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777594A2-7032-4686-A148-06B7FBF70811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'!$B$7:$K$96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מניות'!$B$8:$M$199</definedName>
    <definedName name="_xlnm._FilterDatabase" localSheetId="16" hidden="1">'לא סחיר - קרנות השקעה'!$B$8:$K$400</definedName>
    <definedName name="_xlnm._FilterDatabase" localSheetId="1" hidden="1">מזומנים!$B$7:$L$200</definedName>
    <definedName name="_xlnm._FilterDatabase" localSheetId="5" hidden="1">מניות!$B$8:$O$498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'!$B$6:$K$13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" i="78" l="1"/>
  <c r="C33" i="88" s="1"/>
  <c r="P12" i="78"/>
  <c r="P33" i="78"/>
  <c r="C43" i="88"/>
  <c r="I10" i="81" l="1"/>
  <c r="C37" i="88" s="1"/>
  <c r="I11" i="81"/>
  <c r="L14" i="72"/>
  <c r="L15" i="72"/>
  <c r="L16" i="72"/>
  <c r="L17" i="72"/>
  <c r="L184" i="62"/>
  <c r="L183" i="62" s="1"/>
  <c r="L212" i="62"/>
  <c r="L111" i="62"/>
  <c r="L12" i="62" s="1"/>
  <c r="R13" i="61"/>
  <c r="R12" i="61" s="1"/>
  <c r="R11" i="61" s="1"/>
  <c r="C15" i="88" s="1"/>
  <c r="J10" i="81" l="1"/>
  <c r="J13" i="81"/>
  <c r="J12" i="81"/>
  <c r="J11" i="81"/>
  <c r="L11" i="62"/>
  <c r="C16" i="88"/>
  <c r="O10" i="93" l="1"/>
  <c r="O10" i="92"/>
  <c r="H18" i="80"/>
  <c r="H17" i="80"/>
  <c r="H16" i="80"/>
  <c r="H15" i="80"/>
  <c r="H13" i="80"/>
  <c r="H12" i="80"/>
  <c r="H11" i="80"/>
  <c r="H10" i="80"/>
  <c r="N10" i="79"/>
  <c r="Q343" i="78"/>
  <c r="Q342" i="78"/>
  <c r="Q341" i="78"/>
  <c r="Q340" i="78"/>
  <c r="Q339" i="78"/>
  <c r="Q338" i="78"/>
  <c r="Q337" i="78"/>
  <c r="Q336" i="78"/>
  <c r="Q335" i="78"/>
  <c r="Q334" i="78"/>
  <c r="Q333" i="78"/>
  <c r="Q332" i="78"/>
  <c r="Q331" i="78"/>
  <c r="Q330" i="78"/>
  <c r="Q329" i="78"/>
  <c r="Q328" i="78"/>
  <c r="Q327" i="78"/>
  <c r="Q326" i="78"/>
  <c r="Q325" i="78"/>
  <c r="Q324" i="78"/>
  <c r="Q323" i="78"/>
  <c r="Q322" i="78"/>
  <c r="Q321" i="78"/>
  <c r="Q320" i="78"/>
  <c r="Q319" i="78"/>
  <c r="Q318" i="78"/>
  <c r="Q317" i="78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1" i="78"/>
  <c r="Q10" i="78"/>
  <c r="J373" i="76"/>
  <c r="J372" i="76"/>
  <c r="J371" i="76"/>
  <c r="J369" i="76"/>
  <c r="J368" i="76"/>
  <c r="J367" i="76"/>
  <c r="J366" i="76"/>
  <c r="J365" i="76"/>
  <c r="J364" i="76"/>
  <c r="J363" i="76"/>
  <c r="J362" i="76"/>
  <c r="J361" i="76"/>
  <c r="J360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1" i="76"/>
  <c r="J20" i="76"/>
  <c r="J19" i="76"/>
  <c r="J18" i="76"/>
  <c r="J17" i="76"/>
  <c r="J16" i="76"/>
  <c r="J15" i="76"/>
  <c r="J14" i="76"/>
  <c r="J13" i="76"/>
  <c r="J12" i="76"/>
  <c r="J11" i="76"/>
  <c r="K11" i="75"/>
  <c r="K17" i="74"/>
  <c r="K16" i="74"/>
  <c r="K15" i="74"/>
  <c r="K14" i="74"/>
  <c r="K13" i="74"/>
  <c r="K12" i="74"/>
  <c r="K11" i="74"/>
  <c r="J53" i="73"/>
  <c r="J51" i="73"/>
  <c r="J50" i="73"/>
  <c r="J48" i="73"/>
  <c r="J47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8" i="73"/>
  <c r="J27" i="73"/>
  <c r="J26" i="73"/>
  <c r="J25" i="73"/>
  <c r="J24" i="73"/>
  <c r="J22" i="73"/>
  <c r="J21" i="73"/>
  <c r="J19" i="73"/>
  <c r="J18" i="73"/>
  <c r="J17" i="73"/>
  <c r="J16" i="73"/>
  <c r="J15" i="73"/>
  <c r="J14" i="73"/>
  <c r="J13" i="73"/>
  <c r="J12" i="73"/>
  <c r="J11" i="73"/>
  <c r="L49" i="72"/>
  <c r="L48" i="72"/>
  <c r="L47" i="72"/>
  <c r="L46" i="72"/>
  <c r="L45" i="72"/>
  <c r="L44" i="72"/>
  <c r="L43" i="72"/>
  <c r="L42" i="72"/>
  <c r="L41" i="72"/>
  <c r="L40" i="72"/>
  <c r="L39" i="72"/>
  <c r="L38" i="72"/>
  <c r="L37" i="72"/>
  <c r="L36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3" i="72"/>
  <c r="L12" i="72"/>
  <c r="L11" i="72"/>
  <c r="R35" i="71"/>
  <c r="R34" i="71"/>
  <c r="R33" i="71"/>
  <c r="R32" i="71"/>
  <c r="R30" i="71"/>
  <c r="R29" i="71"/>
  <c r="R27" i="71"/>
  <c r="R26" i="71"/>
  <c r="R25" i="71"/>
  <c r="R24" i="71"/>
  <c r="R23" i="71"/>
  <c r="R22" i="71"/>
  <c r="R20" i="71"/>
  <c r="R19" i="71"/>
  <c r="R18" i="71"/>
  <c r="R17" i="71"/>
  <c r="R16" i="71"/>
  <c r="R15" i="71"/>
  <c r="R14" i="71"/>
  <c r="R13" i="71"/>
  <c r="R12" i="71"/>
  <c r="R11" i="71"/>
  <c r="O11" i="69"/>
  <c r="J17" i="67"/>
  <c r="J16" i="67"/>
  <c r="J15" i="67"/>
  <c r="J14" i="67"/>
  <c r="J13" i="67"/>
  <c r="J12" i="67"/>
  <c r="J11" i="67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21" i="65"/>
  <c r="K20" i="65"/>
  <c r="K19" i="65"/>
  <c r="K18" i="65"/>
  <c r="K16" i="65"/>
  <c r="K15" i="65"/>
  <c r="K14" i="65"/>
  <c r="K13" i="65"/>
  <c r="K12" i="65"/>
  <c r="K11" i="65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86" i="63"/>
  <c r="M85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7" i="63"/>
  <c r="M36" i="63"/>
  <c r="M35" i="63"/>
  <c r="M34" i="63"/>
  <c r="M33" i="63"/>
  <c r="M32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48" i="62"/>
  <c r="N247" i="62"/>
  <c r="N246" i="62"/>
  <c r="N245" i="62"/>
  <c r="N244" i="62"/>
  <c r="N243" i="62"/>
  <c r="N242" i="62"/>
  <c r="N241" i="62"/>
  <c r="N239" i="62"/>
  <c r="N238" i="62"/>
  <c r="N237" i="62"/>
  <c r="N236" i="62"/>
  <c r="N235" i="62"/>
  <c r="N234" i="62"/>
  <c r="N232" i="62"/>
  <c r="N231" i="62"/>
  <c r="N230" i="62"/>
  <c r="N228" i="62"/>
  <c r="N227" i="62"/>
  <c r="N225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09" i="62"/>
  <c r="N208" i="62"/>
  <c r="N207" i="62"/>
  <c r="N206" i="62"/>
  <c r="N205" i="62"/>
  <c r="N204" i="62"/>
  <c r="N203" i="62"/>
  <c r="N202" i="62"/>
  <c r="N240" i="62"/>
  <c r="N201" i="62"/>
  <c r="N200" i="62"/>
  <c r="N233" i="62"/>
  <c r="N199" i="62"/>
  <c r="N198" i="62"/>
  <c r="N197" i="62"/>
  <c r="N229" i="62"/>
  <c r="N196" i="62"/>
  <c r="N195" i="62"/>
  <c r="N194" i="62"/>
  <c r="N193" i="62"/>
  <c r="N192" i="62"/>
  <c r="N191" i="62"/>
  <c r="N190" i="62"/>
  <c r="N226" i="62"/>
  <c r="N189" i="62"/>
  <c r="N188" i="62"/>
  <c r="N187" i="62"/>
  <c r="N186" i="62"/>
  <c r="N185" i="62"/>
  <c r="N184" i="62"/>
  <c r="N183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88" i="61"/>
  <c r="T387" i="61"/>
  <c r="T386" i="61"/>
  <c r="T385" i="61"/>
  <c r="T384" i="61"/>
  <c r="T383" i="61"/>
  <c r="T382" i="61"/>
  <c r="T381" i="61"/>
  <c r="T380" i="61"/>
  <c r="T379" i="61"/>
  <c r="T378" i="61"/>
  <c r="T377" i="61"/>
  <c r="T376" i="61"/>
  <c r="T375" i="61"/>
  <c r="T374" i="61"/>
  <c r="T373" i="61"/>
  <c r="T372" i="61"/>
  <c r="T371" i="61"/>
  <c r="T370" i="61"/>
  <c r="T369" i="61"/>
  <c r="T368" i="61"/>
  <c r="T367" i="61"/>
  <c r="T366" i="61"/>
  <c r="T365" i="61"/>
  <c r="T364" i="61"/>
  <c r="T363" i="61"/>
  <c r="T362" i="61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8" i="61"/>
  <c r="T277" i="61"/>
  <c r="T276" i="61"/>
  <c r="T275" i="61"/>
  <c r="T274" i="61"/>
  <c r="T273" i="61"/>
  <c r="T272" i="61"/>
  <c r="T271" i="61"/>
  <c r="T270" i="61"/>
  <c r="T268" i="61"/>
  <c r="T267" i="61"/>
  <c r="T266" i="61"/>
  <c r="T265" i="61"/>
  <c r="T264" i="61"/>
  <c r="T263" i="61"/>
  <c r="T262" i="61"/>
  <c r="T261" i="61"/>
  <c r="T260" i="61"/>
  <c r="T259" i="61"/>
  <c r="T258" i="61"/>
  <c r="T257" i="61"/>
  <c r="T256" i="61"/>
  <c r="T255" i="61"/>
  <c r="T254" i="61"/>
  <c r="T253" i="61"/>
  <c r="T252" i="61"/>
  <c r="T251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63" i="59"/>
  <c r="Q62" i="59"/>
  <c r="Q61" i="59"/>
  <c r="Q59" i="59"/>
  <c r="Q58" i="59"/>
  <c r="Q57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20" i="58"/>
  <c r="J53" i="58"/>
  <c r="J12" i="58"/>
  <c r="C23" i="88"/>
  <c r="C12" i="88"/>
  <c r="J52" i="58" l="1"/>
  <c r="J11" i="58"/>
  <c r="J10" i="58" l="1"/>
  <c r="K11" i="58"/>
  <c r="C11" i="88" l="1"/>
  <c r="C10" i="88" s="1"/>
  <c r="C42" i="88" s="1"/>
  <c r="L10" i="58" s="1"/>
  <c r="K55" i="58"/>
  <c r="K49" i="58"/>
  <c r="K50" i="58"/>
  <c r="K47" i="58"/>
  <c r="K44" i="58"/>
  <c r="K41" i="58"/>
  <c r="K38" i="58"/>
  <c r="K35" i="58"/>
  <c r="K32" i="58"/>
  <c r="K29" i="58"/>
  <c r="K26" i="58"/>
  <c r="K23" i="58"/>
  <c r="K17" i="58"/>
  <c r="K14" i="58"/>
  <c r="K43" i="58"/>
  <c r="K36" i="58"/>
  <c r="K25" i="58"/>
  <c r="K46" i="58"/>
  <c r="K39" i="58"/>
  <c r="K28" i="58"/>
  <c r="K21" i="58"/>
  <c r="K13" i="58"/>
  <c r="K42" i="58"/>
  <c r="K31" i="58"/>
  <c r="K24" i="58"/>
  <c r="K16" i="58"/>
  <c r="K45" i="58"/>
  <c r="K34" i="58"/>
  <c r="K27" i="58"/>
  <c r="K12" i="58"/>
  <c r="K54" i="58"/>
  <c r="K48" i="58"/>
  <c r="K37" i="58"/>
  <c r="K30" i="58"/>
  <c r="K15" i="58"/>
  <c r="K10" i="58"/>
  <c r="K40" i="58"/>
  <c r="K33" i="58"/>
  <c r="K22" i="58"/>
  <c r="K18" i="58"/>
  <c r="K20" i="58"/>
  <c r="K52" i="58"/>
  <c r="K53" i="58"/>
  <c r="M15" i="72" l="1"/>
  <c r="M14" i="72"/>
  <c r="D38" i="88"/>
  <c r="M17" i="72"/>
  <c r="K10" i="81"/>
  <c r="K12" i="81"/>
  <c r="D37" i="88"/>
  <c r="M16" i="72"/>
  <c r="K13" i="81"/>
  <c r="K11" i="81"/>
  <c r="P10" i="92"/>
  <c r="I16" i="80"/>
  <c r="I12" i="80"/>
  <c r="O10" i="79"/>
  <c r="R341" i="78"/>
  <c r="R338" i="78"/>
  <c r="R335" i="78"/>
  <c r="R332" i="78"/>
  <c r="R329" i="78"/>
  <c r="R326" i="78"/>
  <c r="R323" i="78"/>
  <c r="R320" i="78"/>
  <c r="R317" i="78"/>
  <c r="R314" i="78"/>
  <c r="R311" i="78"/>
  <c r="R308" i="78"/>
  <c r="R305" i="78"/>
  <c r="R302" i="78"/>
  <c r="R299" i="78"/>
  <c r="R296" i="78"/>
  <c r="R293" i="78"/>
  <c r="R290" i="78"/>
  <c r="R287" i="78"/>
  <c r="R284" i="78"/>
  <c r="R281" i="78"/>
  <c r="R278" i="78"/>
  <c r="R275" i="78"/>
  <c r="R272" i="78"/>
  <c r="R269" i="78"/>
  <c r="R266" i="78"/>
  <c r="R263" i="78"/>
  <c r="R260" i="78"/>
  <c r="R256" i="78"/>
  <c r="R253" i="78"/>
  <c r="R250" i="78"/>
  <c r="R247" i="78"/>
  <c r="R244" i="78"/>
  <c r="R241" i="78"/>
  <c r="R238" i="78"/>
  <c r="R235" i="78"/>
  <c r="R232" i="78"/>
  <c r="R229" i="78"/>
  <c r="R226" i="78"/>
  <c r="R223" i="78"/>
  <c r="R220" i="78"/>
  <c r="R217" i="78"/>
  <c r="R214" i="78"/>
  <c r="R211" i="78"/>
  <c r="R208" i="78"/>
  <c r="R205" i="78"/>
  <c r="R202" i="78"/>
  <c r="R199" i="78"/>
  <c r="R196" i="78"/>
  <c r="R193" i="78"/>
  <c r="R190" i="78"/>
  <c r="R187" i="78"/>
  <c r="R184" i="78"/>
  <c r="R181" i="78"/>
  <c r="R178" i="78"/>
  <c r="R175" i="78"/>
  <c r="R172" i="78"/>
  <c r="R169" i="78"/>
  <c r="R166" i="78"/>
  <c r="R163" i="78"/>
  <c r="R160" i="78"/>
  <c r="R157" i="78"/>
  <c r="R154" i="78"/>
  <c r="R151" i="78"/>
  <c r="R148" i="78"/>
  <c r="R145" i="78"/>
  <c r="R142" i="78"/>
  <c r="R139" i="78"/>
  <c r="R136" i="78"/>
  <c r="R133" i="78"/>
  <c r="R130" i="78"/>
  <c r="R127" i="78"/>
  <c r="R124" i="78"/>
  <c r="R121" i="78"/>
  <c r="R118" i="78"/>
  <c r="R115" i="78"/>
  <c r="R112" i="78"/>
  <c r="R109" i="78"/>
  <c r="R106" i="78"/>
  <c r="R103" i="78"/>
  <c r="R100" i="78"/>
  <c r="I15" i="80"/>
  <c r="R342" i="78"/>
  <c r="R331" i="78"/>
  <c r="R324" i="78"/>
  <c r="R313" i="78"/>
  <c r="R306" i="78"/>
  <c r="R295" i="78"/>
  <c r="R288" i="78"/>
  <c r="R277" i="78"/>
  <c r="R270" i="78"/>
  <c r="R259" i="78"/>
  <c r="R251" i="78"/>
  <c r="R240" i="78"/>
  <c r="R233" i="78"/>
  <c r="R222" i="78"/>
  <c r="R215" i="78"/>
  <c r="R204" i="78"/>
  <c r="R197" i="78"/>
  <c r="R186" i="78"/>
  <c r="R179" i="78"/>
  <c r="R168" i="78"/>
  <c r="R161" i="78"/>
  <c r="R150" i="78"/>
  <c r="R143" i="78"/>
  <c r="R132" i="78"/>
  <c r="R125" i="78"/>
  <c r="R114" i="78"/>
  <c r="R107" i="78"/>
  <c r="K110" i="73"/>
  <c r="K104" i="73"/>
  <c r="K98" i="73"/>
  <c r="K92" i="73"/>
  <c r="K86" i="73"/>
  <c r="K80" i="73"/>
  <c r="K74" i="73"/>
  <c r="K68" i="73"/>
  <c r="K62" i="73"/>
  <c r="K56" i="73"/>
  <c r="L54" i="58"/>
  <c r="L45" i="58"/>
  <c r="L39" i="58"/>
  <c r="L33" i="58"/>
  <c r="L27" i="58"/>
  <c r="L21" i="58"/>
  <c r="L13" i="58"/>
  <c r="D33" i="88"/>
  <c r="D16" i="88"/>
  <c r="I18" i="80"/>
  <c r="I10" i="80"/>
  <c r="R334" i="78"/>
  <c r="R327" i="78"/>
  <c r="R316" i="78"/>
  <c r="R309" i="78"/>
  <c r="R298" i="78"/>
  <c r="R291" i="78"/>
  <c r="R280" i="78"/>
  <c r="R273" i="78"/>
  <c r="R262" i="78"/>
  <c r="R254" i="78"/>
  <c r="R243" i="78"/>
  <c r="R236" i="78"/>
  <c r="R225" i="78"/>
  <c r="R218" i="78"/>
  <c r="R207" i="78"/>
  <c r="R200" i="78"/>
  <c r="R189" i="78"/>
  <c r="R182" i="78"/>
  <c r="R171" i="78"/>
  <c r="R164" i="78"/>
  <c r="R153" i="78"/>
  <c r="R146" i="78"/>
  <c r="R135" i="78"/>
  <c r="R128" i="78"/>
  <c r="R117" i="78"/>
  <c r="R110" i="78"/>
  <c r="R99" i="78"/>
  <c r="R96" i="78"/>
  <c r="R93" i="78"/>
  <c r="R90" i="78"/>
  <c r="R87" i="78"/>
  <c r="R84" i="78"/>
  <c r="R81" i="78"/>
  <c r="R78" i="78"/>
  <c r="R75" i="78"/>
  <c r="R72" i="78"/>
  <c r="R69" i="78"/>
  <c r="R66" i="78"/>
  <c r="R63" i="78"/>
  <c r="R60" i="78"/>
  <c r="R57" i="78"/>
  <c r="R54" i="78"/>
  <c r="R51" i="78"/>
  <c r="R48" i="78"/>
  <c r="R45" i="78"/>
  <c r="R42" i="78"/>
  <c r="R39" i="78"/>
  <c r="R36" i="78"/>
  <c r="R33" i="78"/>
  <c r="R29" i="78"/>
  <c r="R26" i="78"/>
  <c r="R23" i="78"/>
  <c r="R20" i="78"/>
  <c r="R17" i="78"/>
  <c r="R14" i="78"/>
  <c r="R10" i="78"/>
  <c r="K371" i="76"/>
  <c r="K367" i="76"/>
  <c r="K364" i="76"/>
  <c r="K361" i="76"/>
  <c r="K357" i="76"/>
  <c r="K354" i="76"/>
  <c r="K351" i="76"/>
  <c r="K348" i="76"/>
  <c r="K345" i="76"/>
  <c r="K342" i="76"/>
  <c r="K339" i="76"/>
  <c r="K336" i="76"/>
  <c r="K333" i="76"/>
  <c r="K330" i="76"/>
  <c r="K327" i="76"/>
  <c r="K324" i="76"/>
  <c r="K321" i="76"/>
  <c r="K318" i="76"/>
  <c r="K315" i="76"/>
  <c r="K312" i="76"/>
  <c r="K309" i="76"/>
  <c r="K306" i="76"/>
  <c r="K303" i="76"/>
  <c r="K300" i="76"/>
  <c r="K297" i="76"/>
  <c r="K294" i="76"/>
  <c r="K291" i="76"/>
  <c r="K288" i="76"/>
  <c r="K285" i="76"/>
  <c r="K282" i="76"/>
  <c r="K279" i="76"/>
  <c r="K276" i="76"/>
  <c r="K272" i="76"/>
  <c r="K269" i="76"/>
  <c r="K266" i="76"/>
  <c r="K263" i="76"/>
  <c r="K260" i="76"/>
  <c r="K257" i="76"/>
  <c r="K254" i="76"/>
  <c r="K251" i="76"/>
  <c r="K248" i="76"/>
  <c r="K245" i="76"/>
  <c r="K242" i="76"/>
  <c r="K239" i="76"/>
  <c r="K236" i="76"/>
  <c r="K233" i="76"/>
  <c r="K230" i="76"/>
  <c r="K227" i="76"/>
  <c r="K224" i="76"/>
  <c r="K221" i="76"/>
  <c r="K218" i="76"/>
  <c r="K215" i="76"/>
  <c r="K212" i="76"/>
  <c r="K209" i="76"/>
  <c r="K206" i="76"/>
  <c r="K203" i="76"/>
  <c r="K200" i="76"/>
  <c r="K197" i="76"/>
  <c r="K194" i="76"/>
  <c r="K191" i="76"/>
  <c r="K188" i="76"/>
  <c r="K185" i="76"/>
  <c r="K182" i="76"/>
  <c r="K179" i="76"/>
  <c r="P10" i="93"/>
  <c r="R337" i="78"/>
  <c r="R333" i="78"/>
  <c r="R312" i="78"/>
  <c r="R300" i="78"/>
  <c r="R283" i="78"/>
  <c r="R279" i="78"/>
  <c r="R257" i="78"/>
  <c r="R245" i="78"/>
  <c r="R228" i="78"/>
  <c r="R224" i="78"/>
  <c r="R203" i="78"/>
  <c r="R191" i="78"/>
  <c r="R174" i="78"/>
  <c r="R170" i="78"/>
  <c r="R149" i="78"/>
  <c r="R137" i="78"/>
  <c r="R120" i="78"/>
  <c r="R116" i="78"/>
  <c r="R92" i="78"/>
  <c r="R85" i="78"/>
  <c r="R74" i="78"/>
  <c r="R67" i="78"/>
  <c r="R56" i="78"/>
  <c r="R49" i="78"/>
  <c r="R38" i="78"/>
  <c r="R30" i="78"/>
  <c r="R19" i="78"/>
  <c r="R11" i="78"/>
  <c r="K363" i="76"/>
  <c r="K355" i="76"/>
  <c r="K344" i="76"/>
  <c r="K337" i="76"/>
  <c r="K326" i="76"/>
  <c r="K319" i="76"/>
  <c r="K308" i="76"/>
  <c r="K301" i="76"/>
  <c r="K290" i="76"/>
  <c r="K283" i="76"/>
  <c r="K271" i="76"/>
  <c r="K264" i="76"/>
  <c r="K253" i="76"/>
  <c r="K246" i="76"/>
  <c r="K235" i="76"/>
  <c r="K228" i="76"/>
  <c r="K217" i="76"/>
  <c r="K210" i="76"/>
  <c r="K199" i="76"/>
  <c r="K192" i="76"/>
  <c r="K181" i="76"/>
  <c r="K105" i="73"/>
  <c r="K97" i="73"/>
  <c r="K90" i="73"/>
  <c r="K83" i="73"/>
  <c r="K76" i="73"/>
  <c r="K69" i="73"/>
  <c r="K61" i="73"/>
  <c r="K54" i="73"/>
  <c r="L48" i="58"/>
  <c r="L41" i="58"/>
  <c r="L34" i="58"/>
  <c r="L26" i="58"/>
  <c r="L17" i="58"/>
  <c r="D27" i="88"/>
  <c r="D17" i="88"/>
  <c r="R340" i="78"/>
  <c r="R328" i="78"/>
  <c r="R307" i="78"/>
  <c r="R303" i="78"/>
  <c r="R286" i="78"/>
  <c r="R274" i="78"/>
  <c r="R252" i="78"/>
  <c r="R248" i="78"/>
  <c r="R231" i="78"/>
  <c r="R219" i="78"/>
  <c r="R198" i="78"/>
  <c r="R194" i="78"/>
  <c r="R177" i="78"/>
  <c r="R165" i="78"/>
  <c r="R144" i="78"/>
  <c r="R140" i="78"/>
  <c r="R123" i="78"/>
  <c r="R111" i="78"/>
  <c r="R95" i="78"/>
  <c r="I13" i="80"/>
  <c r="R336" i="78"/>
  <c r="R319" i="78"/>
  <c r="R315" i="78"/>
  <c r="R294" i="78"/>
  <c r="R282" i="78"/>
  <c r="R265" i="78"/>
  <c r="R261" i="78"/>
  <c r="R239" i="78"/>
  <c r="R227" i="78"/>
  <c r="R210" i="78"/>
  <c r="R206" i="78"/>
  <c r="R185" i="78"/>
  <c r="R173" i="78"/>
  <c r="R156" i="78"/>
  <c r="R152" i="78"/>
  <c r="R131" i="78"/>
  <c r="R119" i="78"/>
  <c r="R102" i="78"/>
  <c r="R98" i="78"/>
  <c r="R91" i="78"/>
  <c r="R80" i="78"/>
  <c r="R73" i="78"/>
  <c r="R62" i="78"/>
  <c r="R55" i="78"/>
  <c r="R44" i="78"/>
  <c r="R37" i="78"/>
  <c r="R25" i="78"/>
  <c r="R18" i="78"/>
  <c r="K369" i="76"/>
  <c r="K362" i="76"/>
  <c r="K350" i="76"/>
  <c r="K343" i="76"/>
  <c r="K332" i="76"/>
  <c r="K325" i="76"/>
  <c r="K314" i="76"/>
  <c r="K307" i="76"/>
  <c r="K296" i="76"/>
  <c r="K289" i="76"/>
  <c r="K278" i="76"/>
  <c r="K270" i="76"/>
  <c r="K259" i="76"/>
  <c r="K252" i="76"/>
  <c r="K241" i="76"/>
  <c r="K234" i="76"/>
  <c r="K223" i="76"/>
  <c r="K216" i="76"/>
  <c r="K205" i="76"/>
  <c r="K198" i="76"/>
  <c r="K187" i="76"/>
  <c r="K180" i="76"/>
  <c r="K109" i="73"/>
  <c r="K102" i="73"/>
  <c r="K95" i="73"/>
  <c r="K88" i="73"/>
  <c r="K81" i="73"/>
  <c r="K73" i="73"/>
  <c r="K66" i="73"/>
  <c r="K59" i="73"/>
  <c r="L46" i="58"/>
  <c r="L38" i="58"/>
  <c r="L31" i="58"/>
  <c r="L24" i="58"/>
  <c r="L15" i="58"/>
  <c r="D21" i="88"/>
  <c r="D13" i="88"/>
  <c r="R343" i="78"/>
  <c r="R339" i="78"/>
  <c r="R322" i="78"/>
  <c r="R310" i="78"/>
  <c r="R289" i="78"/>
  <c r="R285" i="78"/>
  <c r="R268" i="78"/>
  <c r="R255" i="78"/>
  <c r="R234" i="78"/>
  <c r="R230" i="78"/>
  <c r="R213" i="78"/>
  <c r="R201" i="78"/>
  <c r="R180" i="78"/>
  <c r="R176" i="78"/>
  <c r="R159" i="78"/>
  <c r="R147" i="78"/>
  <c r="R126" i="78"/>
  <c r="R122" i="78"/>
  <c r="R105" i="78"/>
  <c r="R94" i="78"/>
  <c r="R83" i="78"/>
  <c r="R76" i="78"/>
  <c r="R65" i="78"/>
  <c r="R58" i="78"/>
  <c r="R47" i="78"/>
  <c r="R40" i="78"/>
  <c r="R28" i="78"/>
  <c r="R21" i="78"/>
  <c r="K373" i="76"/>
  <c r="K365" i="76"/>
  <c r="K353" i="76"/>
  <c r="K346" i="76"/>
  <c r="K335" i="76"/>
  <c r="K328" i="76"/>
  <c r="K317" i="76"/>
  <c r="K310" i="76"/>
  <c r="K299" i="76"/>
  <c r="K292" i="76"/>
  <c r="K281" i="76"/>
  <c r="K273" i="76"/>
  <c r="K262" i="76"/>
  <c r="K255" i="76"/>
  <c r="K244" i="76"/>
  <c r="K237" i="76"/>
  <c r="K226" i="76"/>
  <c r="K219" i="76"/>
  <c r="K208" i="76"/>
  <c r="K201" i="76"/>
  <c r="K190" i="76"/>
  <c r="K183" i="76"/>
  <c r="K176" i="76"/>
  <c r="K173" i="76"/>
  <c r="K170" i="76"/>
  <c r="K167" i="76"/>
  <c r="K164" i="76"/>
  <c r="K161" i="76"/>
  <c r="K158" i="76"/>
  <c r="K155" i="76"/>
  <c r="K152" i="76"/>
  <c r="K149" i="76"/>
  <c r="K146" i="76"/>
  <c r="K143" i="76"/>
  <c r="K140" i="76"/>
  <c r="K137" i="76"/>
  <c r="K134" i="76"/>
  <c r="K131" i="76"/>
  <c r="K128" i="76"/>
  <c r="K125" i="76"/>
  <c r="K122" i="76"/>
  <c r="K119" i="76"/>
  <c r="K116" i="76"/>
  <c r="K113" i="76"/>
  <c r="K110" i="76"/>
  <c r="K107" i="76"/>
  <c r="K104" i="76"/>
  <c r="K101" i="76"/>
  <c r="K98" i="76"/>
  <c r="K95" i="76"/>
  <c r="K92" i="76"/>
  <c r="K89" i="76"/>
  <c r="K86" i="76"/>
  <c r="K83" i="76"/>
  <c r="K80" i="76"/>
  <c r="K77" i="76"/>
  <c r="K74" i="76"/>
  <c r="K71" i="76"/>
  <c r="K68" i="76"/>
  <c r="K65" i="76"/>
  <c r="K62" i="76"/>
  <c r="K59" i="76"/>
  <c r="K56" i="76"/>
  <c r="K53" i="76"/>
  <c r="K50" i="76"/>
  <c r="K47" i="76"/>
  <c r="K44" i="76"/>
  <c r="K41" i="76"/>
  <c r="K38" i="76"/>
  <c r="K35" i="76"/>
  <c r="K32" i="76"/>
  <c r="K29" i="76"/>
  <c r="K26" i="76"/>
  <c r="K23" i="76"/>
  <c r="K19" i="76"/>
  <c r="K16" i="76"/>
  <c r="K13" i="76"/>
  <c r="L11" i="75"/>
  <c r="L15" i="74"/>
  <c r="L12" i="74"/>
  <c r="K108" i="73"/>
  <c r="K101" i="73"/>
  <c r="K94" i="73"/>
  <c r="K87" i="73"/>
  <c r="K79" i="73"/>
  <c r="K72" i="73"/>
  <c r="K65" i="73"/>
  <c r="K58" i="73"/>
  <c r="K51" i="73"/>
  <c r="K47" i="73"/>
  <c r="K43" i="73"/>
  <c r="K40" i="73"/>
  <c r="K37" i="73"/>
  <c r="K34" i="73"/>
  <c r="K31" i="73"/>
  <c r="K27" i="73"/>
  <c r="K24" i="73"/>
  <c r="K19" i="73"/>
  <c r="K16" i="73"/>
  <c r="K13" i="73"/>
  <c r="M49" i="72"/>
  <c r="M46" i="72"/>
  <c r="M43" i="72"/>
  <c r="M40" i="72"/>
  <c r="M37" i="72"/>
  <c r="M32" i="72"/>
  <c r="M29" i="72"/>
  <c r="M26" i="72"/>
  <c r="M23" i="72"/>
  <c r="M20" i="72"/>
  <c r="M13" i="72"/>
  <c r="S35" i="71"/>
  <c r="S32" i="71"/>
  <c r="S27" i="71"/>
  <c r="S24" i="71"/>
  <c r="S20" i="71"/>
  <c r="S17" i="71"/>
  <c r="S14" i="71"/>
  <c r="S11" i="71"/>
  <c r="K16" i="67"/>
  <c r="K13" i="67"/>
  <c r="L24" i="66"/>
  <c r="L21" i="66"/>
  <c r="L17" i="66"/>
  <c r="L14" i="66"/>
  <c r="L11" i="66"/>
  <c r="L19" i="65"/>
  <c r="L15" i="65"/>
  <c r="L12" i="65"/>
  <c r="O23" i="64"/>
  <c r="O19" i="64"/>
  <c r="O16" i="64"/>
  <c r="O13" i="64"/>
  <c r="N86" i="63"/>
  <c r="N82" i="63"/>
  <c r="N79" i="63"/>
  <c r="N76" i="63"/>
  <c r="N73" i="63"/>
  <c r="N70" i="63"/>
  <c r="N67" i="63"/>
  <c r="N64" i="63"/>
  <c r="N61" i="63"/>
  <c r="N58" i="63"/>
  <c r="N55" i="63"/>
  <c r="N52" i="63"/>
  <c r="N49" i="63"/>
  <c r="N46" i="63"/>
  <c r="N43" i="63"/>
  <c r="N40" i="63"/>
  <c r="N36" i="63"/>
  <c r="N33" i="63"/>
  <c r="N30" i="63"/>
  <c r="N27" i="63"/>
  <c r="N23" i="63"/>
  <c r="N20" i="63"/>
  <c r="N17" i="63"/>
  <c r="N14" i="63"/>
  <c r="N11" i="63"/>
  <c r="O246" i="62"/>
  <c r="O243" i="62"/>
  <c r="O239" i="62"/>
  <c r="O236" i="62"/>
  <c r="O232" i="62"/>
  <c r="O228" i="62"/>
  <c r="O224" i="62"/>
  <c r="O221" i="62"/>
  <c r="O218" i="62"/>
  <c r="O215" i="62"/>
  <c r="O212" i="62"/>
  <c r="O207" i="62"/>
  <c r="O204" i="62"/>
  <c r="O240" i="62"/>
  <c r="O233" i="62"/>
  <c r="O197" i="62"/>
  <c r="O195" i="62"/>
  <c r="O192" i="62"/>
  <c r="O226" i="62"/>
  <c r="O187" i="62"/>
  <c r="O184" i="62"/>
  <c r="O180" i="62"/>
  <c r="O177" i="62"/>
  <c r="O174" i="62"/>
  <c r="O171" i="62"/>
  <c r="O168" i="62"/>
  <c r="O165" i="62"/>
  <c r="O162" i="62"/>
  <c r="O159" i="62"/>
  <c r="O156" i="62"/>
  <c r="O153" i="62"/>
  <c r="O150" i="62"/>
  <c r="O147" i="62"/>
  <c r="O144" i="62"/>
  <c r="O141" i="62"/>
  <c r="O138" i="62"/>
  <c r="O135" i="62"/>
  <c r="O132" i="62"/>
  <c r="O129" i="62"/>
  <c r="O126" i="62"/>
  <c r="O123" i="62"/>
  <c r="O120" i="62"/>
  <c r="O117" i="62"/>
  <c r="O114" i="62"/>
  <c r="O111" i="62"/>
  <c r="O107" i="62"/>
  <c r="O104" i="62"/>
  <c r="O101" i="62"/>
  <c r="O98" i="62"/>
  <c r="O95" i="62"/>
  <c r="O92" i="62"/>
  <c r="O89" i="62"/>
  <c r="O86" i="62"/>
  <c r="O83" i="62"/>
  <c r="O80" i="62"/>
  <c r="O77" i="62"/>
  <c r="O74" i="62"/>
  <c r="O71" i="62"/>
  <c r="O68" i="62"/>
  <c r="O65" i="62"/>
  <c r="O62" i="62"/>
  <c r="O59" i="62"/>
  <c r="O56" i="62"/>
  <c r="O53" i="62"/>
  <c r="O50" i="62"/>
  <c r="O46" i="62"/>
  <c r="O43" i="62"/>
  <c r="O40" i="62"/>
  <c r="O37" i="62"/>
  <c r="O34" i="62"/>
  <c r="O31" i="62"/>
  <c r="O28" i="62"/>
  <c r="O25" i="62"/>
  <c r="O22" i="62"/>
  <c r="O19" i="62"/>
  <c r="O16" i="62"/>
  <c r="O13" i="62"/>
  <c r="U388" i="61"/>
  <c r="U385" i="61"/>
  <c r="U382" i="61"/>
  <c r="U379" i="61"/>
  <c r="U376" i="61"/>
  <c r="U373" i="61"/>
  <c r="U370" i="61"/>
  <c r="U367" i="61"/>
  <c r="U364" i="61"/>
  <c r="R301" i="78"/>
  <c r="R221" i="78"/>
  <c r="R216" i="78"/>
  <c r="R195" i="78"/>
  <c r="R138" i="78"/>
  <c r="R97" i="78"/>
  <c r="K169" i="76"/>
  <c r="K162" i="76"/>
  <c r="K151" i="76"/>
  <c r="K144" i="76"/>
  <c r="K133" i="76"/>
  <c r="K126" i="76"/>
  <c r="K115" i="76"/>
  <c r="K108" i="76"/>
  <c r="K97" i="76"/>
  <c r="K90" i="76"/>
  <c r="K79" i="76"/>
  <c r="K72" i="76"/>
  <c r="K61" i="76"/>
  <c r="K54" i="76"/>
  <c r="K43" i="76"/>
  <c r="K36" i="76"/>
  <c r="K25" i="76"/>
  <c r="K17" i="76"/>
  <c r="L14" i="74"/>
  <c r="K99" i="73"/>
  <c r="K84" i="73"/>
  <c r="K70" i="73"/>
  <c r="K55" i="73"/>
  <c r="K48" i="73"/>
  <c r="K36" i="73"/>
  <c r="K28" i="73"/>
  <c r="K15" i="73"/>
  <c r="M47" i="72"/>
  <c r="M36" i="72"/>
  <c r="M27" i="72"/>
  <c r="R321" i="78"/>
  <c r="R264" i="78"/>
  <c r="R242" i="78"/>
  <c r="R237" i="78"/>
  <c r="R158" i="78"/>
  <c r="R101" i="78"/>
  <c r="R82" i="78"/>
  <c r="R64" i="78"/>
  <c r="R46" i="78"/>
  <c r="R27" i="78"/>
  <c r="K372" i="76"/>
  <c r="K352" i="76"/>
  <c r="K334" i="76"/>
  <c r="K316" i="76"/>
  <c r="K298" i="76"/>
  <c r="K280" i="76"/>
  <c r="K261" i="76"/>
  <c r="K243" i="76"/>
  <c r="K225" i="76"/>
  <c r="K207" i="76"/>
  <c r="K189" i="76"/>
  <c r="K172" i="76"/>
  <c r="K165" i="76"/>
  <c r="K154" i="76"/>
  <c r="K147" i="76"/>
  <c r="K136" i="76"/>
  <c r="K129" i="76"/>
  <c r="K118" i="76"/>
  <c r="K111" i="76"/>
  <c r="K100" i="76"/>
  <c r="K93" i="76"/>
  <c r="K82" i="76"/>
  <c r="K75" i="76"/>
  <c r="K64" i="76"/>
  <c r="K57" i="76"/>
  <c r="K46" i="76"/>
  <c r="K39" i="76"/>
  <c r="K28" i="76"/>
  <c r="K20" i="76"/>
  <c r="L17" i="74"/>
  <c r="K111" i="73"/>
  <c r="K96" i="73"/>
  <c r="K82" i="73"/>
  <c r="K67" i="73"/>
  <c r="K53" i="73"/>
  <c r="K39" i="73"/>
  <c r="K32" i="73"/>
  <c r="K18" i="73"/>
  <c r="K11" i="73"/>
  <c r="M39" i="72"/>
  <c r="M30" i="72"/>
  <c r="M19" i="72"/>
  <c r="S33" i="71"/>
  <c r="S19" i="71"/>
  <c r="S12" i="71"/>
  <c r="L23" i="66"/>
  <c r="L15" i="66"/>
  <c r="L14" i="65"/>
  <c r="O20" i="64"/>
  <c r="N85" i="63"/>
  <c r="N77" i="63"/>
  <c r="N66" i="63"/>
  <c r="N59" i="63"/>
  <c r="N48" i="63"/>
  <c r="N41" i="63"/>
  <c r="N29" i="63"/>
  <c r="N21" i="63"/>
  <c r="O248" i="62"/>
  <c r="O241" i="62"/>
  <c r="O227" i="62"/>
  <c r="O219" i="62"/>
  <c r="O206" i="62"/>
  <c r="O200" i="62"/>
  <c r="O191" i="62"/>
  <c r="O185" i="62"/>
  <c r="O173" i="62"/>
  <c r="O166" i="62"/>
  <c r="O155" i="62"/>
  <c r="O148" i="62"/>
  <c r="O137" i="62"/>
  <c r="O130" i="62"/>
  <c r="O119" i="62"/>
  <c r="O112" i="62"/>
  <c r="O100" i="62"/>
  <c r="O93" i="62"/>
  <c r="R167" i="78"/>
  <c r="R162" i="78"/>
  <c r="R113" i="78"/>
  <c r="R108" i="78"/>
  <c r="R59" i="78"/>
  <c r="R50" i="78"/>
  <c r="R35" i="78"/>
  <c r="K368" i="76"/>
  <c r="K358" i="76"/>
  <c r="K311" i="76"/>
  <c r="K302" i="76"/>
  <c r="K287" i="76"/>
  <c r="K258" i="76"/>
  <c r="K249" i="76"/>
  <c r="K202" i="76"/>
  <c r="K193" i="76"/>
  <c r="K178" i="76"/>
  <c r="K166" i="76"/>
  <c r="K145" i="76"/>
  <c r="K141" i="76"/>
  <c r="K124" i="76"/>
  <c r="K112" i="76"/>
  <c r="K91" i="76"/>
  <c r="K87" i="76"/>
  <c r="K70" i="76"/>
  <c r="K58" i="76"/>
  <c r="K37" i="76"/>
  <c r="K33" i="76"/>
  <c r="K15" i="76"/>
  <c r="L11" i="74"/>
  <c r="K93" i="73"/>
  <c r="K75" i="73"/>
  <c r="K45" i="73"/>
  <c r="K33" i="73"/>
  <c r="M48" i="72"/>
  <c r="M44" i="72"/>
  <c r="M25" i="72"/>
  <c r="S25" i="71"/>
  <c r="S16" i="71"/>
  <c r="L19" i="66"/>
  <c r="L21" i="65"/>
  <c r="O14" i="64"/>
  <c r="N81" i="63"/>
  <c r="N62" i="63"/>
  <c r="N54" i="63"/>
  <c r="N34" i="63"/>
  <c r="N25" i="63"/>
  <c r="O244" i="62"/>
  <c r="O235" i="62"/>
  <c r="O213" i="62"/>
  <c r="O203" i="62"/>
  <c r="O188" i="62"/>
  <c r="O179" i="62"/>
  <c r="O160" i="62"/>
  <c r="O152" i="62"/>
  <c r="O133" i="62"/>
  <c r="O125" i="62"/>
  <c r="O105" i="62"/>
  <c r="O97" i="62"/>
  <c r="O82" i="62"/>
  <c r="O75" i="62"/>
  <c r="O64" i="62"/>
  <c r="O57" i="62"/>
  <c r="O45" i="62"/>
  <c r="O38" i="62"/>
  <c r="O27" i="62"/>
  <c r="O20" i="62"/>
  <c r="U387" i="61"/>
  <c r="U380" i="61"/>
  <c r="U369" i="61"/>
  <c r="U362" i="61"/>
  <c r="U359" i="61"/>
  <c r="U356" i="61"/>
  <c r="U353" i="61"/>
  <c r="U350" i="61"/>
  <c r="U347" i="61"/>
  <c r="U344" i="61"/>
  <c r="U341" i="61"/>
  <c r="U338" i="61"/>
  <c r="U335" i="61"/>
  <c r="U332" i="61"/>
  <c r="U329" i="61"/>
  <c r="U326" i="61"/>
  <c r="U323" i="61"/>
  <c r="U320" i="61"/>
  <c r="U317" i="61"/>
  <c r="U314" i="61"/>
  <c r="U311" i="61"/>
  <c r="U308" i="61"/>
  <c r="U305" i="61"/>
  <c r="U302" i="61"/>
  <c r="U299" i="61"/>
  <c r="U296" i="61"/>
  <c r="U293" i="61"/>
  <c r="U289" i="61"/>
  <c r="U286" i="61"/>
  <c r="U283" i="61"/>
  <c r="U280" i="61"/>
  <c r="U276" i="61"/>
  <c r="U273" i="61"/>
  <c r="U270" i="61"/>
  <c r="U266" i="61"/>
  <c r="U263" i="61"/>
  <c r="U260" i="61"/>
  <c r="U257" i="61"/>
  <c r="U254" i="61"/>
  <c r="U251" i="61"/>
  <c r="U248" i="61"/>
  <c r="U245" i="61"/>
  <c r="U242" i="61"/>
  <c r="U239" i="61"/>
  <c r="U236" i="61"/>
  <c r="U233" i="61"/>
  <c r="U230" i="61"/>
  <c r="U227" i="61"/>
  <c r="U224" i="61"/>
  <c r="U221" i="61"/>
  <c r="U218" i="61"/>
  <c r="U215" i="61"/>
  <c r="U212" i="61"/>
  <c r="U209" i="61"/>
  <c r="U206" i="61"/>
  <c r="U203" i="61"/>
  <c r="U200" i="61"/>
  <c r="U197" i="61"/>
  <c r="U194" i="61"/>
  <c r="U191" i="61"/>
  <c r="U188" i="61"/>
  <c r="U185" i="61"/>
  <c r="U182" i="61"/>
  <c r="U178" i="61"/>
  <c r="U175" i="61"/>
  <c r="U172" i="61"/>
  <c r="U169" i="61"/>
  <c r="U166" i="61"/>
  <c r="U163" i="61"/>
  <c r="U160" i="61"/>
  <c r="U157" i="61"/>
  <c r="U154" i="61"/>
  <c r="U151" i="61"/>
  <c r="U148" i="61"/>
  <c r="U145" i="61"/>
  <c r="U142" i="61"/>
  <c r="U139" i="61"/>
  <c r="U136" i="61"/>
  <c r="U133" i="61"/>
  <c r="U130" i="61"/>
  <c r="U127" i="61"/>
  <c r="U124" i="61"/>
  <c r="U121" i="61"/>
  <c r="U118" i="61"/>
  <c r="U115" i="61"/>
  <c r="U112" i="61"/>
  <c r="U109" i="61"/>
  <c r="U106" i="61"/>
  <c r="U103" i="61"/>
  <c r="U100" i="61"/>
  <c r="U97" i="61"/>
  <c r="U94" i="61"/>
  <c r="U91" i="61"/>
  <c r="U88" i="61"/>
  <c r="U85" i="61"/>
  <c r="U82" i="61"/>
  <c r="U79" i="61"/>
  <c r="U76" i="61"/>
  <c r="U73" i="61"/>
  <c r="U70" i="61"/>
  <c r="U67" i="61"/>
  <c r="U64" i="61"/>
  <c r="U61" i="61"/>
  <c r="R304" i="78"/>
  <c r="R267" i="78"/>
  <c r="R249" i="78"/>
  <c r="R188" i="78"/>
  <c r="R183" i="78"/>
  <c r="R134" i="78"/>
  <c r="R129" i="78"/>
  <c r="R77" i="78"/>
  <c r="R68" i="78"/>
  <c r="R53" i="78"/>
  <c r="R24" i="78"/>
  <c r="R15" i="78"/>
  <c r="K329" i="76"/>
  <c r="K320" i="76"/>
  <c r="K305" i="76"/>
  <c r="K277" i="76"/>
  <c r="K267" i="76"/>
  <c r="K220" i="76"/>
  <c r="K211" i="76"/>
  <c r="K196" i="76"/>
  <c r="K174" i="76"/>
  <c r="K157" i="76"/>
  <c r="K153" i="76"/>
  <c r="K132" i="76"/>
  <c r="K120" i="76"/>
  <c r="K103" i="76"/>
  <c r="K99" i="76"/>
  <c r="K78" i="76"/>
  <c r="K66" i="76"/>
  <c r="K49" i="76"/>
  <c r="K45" i="76"/>
  <c r="K24" i="76"/>
  <c r="K11" i="76"/>
  <c r="K91" i="73"/>
  <c r="K71" i="73"/>
  <c r="K41" i="73"/>
  <c r="K22" i="73"/>
  <c r="K17" i="73"/>
  <c r="M33" i="72"/>
  <c r="M21" i="72"/>
  <c r="S34" i="71"/>
  <c r="S29" i="71"/>
  <c r="K12" i="67"/>
  <c r="L22" i="66"/>
  <c r="L13" i="66"/>
  <c r="L16" i="65"/>
  <c r="O22" i="64"/>
  <c r="O17" i="64"/>
  <c r="N69" i="63"/>
  <c r="N65" i="63"/>
  <c r="N57" i="63"/>
  <c r="N50" i="63"/>
  <c r="N42" i="63"/>
  <c r="N37" i="63"/>
  <c r="N13" i="63"/>
  <c r="O247" i="62"/>
  <c r="O238" i="62"/>
  <c r="O230" i="62"/>
  <c r="O220" i="62"/>
  <c r="O216" i="62"/>
  <c r="O194" i="62"/>
  <c r="O190" i="62"/>
  <c r="O183" i="62"/>
  <c r="O175" i="62"/>
  <c r="O167" i="62"/>
  <c r="O163" i="62"/>
  <c r="O140" i="62"/>
  <c r="O136" i="62"/>
  <c r="O128" i="62"/>
  <c r="O121" i="62"/>
  <c r="O113" i="62"/>
  <c r="O108" i="62"/>
  <c r="O85" i="62"/>
  <c r="O78" i="62"/>
  <c r="O67" i="62"/>
  <c r="O60" i="62"/>
  <c r="O49" i="62"/>
  <c r="O41" i="62"/>
  <c r="O30" i="62"/>
  <c r="O23" i="62"/>
  <c r="O12" i="62"/>
  <c r="U383" i="61"/>
  <c r="U372" i="61"/>
  <c r="U365" i="61"/>
  <c r="L43" i="58"/>
  <c r="L32" i="58"/>
  <c r="L22" i="58"/>
  <c r="D26" i="88"/>
  <c r="R330" i="78"/>
  <c r="R325" i="78"/>
  <c r="R276" i="78"/>
  <c r="R271" i="78"/>
  <c r="R209" i="78"/>
  <c r="R192" i="78"/>
  <c r="R155" i="78"/>
  <c r="R86" i="78"/>
  <c r="R71" i="78"/>
  <c r="R43" i="78"/>
  <c r="R34" i="78"/>
  <c r="K347" i="76"/>
  <c r="K338" i="76"/>
  <c r="K323" i="76"/>
  <c r="K295" i="76"/>
  <c r="K286" i="76"/>
  <c r="K238" i="76"/>
  <c r="K229" i="76"/>
  <c r="K214" i="76"/>
  <c r="K186" i="76"/>
  <c r="K177" i="76"/>
  <c r="K160" i="76"/>
  <c r="K148" i="76"/>
  <c r="K127" i="76"/>
  <c r="K123" i="76"/>
  <c r="K106" i="76"/>
  <c r="K94" i="76"/>
  <c r="K73" i="76"/>
  <c r="K69" i="76"/>
  <c r="K52" i="76"/>
  <c r="K40" i="76"/>
  <c r="K18" i="76"/>
  <c r="K14" i="76"/>
  <c r="K107" i="73"/>
  <c r="K89" i="73"/>
  <c r="K64" i="73"/>
  <c r="K50" i="73"/>
  <c r="K44" i="73"/>
  <c r="K26" i="73"/>
  <c r="K12" i="73"/>
  <c r="M28" i="72"/>
  <c r="M24" i="72"/>
  <c r="M12" i="72"/>
  <c r="S15" i="71"/>
  <c r="K15" i="67"/>
  <c r="L20" i="65"/>
  <c r="L11" i="65"/>
  <c r="N80" i="63"/>
  <c r="N72" i="63"/>
  <c r="N53" i="63"/>
  <c r="N45" i="63"/>
  <c r="N24" i="63"/>
  <c r="N16" i="63"/>
  <c r="O234" i="62"/>
  <c r="O223" i="62"/>
  <c r="O202" i="62"/>
  <c r="O229" i="62"/>
  <c r="O178" i="62"/>
  <c r="R297" i="78"/>
  <c r="R292" i="78"/>
  <c r="R16" i="78"/>
  <c r="K341" i="76"/>
  <c r="K331" i="76"/>
  <c r="K304" i="76"/>
  <c r="K293" i="76"/>
  <c r="K250" i="76"/>
  <c r="K240" i="76"/>
  <c r="K171" i="76"/>
  <c r="K117" i="76"/>
  <c r="K63" i="76"/>
  <c r="L16" i="74"/>
  <c r="K78" i="73"/>
  <c r="K38" i="73"/>
  <c r="M18" i="72"/>
  <c r="S23" i="71"/>
  <c r="S18" i="71"/>
  <c r="S13" i="71"/>
  <c r="K17" i="67"/>
  <c r="L16" i="66"/>
  <c r="O15" i="64"/>
  <c r="O11" i="64"/>
  <c r="N68" i="63"/>
  <c r="N63" i="63"/>
  <c r="N44" i="63"/>
  <c r="N39" i="63"/>
  <c r="N19" i="63"/>
  <c r="N15" i="63"/>
  <c r="O225" i="62"/>
  <c r="O209" i="62"/>
  <c r="O205" i="62"/>
  <c r="O201" i="62"/>
  <c r="O198" i="62"/>
  <c r="O186" i="62"/>
  <c r="O149" i="62"/>
  <c r="O145" i="62"/>
  <c r="O127" i="62"/>
  <c r="O118" i="62"/>
  <c r="O91" i="62"/>
  <c r="O79" i="62"/>
  <c r="O58" i="62"/>
  <c r="O54" i="62"/>
  <c r="O36" i="62"/>
  <c r="O24" i="62"/>
  <c r="U381" i="61"/>
  <c r="U377" i="61"/>
  <c r="U357" i="61"/>
  <c r="U346" i="61"/>
  <c r="U339" i="61"/>
  <c r="U328" i="61"/>
  <c r="U321" i="61"/>
  <c r="U310" i="61"/>
  <c r="U303" i="61"/>
  <c r="U291" i="61"/>
  <c r="U284" i="61"/>
  <c r="U272" i="61"/>
  <c r="U264" i="61"/>
  <c r="U253" i="61"/>
  <c r="U246" i="61"/>
  <c r="U235" i="61"/>
  <c r="U228" i="61"/>
  <c r="U217" i="61"/>
  <c r="U210" i="61"/>
  <c r="U199" i="61"/>
  <c r="U192" i="61"/>
  <c r="U181" i="61"/>
  <c r="U173" i="61"/>
  <c r="U162" i="61"/>
  <c r="U155" i="61"/>
  <c r="U144" i="61"/>
  <c r="U137" i="61"/>
  <c r="U126" i="61"/>
  <c r="U119" i="61"/>
  <c r="U108" i="61"/>
  <c r="U101" i="61"/>
  <c r="U90" i="61"/>
  <c r="U83" i="61"/>
  <c r="U72" i="61"/>
  <c r="U65" i="61"/>
  <c r="U58" i="61"/>
  <c r="U55" i="61"/>
  <c r="U52" i="61"/>
  <c r="U49" i="61"/>
  <c r="U46" i="61"/>
  <c r="U43" i="61"/>
  <c r="U40" i="61"/>
  <c r="U37" i="61"/>
  <c r="U34" i="61"/>
  <c r="U31" i="61"/>
  <c r="U28" i="61"/>
  <c r="U25" i="61"/>
  <c r="U22" i="61"/>
  <c r="U19" i="61"/>
  <c r="U16" i="61"/>
  <c r="U13" i="61"/>
  <c r="R63" i="59"/>
  <c r="R59" i="59"/>
  <c r="R55" i="59"/>
  <c r="R52" i="59"/>
  <c r="R49" i="59"/>
  <c r="R46" i="59"/>
  <c r="R43" i="59"/>
  <c r="R40" i="59"/>
  <c r="R36" i="59"/>
  <c r="R33" i="59"/>
  <c r="R30" i="59"/>
  <c r="R27" i="59"/>
  <c r="R23" i="59"/>
  <c r="R20" i="59"/>
  <c r="R17" i="59"/>
  <c r="R14" i="59"/>
  <c r="R11" i="59"/>
  <c r="L44" i="58"/>
  <c r="L30" i="58"/>
  <c r="L16" i="58"/>
  <c r="D18" i="88"/>
  <c r="U223" i="61"/>
  <c r="U187" i="61"/>
  <c r="U150" i="61"/>
  <c r="U143" i="61"/>
  <c r="U132" i="61"/>
  <c r="U125" i="61"/>
  <c r="U114" i="61"/>
  <c r="U107" i="61"/>
  <c r="U96" i="61"/>
  <c r="U78" i="61"/>
  <c r="U60" i="61"/>
  <c r="U54" i="61"/>
  <c r="U45" i="61"/>
  <c r="U42" i="61"/>
  <c r="U36" i="61"/>
  <c r="U33" i="61"/>
  <c r="U27" i="61"/>
  <c r="U24" i="61"/>
  <c r="U18" i="61"/>
  <c r="U15" i="61"/>
  <c r="R58" i="59"/>
  <c r="R51" i="59"/>
  <c r="R48" i="59"/>
  <c r="R42" i="59"/>
  <c r="R35" i="59"/>
  <c r="R29" i="59"/>
  <c r="R25" i="59"/>
  <c r="R19" i="59"/>
  <c r="R13" i="59"/>
  <c r="L55" i="58"/>
  <c r="I17" i="80"/>
  <c r="R70" i="78"/>
  <c r="R31" i="78"/>
  <c r="K356" i="76"/>
  <c r="K265" i="76"/>
  <c r="K213" i="76"/>
  <c r="K175" i="76"/>
  <c r="K156" i="76"/>
  <c r="K121" i="76"/>
  <c r="K102" i="76"/>
  <c r="K67" i="76"/>
  <c r="K48" i="76"/>
  <c r="K12" i="76"/>
  <c r="K77" i="73"/>
  <c r="K42" i="73"/>
  <c r="K21" i="73"/>
  <c r="M22" i="72"/>
  <c r="O237" i="62"/>
  <c r="O231" i="62"/>
  <c r="O170" i="62"/>
  <c r="O161" i="62"/>
  <c r="O157" i="62"/>
  <c r="O131" i="62"/>
  <c r="O122" i="62"/>
  <c r="O103" i="62"/>
  <c r="O99" i="62"/>
  <c r="O87" i="62"/>
  <c r="O70" i="62"/>
  <c r="O66" i="62"/>
  <c r="O44" i="62"/>
  <c r="O32" i="62"/>
  <c r="O15" i="62"/>
  <c r="O11" i="62"/>
  <c r="U368" i="61"/>
  <c r="U360" i="61"/>
  <c r="U349" i="61"/>
  <c r="U342" i="61"/>
  <c r="U331" i="61"/>
  <c r="U324" i="61"/>
  <c r="U313" i="61"/>
  <c r="U306" i="61"/>
  <c r="U295" i="61"/>
  <c r="U287" i="61"/>
  <c r="U275" i="61"/>
  <c r="U267" i="61"/>
  <c r="U256" i="61"/>
  <c r="U249" i="61"/>
  <c r="U238" i="61"/>
  <c r="U231" i="61"/>
  <c r="U220" i="61"/>
  <c r="U213" i="61"/>
  <c r="U202" i="61"/>
  <c r="U195" i="61"/>
  <c r="U184" i="61"/>
  <c r="U176" i="61"/>
  <c r="U165" i="61"/>
  <c r="U158" i="61"/>
  <c r="U147" i="61"/>
  <c r="U140" i="61"/>
  <c r="U129" i="61"/>
  <c r="U122" i="61"/>
  <c r="U111" i="61"/>
  <c r="U104" i="61"/>
  <c r="U93" i="61"/>
  <c r="U86" i="61"/>
  <c r="U75" i="61"/>
  <c r="U68" i="61"/>
  <c r="L42" i="58"/>
  <c r="L29" i="58"/>
  <c r="L14" i="58"/>
  <c r="D31" i="88"/>
  <c r="D15" i="88"/>
  <c r="R318" i="78"/>
  <c r="K366" i="76"/>
  <c r="K340" i="76"/>
  <c r="K313" i="76"/>
  <c r="K275" i="76"/>
  <c r="K150" i="76"/>
  <c r="K96" i="76"/>
  <c r="K42" i="76"/>
  <c r="K106" i="73"/>
  <c r="K63" i="73"/>
  <c r="K14" i="73"/>
  <c r="S26" i="71"/>
  <c r="S22" i="71"/>
  <c r="K11" i="67"/>
  <c r="L20" i="66"/>
  <c r="O24" i="64"/>
  <c r="O18" i="64"/>
  <c r="N75" i="63"/>
  <c r="N71" i="63"/>
  <c r="N47" i="63"/>
  <c r="N32" i="63"/>
  <c r="N28" i="63"/>
  <c r="N22" i="63"/>
  <c r="N18" i="63"/>
  <c r="O242" i="62"/>
  <c r="O214" i="62"/>
  <c r="O208" i="62"/>
  <c r="O193" i="62"/>
  <c r="O189" i="62"/>
  <c r="O94" i="62"/>
  <c r="O90" i="62"/>
  <c r="O73" i="62"/>
  <c r="O61" i="62"/>
  <c r="O39" i="62"/>
  <c r="O35" i="62"/>
  <c r="O18" i="62"/>
  <c r="U384" i="61"/>
  <c r="U363" i="61"/>
  <c r="U352" i="61"/>
  <c r="U345" i="61"/>
  <c r="U334" i="61"/>
  <c r="U327" i="61"/>
  <c r="U316" i="61"/>
  <c r="U309" i="61"/>
  <c r="U298" i="61"/>
  <c r="U290" i="61"/>
  <c r="U278" i="61"/>
  <c r="U271" i="61"/>
  <c r="U259" i="61"/>
  <c r="U252" i="61"/>
  <c r="U241" i="61"/>
  <c r="U234" i="61"/>
  <c r="U216" i="61"/>
  <c r="U205" i="61"/>
  <c r="U198" i="61"/>
  <c r="U179" i="61"/>
  <c r="U168" i="61"/>
  <c r="U161" i="61"/>
  <c r="U89" i="61"/>
  <c r="U71" i="61"/>
  <c r="U57" i="61"/>
  <c r="U51" i="61"/>
  <c r="U48" i="61"/>
  <c r="U39" i="61"/>
  <c r="U30" i="61"/>
  <c r="U21" i="61"/>
  <c r="U12" i="61"/>
  <c r="R62" i="59"/>
  <c r="R54" i="59"/>
  <c r="R45" i="59"/>
  <c r="R39" i="59"/>
  <c r="R32" i="59"/>
  <c r="R22" i="59"/>
  <c r="R16" i="59"/>
  <c r="L40" i="58"/>
  <c r="L28" i="58"/>
  <c r="D29" i="88"/>
  <c r="I11" i="80"/>
  <c r="R212" i="78"/>
  <c r="R141" i="78"/>
  <c r="R89" i="78"/>
  <c r="R79" i="78"/>
  <c r="R52" i="78"/>
  <c r="R41" i="78"/>
  <c r="K360" i="76"/>
  <c r="K349" i="76"/>
  <c r="K268" i="76"/>
  <c r="K232" i="76"/>
  <c r="K222" i="76"/>
  <c r="K195" i="76"/>
  <c r="K184" i="76"/>
  <c r="K159" i="76"/>
  <c r="K139" i="76"/>
  <c r="K135" i="76"/>
  <c r="K130" i="76"/>
  <c r="K105" i="76"/>
  <c r="K85" i="76"/>
  <c r="K81" i="76"/>
  <c r="K76" i="76"/>
  <c r="K247" i="76"/>
  <c r="K88" i="76"/>
  <c r="K60" i="76"/>
  <c r="K55" i="76"/>
  <c r="K103" i="73"/>
  <c r="O158" i="62"/>
  <c r="O124" i="62"/>
  <c r="O88" i="62"/>
  <c r="O69" i="62"/>
  <c r="O33" i="62"/>
  <c r="O14" i="62"/>
  <c r="U358" i="61"/>
  <c r="U354" i="61"/>
  <c r="U340" i="61"/>
  <c r="U336" i="61"/>
  <c r="U322" i="61"/>
  <c r="U318" i="61"/>
  <c r="U304" i="61"/>
  <c r="U300" i="61"/>
  <c r="U285" i="61"/>
  <c r="U281" i="61"/>
  <c r="U265" i="61"/>
  <c r="U261" i="61"/>
  <c r="U247" i="61"/>
  <c r="U243" i="61"/>
  <c r="U229" i="61"/>
  <c r="U225" i="61"/>
  <c r="U211" i="61"/>
  <c r="U207" i="61"/>
  <c r="U193" i="61"/>
  <c r="U189" i="61"/>
  <c r="U174" i="61"/>
  <c r="U170" i="61"/>
  <c r="U156" i="61"/>
  <c r="U152" i="61"/>
  <c r="U138" i="61"/>
  <c r="U134" i="61"/>
  <c r="U120" i="61"/>
  <c r="U116" i="61"/>
  <c r="U102" i="61"/>
  <c r="U98" i="61"/>
  <c r="U84" i="61"/>
  <c r="U80" i="61"/>
  <c r="U66" i="61"/>
  <c r="U62" i="61"/>
  <c r="U53" i="61"/>
  <c r="U44" i="61"/>
  <c r="U35" i="61"/>
  <c r="U26" i="61"/>
  <c r="U17" i="61"/>
  <c r="R61" i="59"/>
  <c r="R50" i="59"/>
  <c r="R41" i="59"/>
  <c r="R31" i="59"/>
  <c r="R21" i="59"/>
  <c r="R12" i="59"/>
  <c r="L37" i="58"/>
  <c r="D20" i="88"/>
  <c r="R61" i="78"/>
  <c r="K322" i="76"/>
  <c r="K138" i="76"/>
  <c r="K100" i="73"/>
  <c r="K25" i="73"/>
  <c r="M45" i="72"/>
  <c r="M41" i="72"/>
  <c r="L13" i="65"/>
  <c r="N31" i="63"/>
  <c r="O172" i="62"/>
  <c r="O143" i="62"/>
  <c r="O139" i="62"/>
  <c r="O134" i="62"/>
  <c r="O63" i="62"/>
  <c r="U386" i="61"/>
  <c r="L36" i="58"/>
  <c r="D19" i="88"/>
  <c r="O142" i="62"/>
  <c r="O96" i="62"/>
  <c r="O81" i="62"/>
  <c r="O26" i="62"/>
  <c r="L50" i="58"/>
  <c r="L25" i="58"/>
  <c r="R104" i="78"/>
  <c r="R22" i="78"/>
  <c r="K284" i="76"/>
  <c r="K168" i="76"/>
  <c r="K163" i="76"/>
  <c r="K57" i="73"/>
  <c r="M11" i="72"/>
  <c r="S30" i="71"/>
  <c r="K14" i="67"/>
  <c r="O12" i="64"/>
  <c r="N56" i="63"/>
  <c r="N51" i="63"/>
  <c r="O222" i="62"/>
  <c r="O196" i="62"/>
  <c r="O55" i="62"/>
  <c r="U374" i="61"/>
  <c r="U355" i="61"/>
  <c r="U337" i="61"/>
  <c r="U333" i="61"/>
  <c r="U319" i="61"/>
  <c r="U301" i="61"/>
  <c r="U282" i="61"/>
  <c r="U277" i="61"/>
  <c r="U262" i="61"/>
  <c r="U258" i="61"/>
  <c r="U244" i="61"/>
  <c r="U226" i="61"/>
  <c r="U208" i="61"/>
  <c r="U204" i="61"/>
  <c r="U190" i="61"/>
  <c r="U171" i="61"/>
  <c r="U153" i="61"/>
  <c r="U149" i="61"/>
  <c r="U135" i="61"/>
  <c r="U117" i="61"/>
  <c r="U99" i="61"/>
  <c r="U81" i="61"/>
  <c r="U77" i="61"/>
  <c r="U63" i="61"/>
  <c r="U41" i="61"/>
  <c r="U32" i="61"/>
  <c r="U23" i="61"/>
  <c r="U14" i="61"/>
  <c r="R47" i="59"/>
  <c r="R37" i="59"/>
  <c r="R18" i="59"/>
  <c r="L49" i="58"/>
  <c r="K84" i="76"/>
  <c r="K30" i="76"/>
  <c r="M38" i="72"/>
  <c r="P11" i="69"/>
  <c r="O199" i="62"/>
  <c r="O164" i="62"/>
  <c r="O154" i="62"/>
  <c r="O84" i="62"/>
  <c r="O29" i="62"/>
  <c r="L47" i="58"/>
  <c r="L18" i="58"/>
  <c r="D28" i="88"/>
  <c r="R13" i="78"/>
  <c r="K256" i="76"/>
  <c r="K142" i="76"/>
  <c r="K114" i="76"/>
  <c r="K109" i="76"/>
  <c r="L13" i="74"/>
  <c r="K85" i="73"/>
  <c r="K35" i="73"/>
  <c r="K30" i="73"/>
  <c r="L12" i="66"/>
  <c r="L18" i="65"/>
  <c r="N74" i="63"/>
  <c r="N35" i="63"/>
  <c r="N12" i="63"/>
  <c r="O245" i="62"/>
  <c r="O181" i="62"/>
  <c r="O176" i="62"/>
  <c r="O102" i="62"/>
  <c r="O72" i="62"/>
  <c r="O52" i="62"/>
  <c r="O48" i="62"/>
  <c r="O42" i="62"/>
  <c r="O17" i="62"/>
  <c r="U375" i="61"/>
  <c r="U371" i="61"/>
  <c r="U366" i="61"/>
  <c r="U361" i="61"/>
  <c r="U348" i="61"/>
  <c r="U343" i="61"/>
  <c r="U330" i="61"/>
  <c r="U325" i="61"/>
  <c r="U312" i="61"/>
  <c r="U307" i="61"/>
  <c r="U294" i="61"/>
  <c r="U288" i="61"/>
  <c r="U274" i="61"/>
  <c r="U268" i="61"/>
  <c r="U255" i="61"/>
  <c r="U250" i="61"/>
  <c r="U237" i="61"/>
  <c r="U232" i="61"/>
  <c r="U219" i="61"/>
  <c r="U214" i="61"/>
  <c r="U201" i="61"/>
  <c r="U196" i="61"/>
  <c r="U183" i="61"/>
  <c r="U177" i="61"/>
  <c r="U164" i="61"/>
  <c r="U159" i="61"/>
  <c r="U146" i="61"/>
  <c r="U141" i="61"/>
  <c r="U128" i="61"/>
  <c r="U123" i="61"/>
  <c r="U110" i="61"/>
  <c r="U105" i="61"/>
  <c r="U92" i="61"/>
  <c r="U87" i="61"/>
  <c r="U74" i="61"/>
  <c r="U69" i="61"/>
  <c r="U56" i="61"/>
  <c r="U47" i="61"/>
  <c r="U38" i="61"/>
  <c r="U29" i="61"/>
  <c r="U20" i="61"/>
  <c r="U11" i="61"/>
  <c r="R53" i="59"/>
  <c r="R44" i="59"/>
  <c r="R34" i="59"/>
  <c r="R24" i="59"/>
  <c r="R15" i="59"/>
  <c r="L35" i="58"/>
  <c r="R88" i="78"/>
  <c r="K204" i="76"/>
  <c r="K31" i="76"/>
  <c r="K27" i="76"/>
  <c r="K21" i="76"/>
  <c r="K60" i="73"/>
  <c r="N83" i="63"/>
  <c r="N78" i="63"/>
  <c r="O151" i="62"/>
  <c r="O146" i="62"/>
  <c r="O116" i="62"/>
  <c r="O106" i="62"/>
  <c r="O76" i="62"/>
  <c r="O21" i="62"/>
  <c r="O217" i="62"/>
  <c r="O51" i="62"/>
  <c r="U378" i="61"/>
  <c r="U351" i="61"/>
  <c r="U315" i="61"/>
  <c r="U297" i="61"/>
  <c r="U240" i="61"/>
  <c r="U222" i="61"/>
  <c r="U186" i="61"/>
  <c r="U167" i="61"/>
  <c r="U131" i="61"/>
  <c r="U113" i="61"/>
  <c r="U95" i="61"/>
  <c r="U59" i="61"/>
  <c r="U50" i="61"/>
  <c r="R57" i="59"/>
  <c r="R28" i="59"/>
  <c r="L23" i="58"/>
  <c r="R246" i="78"/>
  <c r="K231" i="76"/>
  <c r="K51" i="76"/>
  <c r="K34" i="76"/>
  <c r="M42" i="72"/>
  <c r="M31" i="72"/>
  <c r="N60" i="63"/>
  <c r="O169" i="62"/>
  <c r="O115" i="62"/>
  <c r="O109" i="62"/>
  <c r="D23" i="88"/>
  <c r="D12" i="88"/>
  <c r="L12" i="58"/>
  <c r="L20" i="58"/>
  <c r="L53" i="58"/>
  <c r="L52" i="58"/>
  <c r="L11" i="58"/>
  <c r="D11" i="88"/>
  <c r="D10" i="88" l="1"/>
  <c r="Q12" i="78"/>
  <c r="R12" i="7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30331]}"/>
    <s v="{[Medida].[Medida].&amp;[2]}"/>
    <s v="{[Keren].[Keren].[All]}"/>
    <s v="{[Cheshbon KM].[Hie Peilut].[Peilut 7].&amp;[Kod_Peilut_L7_1041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7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</mdxMetadata>
  <valueMetadata count="4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</valueMetadata>
</metadata>
</file>

<file path=xl/sharedStrings.xml><?xml version="1.0" encoding="utf-8"?>
<sst xmlns="http://schemas.openxmlformats.org/spreadsheetml/2006/main" count="10905" uniqueCount="2975">
  <si>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</si>
  <si>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</si>
  <si>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</si>
  <si>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</si>
  <si>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</si>
  <si>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</si>
  <si>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</si>
  <si>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</si>
  <si>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</si>
  <si>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</si>
  <si>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</si>
  <si>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</si>
  <si>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</si>
  <si>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</si>
  <si>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</si>
  <si>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</si>
  <si>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</si>
  <si>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</si>
  <si>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</si>
  <si>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</si>
  <si>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</si>
  <si>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</si>
  <si>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</si>
  <si>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</si>
  <si>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</si>
  <si>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</si>
  <si>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</si>
  <si>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</si>
  <si>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</si>
  <si>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</si>
  <si>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</si>
  <si>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</si>
  <si>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</si>
  <si>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</si>
  <si>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</si>
  <si>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</si>
  <si>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</si>
  <si>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</si>
  <si>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</si>
  <si>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</si>
  <si>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</si>
  <si>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</si>
  <si>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</si>
  <si>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</si>
  <si>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</si>
  <si>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</si>
  <si>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</si>
  <si>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</si>
  <si>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</si>
  <si>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</si>
  <si>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</si>
  <si>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</si>
  <si>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</si>
  <si>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</si>
  <si>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</si>
  <si>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</si>
  <si>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</si>
  <si>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</si>
  <si>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</si>
  <si>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</si>
  <si>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</si>
  <si>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</si>
  <si>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</si>
  <si>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</si>
  <si>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</si>
  <si>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</si>
  <si>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</si>
  <si>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</si>
  <si>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</si>
  <si>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</si>
  <si>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</si>
  <si>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</si>
  <si>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</si>
  <si>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</si>
  <si>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</si>
  <si>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</si>
  <si>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</si>
  <si>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</si>
  <si>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</si>
  <si>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</si>
  <si>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</si>
  <si>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</si>
  <si>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</si>
  <si>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</si>
  <si>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</si>
  <si>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</si>
  <si>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</si>
  <si>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</si>
  <si>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</si>
  <si>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</si>
  <si>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</si>
  <si>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</si>
  <si>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</si>
  <si>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</si>
  <si>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</si>
  <si>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</si>
  <si>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</si>
  <si>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</si>
  <si>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</si>
  <si>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</si>
  <si>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</si>
  <si>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</si>
  <si>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</si>
  <si>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</si>
  <si>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</si>
  <si>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</si>
  <si>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</si>
  <si>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</si>
  <si>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</si>
  <si>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</si>
  <si>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</si>
  <si>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</si>
  <si>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</si>
  <si>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</si>
  <si>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</si>
  <si>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</si>
  <si>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</si>
  <si>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</si>
  <si>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</si>
  <si>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</si>
  <si>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</si>
  <si>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</si>
  <si>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</si>
  <si>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</si>
  <si>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</si>
  <si>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</si>
  <si>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</si>
  <si>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</si>
  <si>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</si>
  <si>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</si>
  <si>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</si>
  <si>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</si>
  <si>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</si>
  <si>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</si>
  <si>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</si>
  <si>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</si>
  <si>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</si>
  <si>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</si>
  <si>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</si>
  <si>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</si>
  <si>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</si>
  <si>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</si>
  <si>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</si>
  <si>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</si>
  <si>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</si>
  <si>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</si>
  <si>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</si>
  <si>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</si>
  <si>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</si>
  <si>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</si>
  <si>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</si>
  <si>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</si>
  <si>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</si>
  <si>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</si>
  <si>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</si>
  <si>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</si>
  <si>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</si>
  <si>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</si>
  <si>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</si>
  <si>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</si>
  <si>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</si>
  <si>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</si>
  <si>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</si>
  <si>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</si>
  <si>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</si>
  <si>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</si>
  <si>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</si>
  <si>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</si>
  <si>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</si>
  <si>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</si>
  <si>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</si>
  <si>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</si>
  <si>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</si>
  <si>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</si>
  <si>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</si>
  <si>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</si>
  <si>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</si>
  <si>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</si>
  <si>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</si>
  <si>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</si>
  <si>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</si>
  <si>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</si>
  <si>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</si>
  <si>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</si>
  <si>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</si>
  <si>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</si>
  <si>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</si>
  <si>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</si>
  <si>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</si>
  <si>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</si>
  <si>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</si>
  <si>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</si>
  <si>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</si>
  <si>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</si>
  <si>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</si>
  <si>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</si>
  <si>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</si>
  <si>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</si>
  <si>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</si>
  <si>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</si>
  <si>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</si>
  <si>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</si>
  <si>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</si>
  <si>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</si>
  <si>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</si>
  <si>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</si>
  <si>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</si>
  <si>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</si>
  <si>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</si>
  <si>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</si>
  <si>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</si>
  <si>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</si>
  <si>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</si>
  <si>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</si>
  <si>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</si>
  <si>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</si>
  <si>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</si>
  <si>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</si>
  <si>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</si>
  <si>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</si>
  <si>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</si>
  <si>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</si>
  <si>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</si>
  <si>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</si>
  <si>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</si>
  <si>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</si>
  <si>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</si>
  <si>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</si>
  <si>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</si>
  <si>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</si>
  <si>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מקפת קרנות פנסיה וקופות גמל בע"מ</t>
  </si>
  <si>
    <t xml:space="preserve">מגדל מקפת משלימה (מספר אוצר 659) - מסלול כללי למקבלי קצבה 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</si>
  <si>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</si>
  <si>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</si>
  <si>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</si>
  <si>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</si>
  <si>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</si>
  <si>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</si>
  <si>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</si>
  <si>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</si>
  <si>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</si>
  <si>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</si>
  <si>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</si>
  <si>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</si>
  <si>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</si>
  <si>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</si>
  <si>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</si>
  <si>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</si>
  <si>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</si>
  <si>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</si>
  <si>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</si>
  <si>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</si>
  <si>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</si>
  <si>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</si>
  <si>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</si>
  <si>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</si>
  <si>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</si>
  <si>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</si>
  <si>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</si>
  <si>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</si>
  <si>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</si>
  <si>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513</t>
  </si>
  <si>
    <t>8230518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</si>
  <si>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</si>
  <si>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</si>
  <si>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</si>
  <si>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</si>
  <si>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</si>
  <si>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</si>
  <si>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</si>
  <si>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</si>
  <si>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</si>
  <si>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</si>
  <si>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</si>
  <si>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</si>
  <si>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</si>
  <si>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</si>
  <si>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</si>
  <si>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</si>
  <si>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</si>
  <si>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</si>
  <si>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</si>
  <si>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</si>
  <si>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</si>
  <si>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</si>
  <si>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</si>
  <si>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</si>
  <si>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</si>
  <si>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</si>
  <si>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</si>
  <si>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</si>
  <si>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</si>
  <si>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</si>
  <si>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</si>
  <si>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</si>
  <si>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</si>
  <si>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</si>
  <si>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</si>
  <si>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</si>
  <si>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</si>
  <si>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</si>
  <si>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</si>
  <si>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</si>
  <si>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</si>
  <si>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</si>
  <si>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</si>
  <si>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</si>
  <si>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</si>
  <si>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</si>
  <si>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</si>
  <si>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</si>
  <si>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</si>
  <si>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</si>
  <si>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</si>
  <si>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מגמה</t>
  </si>
  <si>
    <t>515666881</t>
  </si>
  <si>
    <t>אג"ח מובנות</t>
  </si>
  <si>
    <t>ilAAA</t>
  </si>
  <si>
    <t>מעלות S&amp;P</t>
  </si>
  <si>
    <t>בינל הנפק אגח י</t>
  </si>
  <si>
    <t>513141879</t>
  </si>
  <si>
    <t>בנקים</t>
  </si>
  <si>
    <t>Aaa.il</t>
  </si>
  <si>
    <t>דיסק מנ אגח טו</t>
  </si>
  <si>
    <t>520029935</t>
  </si>
  <si>
    <t>לאומי אגח 179</t>
  </si>
  <si>
    <t>520018078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</si>
  <si>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</si>
  <si>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</si>
  <si>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</si>
  <si>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</si>
  <si>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</si>
  <si>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</si>
  <si>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מרכנתיל הנ אגחג</t>
  </si>
  <si>
    <t>513686154</t>
  </si>
  <si>
    <t>מרכנתיל הנ אגחד</t>
  </si>
  <si>
    <t>נמלי ישראל אגחא</t>
  </si>
  <si>
    <t>513569780</t>
  </si>
  <si>
    <t>נדל"ן מניב בישראל</t>
  </si>
  <si>
    <t>נמלי ישראל אגחב</t>
  </si>
  <si>
    <t>פועלים אגח 200</t>
  </si>
  <si>
    <t>520000118</t>
  </si>
  <si>
    <t>פועלים הנ אגח32</t>
  </si>
  <si>
    <t>520032640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</si>
  <si>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</si>
  <si>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</si>
  <si>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</si>
  <si>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</si>
  <si>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</si>
  <si>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</si>
  <si>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</si>
  <si>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</si>
  <si>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</si>
  <si>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</si>
  <si>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</si>
  <si>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</si>
  <si>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</si>
  <si>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</si>
  <si>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</si>
  <si>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</si>
  <si>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</si>
  <si>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</si>
  <si>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</si>
  <si>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</si>
  <si>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פועלים הנ הת טו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</si>
  <si>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</si>
  <si>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</si>
  <si>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</si>
  <si>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</si>
  <si>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</si>
  <si>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</si>
  <si>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</si>
  <si>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</si>
  <si>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</si>
  <si>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ביג אגח ח</t>
  </si>
  <si>
    <t>513623314</t>
  </si>
  <si>
    <t>ביג אגח יא</t>
  </si>
  <si>
    <t>ביג אגח יג</t>
  </si>
  <si>
    <t>ביג אגח יד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</si>
  <si>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</si>
  <si>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</si>
  <si>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</si>
  <si>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</si>
  <si>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</si>
  <si>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</si>
  <si>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</si>
  <si>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</si>
  <si>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</si>
  <si>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</si>
  <si>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</si>
  <si>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</si>
  <si>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</si>
  <si>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</si>
  <si>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</si>
  <si>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</si>
  <si>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</si>
  <si>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</si>
  <si>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</si>
  <si>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</si>
  <si>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</si>
  <si>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</si>
  <si>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יג*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</si>
  <si>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</si>
  <si>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</si>
  <si>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</si>
  <si>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</si>
  <si>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</si>
  <si>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</si>
  <si>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יח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</si>
  <si>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</si>
  <si>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</si>
  <si>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</si>
  <si>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</si>
  <si>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</si>
  <si>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</si>
  <si>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</si>
  <si>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</si>
  <si>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</si>
  <si>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</si>
  <si>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</si>
  <si>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</si>
  <si>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</si>
  <si>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שופרסל אגח ו*</t>
  </si>
  <si>
    <t>520022732</t>
  </si>
  <si>
    <t>רשתות שיווק</t>
  </si>
  <si>
    <t>שלמה החז אגח טז</t>
  </si>
  <si>
    <t>520034372</t>
  </si>
  <si>
    <t>שלמה החז אגח יח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</si>
  <si>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</si>
  <si>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</si>
  <si>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</si>
  <si>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</si>
  <si>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</si>
  <si>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</si>
  <si>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</si>
  <si>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</si>
  <si>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</si>
  <si>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</si>
  <si>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</t>
  </si>
  <si>
    <t>ביג אגח ט</t>
  </si>
  <si>
    <t>ביג אגח טו</t>
  </si>
  <si>
    <t>ביג אגח יב</t>
  </si>
  <si>
    <t>ביג אגח יח</t>
  </si>
  <si>
    <t>ביג אגח כ</t>
  </si>
  <si>
    <t>בינל הנפ התח כו</t>
  </si>
  <si>
    <t>בינל הנפק התחכד</t>
  </si>
  <si>
    <t>בינל הנפק התחכה</t>
  </si>
  <si>
    <t>בינל הנפקות כז</t>
  </si>
  <si>
    <t>דיסקונט מנ נד ו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</si>
  <si>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</si>
  <si>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</si>
  <si>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</si>
  <si>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</si>
  <si>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</si>
  <si>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</si>
  <si>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ו</t>
  </si>
  <si>
    <t>513834200</t>
  </si>
  <si>
    <t>הראל הנפק אגח ז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</si>
  <si>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</si>
  <si>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</si>
  <si>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</si>
  <si>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</si>
  <si>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</si>
  <si>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</si>
  <si>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</si>
  <si>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</si>
  <si>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</si>
  <si>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</si>
  <si>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</si>
  <si>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</si>
  <si>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</si>
  <si>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</si>
  <si>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</si>
  <si>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</si>
  <si>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</si>
  <si>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</si>
  <si>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</si>
  <si>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</si>
  <si>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</si>
  <si>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</si>
  <si>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</si>
  <si>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</si>
  <si>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</si>
  <si>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</si>
  <si>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</si>
  <si>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</si>
  <si>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</si>
  <si>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</si>
  <si>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</si>
  <si>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</si>
  <si>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</si>
  <si>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</si>
  <si>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</si>
  <si>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</si>
  <si>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</si>
  <si>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</si>
  <si>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</si>
  <si>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</si>
  <si>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</si>
  <si>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</si>
  <si>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</t>
  </si>
  <si>
    <t>513893123</t>
  </si>
  <si>
    <t>אשראי חוץ בנקאי</t>
  </si>
  <si>
    <t>מימון ישיר אגחד</t>
  </si>
  <si>
    <t>מימון ישיר אגחה</t>
  </si>
  <si>
    <t>מימון ישיר אגחו</t>
  </si>
  <si>
    <t>פז נפט אגח ו*</t>
  </si>
  <si>
    <t>510216054</t>
  </si>
  <si>
    <t>פז נפט אגח ז*</t>
  </si>
  <si>
    <t>אדגר אגח ט*</t>
  </si>
  <si>
    <t>520035171</t>
  </si>
  <si>
    <t>נדל"ן מניב בחו"ל</t>
  </si>
  <si>
    <t>A2.il</t>
  </si>
  <si>
    <t>אפי נכסים אגח ח</t>
  </si>
  <si>
    <t>510560188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</si>
  <si>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</si>
  <si>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</si>
  <si>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</si>
  <si>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</si>
  <si>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</si>
  <si>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</si>
  <si>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</si>
  <si>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</si>
  <si>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</si>
  <si>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</si>
  <si>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</si>
  <si>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</si>
  <si>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</si>
  <si>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</si>
  <si>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</si>
  <si>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</si>
  <si>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</si>
  <si>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</si>
  <si>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</si>
  <si>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</t>
  </si>
  <si>
    <t>A3.il</t>
  </si>
  <si>
    <t>ג'י סיטי אגח יג</t>
  </si>
  <si>
    <t>ג'י סיטי אגח יד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</si>
  <si>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</si>
  <si>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</si>
  <si>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</si>
  <si>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</si>
  <si>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</si>
  <si>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</si>
  <si>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</si>
  <si>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</si>
  <si>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</si>
  <si>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</si>
  <si>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</si>
  <si>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</si>
  <si>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</si>
  <si>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</si>
  <si>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</si>
  <si>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אגחא*</t>
  </si>
  <si>
    <t>515327120</t>
  </si>
  <si>
    <t>מניבים ריט אגחב*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</si>
  <si>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</si>
  <si>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</si>
  <si>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</si>
  <si>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</si>
  <si>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</si>
  <si>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</si>
  <si>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</si>
  <si>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</si>
  <si>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</si>
  <si>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</si>
  <si>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עמידר אגח א</t>
  </si>
  <si>
    <t>520017393</t>
  </si>
  <si>
    <t>פועלים אגח 100</t>
  </si>
  <si>
    <t>חשמל אגח 26</t>
  </si>
  <si>
    <t>שטראוס אגח ה</t>
  </si>
  <si>
    <t>520003781</t>
  </si>
  <si>
    <t>מזון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</si>
  <si>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</si>
  <si>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</si>
  <si>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</si>
  <si>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</si>
  <si>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</si>
  <si>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</si>
  <si>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</si>
  <si>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</t>
  </si>
  <si>
    <t>גב ים אגח ח</t>
  </si>
  <si>
    <t>וילאר אגח ח</t>
  </si>
  <si>
    <t>520038910</t>
  </si>
  <si>
    <t>ישראמקו אגח ג*</t>
  </si>
  <si>
    <t>550010003</t>
  </si>
  <si>
    <t>מנורה הון התח ד</t>
  </si>
  <si>
    <t>513937714</t>
  </si>
  <si>
    <t>שופרסל אגח ה*</t>
  </si>
  <si>
    <t>שופרסל אגח ז*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</si>
  <si>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</si>
  <si>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</si>
  <si>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</si>
  <si>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</si>
  <si>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</si>
  <si>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</si>
  <si>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</si>
  <si>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</si>
  <si>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</si>
  <si>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</si>
  <si>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</si>
  <si>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</si>
  <si>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</si>
  <si>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</si>
  <si>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</si>
  <si>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</si>
  <si>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</si>
  <si>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</si>
  <si>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</si>
  <si>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</si>
  <si>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</si>
  <si>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1159359</t>
  </si>
  <si>
    <t>קרסו אגח ג</t>
  </si>
  <si>
    <t>1141829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</si>
  <si>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</si>
  <si>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</si>
  <si>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</si>
  <si>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</si>
  <si>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</si>
  <si>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</si>
  <si>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</si>
  <si>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</si>
  <si>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</si>
  <si>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</si>
  <si>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</si>
  <si>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</si>
  <si>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</si>
  <si>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</si>
  <si>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דה זראסאי אגח ג</t>
  </si>
  <si>
    <t>1744984</t>
  </si>
  <si>
    <t>דמרי אגח ז*</t>
  </si>
  <si>
    <t>511399388</t>
  </si>
  <si>
    <t>דמרי אגח ט*</t>
  </si>
  <si>
    <t>ממן אגח ב</t>
  </si>
  <si>
    <t>520036435</t>
  </si>
  <si>
    <t>ספנסר אגח ג</t>
  </si>
  <si>
    <t>1838863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</si>
  <si>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</si>
  <si>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</si>
  <si>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</si>
  <si>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</si>
  <si>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</si>
  <si>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</si>
  <si>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</si>
  <si>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</si>
  <si>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</si>
  <si>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</si>
  <si>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</si>
  <si>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</si>
  <si>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</si>
  <si>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</si>
  <si>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</si>
  <si>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</si>
  <si>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</si>
  <si>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</si>
  <si>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</si>
  <si>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</si>
  <si>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</si>
  <si>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</si>
  <si>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</si>
  <si>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</si>
  <si>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</si>
  <si>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</si>
  <si>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</si>
  <si>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</si>
  <si>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</si>
  <si>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</si>
  <si>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</si>
  <si>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</si>
  <si>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</si>
  <si>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</si>
  <si>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</si>
  <si>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</si>
  <si>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</si>
  <si>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</si>
  <si>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</si>
  <si>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</si>
  <si>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</si>
  <si>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</si>
  <si>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פתאל החזק אג 1*</t>
  </si>
  <si>
    <t>קרדן נדלן אגח ה</t>
  </si>
  <si>
    <t>520041005</t>
  </si>
  <si>
    <t>דלשה קפיטל אגחב</t>
  </si>
  <si>
    <t>1888119</t>
  </si>
  <si>
    <t>Baa1.il</t>
  </si>
  <si>
    <t>אול יר אגח ג</t>
  </si>
  <si>
    <t>1841580</t>
  </si>
  <si>
    <t>אול יר אגח ה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</si>
  <si>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</si>
  <si>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</si>
  <si>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</si>
  <si>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</si>
  <si>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</si>
  <si>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</si>
  <si>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</si>
  <si>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</si>
  <si>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</si>
  <si>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</si>
  <si>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</si>
  <si>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בזן אגח ו</t>
  </si>
  <si>
    <t>בזן אגח ט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</si>
  <si>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</si>
  <si>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</si>
  <si>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</si>
  <si>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</si>
  <si>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</si>
  <si>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</si>
  <si>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</si>
  <si>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</si>
  <si>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</si>
  <si>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</si>
  <si>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</si>
  <si>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</si>
  <si>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</si>
  <si>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</si>
  <si>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</si>
  <si>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</si>
  <si>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</si>
  <si>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</si>
  <si>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</si>
  <si>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</si>
  <si>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</si>
  <si>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</si>
  <si>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</si>
  <si>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</si>
  <si>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</si>
  <si>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</si>
  <si>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</si>
  <si>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</si>
  <si>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</si>
  <si>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</si>
  <si>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</si>
  <si>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</si>
  <si>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</si>
  <si>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</si>
  <si>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</si>
  <si>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</si>
  <si>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</si>
  <si>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</si>
  <si>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</si>
  <si>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</si>
  <si>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</si>
  <si>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</si>
  <si>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</si>
  <si>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</si>
  <si>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12121212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</si>
  <si>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</si>
  <si>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</si>
  <si>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</si>
  <si>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</si>
  <si>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</si>
  <si>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</si>
  <si>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</si>
  <si>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</si>
  <si>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</si>
  <si>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</si>
  <si>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</si>
  <si>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</si>
  <si>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</si>
  <si>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</si>
  <si>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</si>
  <si>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</si>
  <si>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</si>
  <si>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</si>
  <si>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</si>
  <si>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</si>
  <si>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</si>
  <si>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</si>
  <si>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</si>
  <si>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</si>
  <si>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</si>
  <si>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</si>
  <si>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</si>
  <si>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</si>
  <si>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</si>
  <si>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</si>
  <si>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</si>
  <si>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</si>
  <si>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</si>
  <si>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</si>
  <si>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</si>
  <si>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</si>
  <si>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</si>
  <si>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</si>
  <si>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</si>
  <si>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12312325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</si>
  <si>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</si>
  <si>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</si>
  <si>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</si>
  <si>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</si>
  <si>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</si>
  <si>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</si>
  <si>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</si>
  <si>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</si>
  <si>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</si>
  <si>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</si>
  <si>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</si>
  <si>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</si>
  <si>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</si>
  <si>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</si>
  <si>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</si>
  <si>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</si>
  <si>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</si>
  <si>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</si>
  <si>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</si>
  <si>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</si>
  <si>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</si>
  <si>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</si>
  <si>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</si>
  <si>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</si>
  <si>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</si>
  <si>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</si>
  <si>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</si>
  <si>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</si>
  <si>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</si>
  <si>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</si>
  <si>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</si>
  <si>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</si>
  <si>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</si>
  <si>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</si>
  <si>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</si>
  <si>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</si>
  <si>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</si>
  <si>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</si>
  <si>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</si>
  <si>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</si>
  <si>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</si>
  <si>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</si>
  <si>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</si>
  <si>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</si>
  <si>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</si>
  <si>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</si>
  <si>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</si>
  <si>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</si>
  <si>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</si>
  <si>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</si>
  <si>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</si>
  <si>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</si>
  <si>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</si>
  <si>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</si>
  <si>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</si>
  <si>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</si>
  <si>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</si>
  <si>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</si>
  <si>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</si>
  <si>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</si>
  <si>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</si>
  <si>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</si>
  <si>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</si>
  <si>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</si>
  <si>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</si>
  <si>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</si>
  <si>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</si>
  <si>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</si>
  <si>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</si>
  <si>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</si>
  <si>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</si>
  <si>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</si>
  <si>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</si>
  <si>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</si>
  <si>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</si>
  <si>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</si>
  <si>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</si>
  <si>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</si>
  <si>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</si>
  <si>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</si>
  <si>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</si>
  <si>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</si>
  <si>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</si>
  <si>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</si>
  <si>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</si>
  <si>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</si>
  <si>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</si>
  <si>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</si>
  <si>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</si>
  <si>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</si>
  <si>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</si>
  <si>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</si>
  <si>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</si>
  <si>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</si>
  <si>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</si>
  <si>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</si>
  <si>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</si>
  <si>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</si>
  <si>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</si>
  <si>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</si>
  <si>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</si>
  <si>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</si>
  <si>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</si>
  <si>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</si>
  <si>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</si>
  <si>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</si>
  <si>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</si>
  <si>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</si>
  <si>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</si>
  <si>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</si>
  <si>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</si>
  <si>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</si>
  <si>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</si>
  <si>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</si>
  <si>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</si>
  <si>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</si>
  <si>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</si>
  <si>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</si>
  <si>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</si>
  <si>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</si>
  <si>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</si>
  <si>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</si>
  <si>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</si>
  <si>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</si>
  <si>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</si>
  <si>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</si>
  <si>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</si>
  <si>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</si>
  <si>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</si>
  <si>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</si>
  <si>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</si>
  <si>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</si>
  <si>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</si>
  <si>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</si>
  <si>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</si>
  <si>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</si>
  <si>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</si>
  <si>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</si>
  <si>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</si>
  <si>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</si>
  <si>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1212123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</si>
  <si>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</si>
  <si>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</si>
  <si>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</si>
  <si>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</si>
  <si>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</si>
  <si>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</si>
  <si>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</si>
  <si>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</si>
  <si>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</si>
  <si>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123122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</si>
  <si>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</si>
  <si>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</si>
  <si>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</si>
  <si>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</si>
  <si>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</si>
  <si>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</si>
  <si>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</si>
  <si>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</si>
  <si>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</si>
  <si>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</si>
  <si>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</si>
  <si>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</si>
  <si>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</si>
  <si>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</si>
  <si>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</si>
  <si>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</si>
  <si>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</si>
  <si>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</si>
  <si>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</si>
  <si>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</si>
  <si>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</si>
  <si>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</si>
  <si>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</si>
  <si>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</si>
  <si>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</si>
  <si>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</si>
  <si>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</si>
  <si>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</si>
  <si>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</si>
  <si>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</si>
  <si>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</si>
  <si>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</si>
  <si>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</si>
  <si>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</si>
  <si>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</si>
  <si>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</si>
  <si>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</si>
  <si>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</si>
  <si>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</si>
  <si>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</si>
  <si>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</si>
  <si>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</si>
  <si>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</si>
  <si>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</si>
  <si>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</si>
  <si>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</si>
  <si>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</si>
  <si>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</si>
  <si>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</si>
  <si>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</si>
  <si>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</si>
  <si>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</si>
  <si>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</si>
  <si>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</si>
  <si>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</si>
  <si>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</si>
  <si>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</si>
  <si>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</si>
  <si>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</si>
  <si>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</si>
  <si>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</si>
  <si>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</si>
  <si>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</si>
  <si>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</si>
  <si>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</si>
  <si>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</si>
  <si>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</si>
  <si>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</si>
  <si>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</si>
  <si>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</si>
  <si>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</si>
  <si>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</si>
  <si>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</si>
  <si>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</si>
  <si>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</si>
  <si>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</si>
  <si>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</si>
  <si>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</si>
  <si>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</si>
  <si>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</si>
  <si>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</si>
  <si>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</si>
  <si>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</si>
  <si>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</si>
  <si>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</si>
  <si>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</si>
  <si>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</si>
  <si>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</si>
  <si>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</si>
  <si>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</si>
  <si>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</si>
  <si>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</si>
  <si>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</si>
  <si>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</si>
  <si>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</si>
  <si>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</si>
  <si>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</si>
  <si>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</si>
  <si>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</si>
  <si>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</si>
  <si>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</si>
  <si>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</si>
  <si>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</si>
  <si>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</si>
  <si>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</si>
  <si>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</si>
  <si>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</si>
  <si>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</si>
  <si>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</si>
  <si>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</si>
  <si>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</si>
  <si>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</si>
  <si>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</si>
  <si>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</si>
  <si>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</si>
  <si>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</si>
  <si>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</si>
  <si>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</si>
  <si>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</si>
  <si>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</si>
  <si>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</si>
  <si>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</si>
  <si>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</si>
  <si>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</si>
  <si>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</si>
  <si>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</si>
  <si>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</si>
  <si>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</si>
  <si>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</si>
  <si>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</si>
  <si>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</si>
  <si>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</si>
  <si>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</si>
  <si>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</si>
  <si>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</si>
  <si>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</si>
  <si>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</si>
  <si>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</si>
  <si>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</si>
  <si>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</si>
  <si>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</si>
  <si>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</si>
  <si>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</si>
  <si>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</si>
  <si>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</si>
  <si>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</si>
  <si>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</si>
  <si>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</si>
  <si>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</si>
  <si>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</si>
  <si>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</si>
  <si>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</si>
  <si>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</si>
  <si>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</si>
  <si>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</si>
  <si>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</si>
  <si>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</si>
  <si>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</si>
  <si>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</si>
  <si>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</si>
  <si>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</si>
  <si>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</si>
  <si>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</si>
  <si>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</si>
  <si>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</si>
  <si>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</si>
  <si>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</si>
  <si>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</si>
  <si>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</si>
  <si>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</si>
  <si>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</si>
  <si>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</si>
  <si>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</si>
  <si>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</si>
  <si>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</si>
  <si>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</si>
  <si>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</si>
  <si>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</si>
  <si>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</si>
  <si>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</si>
  <si>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</si>
  <si>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</si>
  <si>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</si>
  <si>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</si>
  <si>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</si>
  <si>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</si>
  <si>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</si>
  <si>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</si>
  <si>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</si>
  <si>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</si>
  <si>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</si>
  <si>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</si>
  <si>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</si>
  <si>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</si>
  <si>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</si>
  <si>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</si>
  <si>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</si>
  <si>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</si>
  <si>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</si>
  <si>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</si>
  <si>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</si>
  <si>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</si>
  <si>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</si>
  <si>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</si>
  <si>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</si>
  <si>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</si>
  <si>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</si>
  <si>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</si>
  <si>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</si>
  <si>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</si>
  <si>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</si>
  <si>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</si>
  <si>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</si>
  <si>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</si>
  <si>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</si>
  <si>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</si>
  <si>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</si>
  <si>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</si>
  <si>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</si>
  <si>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</si>
  <si>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</si>
  <si>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</si>
  <si>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</si>
  <si>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</si>
  <si>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</si>
  <si>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</si>
  <si>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</si>
  <si>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</si>
  <si>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</si>
  <si>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</si>
  <si>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</si>
  <si>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</si>
  <si>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</si>
  <si>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</si>
  <si>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</si>
  <si>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</si>
  <si>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</si>
  <si>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</si>
  <si>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</si>
  <si>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</si>
  <si>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</si>
  <si>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</si>
  <si>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</si>
  <si>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</si>
  <si>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</si>
  <si>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</si>
  <si>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</si>
  <si>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</si>
  <si>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</si>
  <si>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</si>
  <si>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</si>
  <si>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</si>
  <si>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</si>
  <si>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</si>
  <si>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</si>
  <si>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</si>
  <si>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</si>
  <si>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</si>
  <si>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</si>
  <si>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</si>
  <si>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</si>
  <si>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</si>
  <si>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</si>
  <si>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</si>
  <si>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</si>
  <si>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</si>
  <si>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</si>
  <si>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</si>
  <si>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</si>
  <si>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</si>
  <si>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</si>
  <si>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</si>
  <si>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</si>
  <si>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</si>
  <si>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</si>
  <si>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</si>
  <si>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</si>
  <si>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</si>
  <si>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</si>
  <si>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</si>
  <si>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</si>
  <si>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</si>
  <si>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</si>
  <si>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</si>
  <si>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</si>
  <si>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</si>
  <si>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</si>
  <si>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</si>
  <si>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</si>
  <si>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</si>
  <si>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</si>
  <si>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</si>
  <si>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</si>
  <si>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</si>
  <si>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</si>
  <si>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</si>
  <si>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</si>
  <si>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</si>
  <si>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</si>
  <si>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</si>
  <si>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</si>
  <si>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</si>
  <si>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</si>
  <si>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</si>
  <si>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</si>
  <si>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</si>
  <si>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</si>
  <si>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</si>
  <si>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</si>
  <si>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</si>
  <si>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</si>
  <si>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</si>
  <si>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</si>
  <si>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</si>
  <si>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</si>
  <si>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</si>
  <si>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</si>
  <si>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</si>
  <si>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</si>
  <si>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</si>
  <si>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</si>
  <si>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</si>
  <si>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</si>
  <si>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</si>
  <si>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</si>
  <si>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</si>
  <si>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</si>
  <si>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</si>
  <si>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</si>
  <si>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</si>
  <si>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</si>
  <si>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</si>
  <si>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</si>
  <si>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</si>
  <si>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</si>
  <si>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</si>
  <si>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</si>
  <si>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</si>
  <si>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</si>
  <si>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</si>
  <si>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</si>
  <si>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</si>
  <si>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</si>
  <si>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</si>
  <si>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</si>
  <si>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</si>
  <si>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</si>
  <si>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</si>
  <si>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</si>
  <si>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</si>
  <si>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</si>
  <si>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</si>
  <si>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</si>
  <si>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</si>
  <si>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</si>
  <si>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</si>
  <si>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</si>
  <si>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</si>
  <si>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</si>
  <si>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</si>
  <si>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</si>
  <si>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</si>
  <si>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</si>
  <si>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</si>
  <si>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</si>
  <si>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</si>
  <si>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</si>
  <si>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</si>
  <si>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</si>
  <si>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</si>
  <si>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</si>
  <si>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</si>
  <si>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</si>
  <si>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</si>
  <si>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</si>
  <si>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</si>
  <si>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</si>
  <si>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</si>
  <si>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</si>
  <si>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</si>
  <si>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</si>
  <si>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</si>
  <si>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</si>
  <si>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</si>
  <si>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</si>
  <si>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</si>
  <si>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</si>
  <si>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</si>
  <si>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</si>
  <si>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</si>
  <si>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</si>
  <si>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</si>
  <si>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</si>
  <si>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</si>
  <si>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</si>
  <si>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</si>
  <si>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</si>
  <si>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</si>
  <si>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</si>
  <si>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</si>
  <si>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</si>
  <si>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</si>
  <si>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</si>
  <si>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</si>
  <si>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</si>
  <si>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</si>
  <si>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</si>
  <si>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</si>
  <si>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</si>
  <si>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</si>
  <si>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</si>
  <si>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</si>
  <si>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</si>
  <si>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</si>
  <si>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</si>
  <si>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</si>
  <si>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</si>
  <si>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</si>
  <si>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</si>
  <si>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</si>
  <si>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</si>
  <si>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</si>
  <si>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</si>
  <si>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</si>
  <si>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</si>
  <si>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</si>
  <si>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</si>
  <si>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</si>
  <si>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</si>
  <si>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</si>
  <si>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</si>
  <si>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</si>
  <si>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</si>
  <si>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</si>
  <si>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</si>
  <si>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</si>
  <si>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</si>
  <si>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</si>
  <si>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</si>
  <si>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</si>
  <si>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</si>
  <si>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</si>
  <si>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</si>
  <si>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</si>
  <si>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</si>
  <si>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</si>
  <si>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</si>
  <si>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</si>
  <si>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</si>
  <si>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</si>
  <si>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</si>
  <si>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</si>
  <si>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</si>
  <si>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</si>
  <si>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</si>
  <si>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</si>
  <si>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</si>
  <si>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</si>
  <si>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</si>
  <si>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</si>
  <si>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</si>
  <si>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</si>
  <si>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</si>
  <si>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</si>
  <si>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</si>
  <si>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</si>
  <si>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</si>
  <si>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</si>
  <si>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</si>
  <si>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</si>
  <si>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</si>
  <si>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</si>
  <si>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</si>
  <si>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</si>
  <si>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</si>
  <si>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</si>
  <si>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</si>
  <si>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</si>
  <si>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</si>
  <si>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</si>
  <si>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</si>
  <si>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</si>
  <si>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</si>
  <si>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</si>
  <si>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</si>
  <si>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</si>
  <si>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</si>
  <si>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</si>
  <si>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</si>
  <si>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</si>
  <si>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</si>
  <si>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</si>
  <si>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</si>
  <si>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</si>
  <si>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</si>
  <si>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</si>
  <si>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</si>
  <si>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</si>
  <si>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</si>
  <si>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</si>
  <si>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</si>
  <si>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</si>
  <si>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</si>
  <si>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</si>
  <si>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</si>
  <si>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</si>
  <si>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</si>
  <si>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</si>
  <si>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</si>
  <si>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</si>
  <si>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</si>
  <si>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</si>
  <si>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</si>
  <si>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</si>
  <si>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</si>
  <si>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</si>
  <si>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</si>
  <si>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</si>
  <si>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</si>
  <si>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</si>
  <si>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</si>
  <si>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</si>
  <si>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</si>
  <si>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</si>
  <si>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</si>
  <si>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</si>
  <si>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</si>
  <si>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</si>
  <si>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</si>
  <si>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</si>
  <si>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</si>
  <si>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</si>
  <si>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</si>
  <si>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</si>
  <si>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</si>
  <si>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</si>
  <si>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</si>
  <si>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</si>
  <si>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</si>
  <si>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</si>
  <si>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</si>
  <si>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</si>
  <si>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</si>
  <si>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</si>
  <si>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</si>
  <si>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</si>
  <si>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</si>
  <si>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</si>
  <si>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</si>
  <si>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</si>
  <si>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</si>
  <si>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</si>
  <si>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</si>
  <si>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</si>
  <si>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</si>
  <si>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</si>
  <si>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</si>
  <si>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</si>
  <si>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</si>
  <si>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</si>
  <si>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</si>
  <si>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</si>
  <si>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</si>
  <si>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</si>
  <si>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</si>
  <si>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</si>
  <si>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</si>
  <si>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</si>
  <si>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</si>
  <si>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</si>
  <si>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</si>
  <si>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</si>
  <si>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</si>
  <si>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</si>
  <si>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</si>
  <si>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</si>
  <si>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</si>
  <si>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</si>
  <si>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</si>
  <si>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</si>
  <si>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</si>
  <si>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</si>
  <si>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</si>
  <si>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</si>
  <si>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</si>
  <si>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</si>
  <si>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</si>
  <si>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</si>
  <si>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</si>
  <si>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</si>
  <si>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</si>
  <si>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</si>
  <si>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</si>
  <si>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</si>
  <si>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</si>
  <si>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</si>
  <si>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</si>
  <si>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</si>
  <si>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</si>
  <si>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</si>
  <si>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</si>
  <si>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</si>
  <si>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</si>
  <si>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</si>
  <si>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</si>
  <si>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</si>
  <si>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</si>
  <si>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</si>
  <si>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</si>
  <si>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</si>
  <si>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</si>
  <si>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</si>
  <si>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</si>
  <si>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</si>
  <si>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</si>
  <si>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</si>
  <si>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</si>
  <si>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</si>
  <si>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</si>
  <si>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</si>
  <si>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</si>
  <si>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</si>
  <si>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</si>
  <si>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</si>
  <si>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</si>
  <si>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</si>
  <si>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</si>
  <si>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</si>
  <si>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</si>
  <si>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</si>
  <si>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</si>
  <si>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</si>
  <si>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</si>
  <si>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</si>
  <si>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</si>
  <si>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</si>
  <si>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</si>
  <si>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</si>
  <si>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</si>
  <si>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</si>
  <si>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</si>
  <si>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</si>
  <si>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</si>
  <si>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</si>
  <si>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</si>
  <si>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</si>
  <si>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</si>
  <si>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</si>
  <si>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</si>
  <si>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</si>
  <si>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</si>
  <si>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</si>
  <si>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</si>
  <si>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</si>
  <si>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</si>
  <si>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</si>
  <si>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</si>
  <si>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</si>
  <si>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</si>
  <si>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</si>
  <si>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</si>
  <si>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</si>
  <si>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</si>
  <si>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</si>
  <si>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</si>
  <si>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</si>
  <si>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</si>
  <si>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</si>
  <si>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</si>
  <si>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</si>
  <si>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</si>
  <si>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</si>
  <si>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</si>
  <si>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</si>
  <si>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</si>
  <si>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</si>
  <si>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</si>
  <si>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</si>
  <si>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</si>
  <si>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</si>
  <si>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</si>
  <si>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</si>
  <si>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</si>
  <si>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</si>
  <si>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</si>
  <si>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</si>
  <si>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</si>
  <si>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</si>
  <si>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</si>
  <si>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</si>
  <si>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</si>
  <si>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</si>
  <si>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</si>
  <si>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</si>
  <si>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</si>
  <si>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</si>
  <si>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</si>
  <si>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</si>
  <si>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</si>
  <si>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</si>
  <si>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</si>
  <si>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</si>
  <si>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</si>
  <si>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</si>
  <si>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</si>
  <si>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</si>
  <si>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</si>
  <si>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</si>
  <si>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</si>
  <si>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</si>
  <si>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</si>
  <si>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</si>
  <si>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</si>
  <si>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</si>
  <si>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</si>
  <si>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</si>
  <si>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</si>
  <si>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</si>
  <si>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</si>
  <si>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</si>
  <si>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</si>
  <si>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</si>
  <si>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</si>
  <si>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</si>
  <si>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</si>
  <si>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</si>
  <si>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</si>
  <si>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</si>
  <si>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</si>
  <si>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</si>
  <si>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</si>
  <si>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</si>
  <si>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</si>
  <si>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</si>
  <si>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</si>
  <si>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</si>
  <si>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</si>
  <si>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</si>
  <si>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</si>
  <si>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</si>
  <si>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</si>
  <si>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</si>
  <si>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</si>
  <si>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</si>
  <si>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</si>
  <si>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</si>
  <si>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</si>
  <si>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</si>
  <si>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</si>
  <si>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</si>
  <si>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</si>
  <si>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</si>
  <si>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</si>
  <si>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</si>
  <si>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</si>
  <si>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</si>
  <si>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</si>
  <si>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</si>
  <si>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</si>
  <si>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</si>
  <si>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</si>
  <si>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</si>
  <si>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</si>
  <si>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</si>
  <si>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</si>
  <si>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</si>
  <si>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</si>
  <si>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</si>
  <si>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</si>
  <si>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</si>
  <si>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</si>
  <si>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</si>
  <si>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</si>
  <si>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</si>
  <si>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</si>
  <si>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</si>
  <si>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</si>
  <si>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</si>
  <si>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</si>
  <si>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</si>
  <si>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</si>
  <si>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</si>
  <si>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</si>
  <si>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</si>
  <si>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</si>
  <si>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</si>
  <si>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</si>
  <si>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</si>
  <si>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</si>
  <si>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</si>
  <si>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</si>
  <si>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</si>
  <si>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</si>
  <si>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</si>
  <si>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</si>
  <si>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</si>
  <si>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</si>
  <si>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</si>
  <si>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</si>
  <si>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</si>
  <si>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</si>
  <si>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</si>
  <si>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</si>
  <si>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</si>
  <si>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</si>
  <si>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</si>
  <si>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</si>
  <si>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</si>
  <si>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</si>
  <si>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</si>
  <si>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</si>
  <si>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</si>
  <si>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</si>
  <si>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</si>
  <si>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</si>
  <si>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</si>
  <si>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</si>
  <si>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</si>
  <si>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</si>
  <si>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</si>
  <si>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</si>
  <si>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</si>
  <si>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</si>
  <si>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</si>
  <si>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</si>
  <si>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</si>
  <si>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</si>
  <si>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</si>
  <si>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</si>
  <si>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</si>
  <si>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</si>
  <si>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</si>
  <si>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</si>
  <si>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</si>
  <si>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</si>
  <si>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</si>
  <si>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</si>
  <si>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</si>
  <si>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</si>
  <si>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</si>
  <si>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</si>
  <si>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</si>
  <si>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</si>
  <si>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</si>
  <si>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</si>
  <si>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</si>
  <si>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</si>
  <si>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</si>
  <si>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</si>
  <si>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</si>
  <si>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</si>
  <si>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</si>
  <si>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</si>
  <si>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</si>
  <si>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</si>
  <si>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</si>
  <si>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</si>
  <si>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</si>
  <si>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</si>
  <si>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</si>
  <si>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Agritask Ltd</t>
  </si>
  <si>
    <t>513717694</t>
  </si>
  <si>
    <t>Behalf</t>
  </si>
  <si>
    <t>514610450</t>
  </si>
  <si>
    <t>Continuity Software Ltd</t>
  </si>
  <si>
    <t>511779639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</si>
  <si>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</si>
  <si>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</si>
  <si>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</si>
  <si>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</si>
  <si>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</si>
  <si>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</si>
  <si>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</si>
  <si>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</si>
  <si>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</si>
  <si>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</si>
  <si>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</si>
  <si>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</si>
  <si>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</si>
  <si>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</si>
  <si>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</si>
  <si>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</si>
  <si>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</si>
  <si>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</si>
  <si>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</si>
  <si>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</si>
  <si>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</si>
  <si>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</si>
  <si>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</si>
  <si>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</si>
  <si>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</si>
  <si>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</si>
  <si>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</si>
  <si>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</si>
  <si>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</si>
  <si>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</si>
  <si>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</si>
  <si>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</si>
  <si>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</si>
  <si>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</si>
  <si>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</si>
  <si>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</si>
  <si>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הוצאות על עסקאות  שלא יצאו לפועל</t>
  </si>
  <si>
    <t>Fu Gen AG</t>
  </si>
  <si>
    <t>Global Energy Generation LLC*</t>
  </si>
  <si>
    <t>301212189</t>
  </si>
  <si>
    <t>Lendbuzz Inc</t>
  </si>
  <si>
    <t>Mammoth North LP*</t>
  </si>
  <si>
    <t>Mammoth South LP*</t>
  </si>
  <si>
    <t>Migdal WORE 2021 1 Holdings*</t>
  </si>
  <si>
    <t>1234564</t>
  </si>
  <si>
    <t>NORDIC POWER 2*</t>
  </si>
  <si>
    <t>NORDIC POWER 3*</t>
  </si>
  <si>
    <t>NORDIC POWER 4*</t>
  </si>
  <si>
    <t>795300</t>
  </si>
  <si>
    <t>SPVNI 2 Next 2021 LP</t>
  </si>
  <si>
    <t>Sunbit</t>
  </si>
  <si>
    <t>חברת Earnix</t>
  </si>
  <si>
    <t>513082123</t>
  </si>
  <si>
    <t>סה"כ קרנות השקעה</t>
  </si>
  <si>
    <t>סה"כ קרנות השקעה בישראל</t>
  </si>
  <si>
    <t>Diagnostic Robotics Ltd</t>
  </si>
  <si>
    <t>F2 Capital Partners 3 LP</t>
  </si>
  <si>
    <t>F2 Select I LP</t>
  </si>
  <si>
    <t>Panorays. Ltd (ISR)</t>
  </si>
  <si>
    <t>Stage One Venture Capital Fund IV</t>
  </si>
  <si>
    <t>StageOne S.P.V R.S</t>
  </si>
  <si>
    <t>JTLV III LIMITED PARTNERSHIP</t>
  </si>
  <si>
    <t>Cynet Security LTD (ISR)</t>
  </si>
  <si>
    <t>Greenfield Partners II L.P</t>
  </si>
  <si>
    <t>Noy 4 Infrastructure and energy</t>
  </si>
  <si>
    <t>S.H. SKY 4 L.P</t>
  </si>
  <si>
    <t>סה"כ קרנות השקעה בחו"ל</t>
  </si>
  <si>
    <t>Andreessen Horowitz Fund VIII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</si>
  <si>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</si>
  <si>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</si>
  <si>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</si>
  <si>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</si>
  <si>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</si>
  <si>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ISF III Overflow Fund L.P</t>
  </si>
  <si>
    <t>Israel Secondary fund III L.P</t>
  </si>
  <si>
    <t>Point Nine VI</t>
  </si>
  <si>
    <t>Spark Capital Growth Fund IV</t>
  </si>
  <si>
    <t>Spark Capital VII</t>
  </si>
  <si>
    <t>Vintage Fund of Funds VI Access</t>
  </si>
  <si>
    <t>Vintage Fund of Funds VII (Access) LP</t>
  </si>
  <si>
    <t>Zeev Opportunity Fund I</t>
  </si>
  <si>
    <t>קרנות גידור</t>
  </si>
  <si>
    <t>ION TECH FEEDER FUND</t>
  </si>
  <si>
    <t>KYG4939W1188</t>
  </si>
  <si>
    <t>ELECTRA AMERICA PRINCIPAL HOSPITALITY</t>
  </si>
  <si>
    <t>Advent International GPE X B L.P</t>
  </si>
  <si>
    <t>AIOF II Woolly Co Invest Fund L.P</t>
  </si>
  <si>
    <t>Ambition HOLDINGS OFFSHORE LP</t>
  </si>
  <si>
    <t>AP IX Connect Holdings L.P</t>
  </si>
  <si>
    <t>Astorg MidCap</t>
  </si>
  <si>
    <t>Astorg VIII</t>
  </si>
  <si>
    <t>AT-BAY, Inc.</t>
  </si>
  <si>
    <t>Audax Direct Lending Solutions Fund II</t>
  </si>
  <si>
    <t>Augury Inc.</t>
  </si>
  <si>
    <t>BCP V DEXKO CO INVEST LP</t>
  </si>
  <si>
    <t>Brookfield Capital Partners Fund VI</t>
  </si>
  <si>
    <t>Cerity Partners</t>
  </si>
  <si>
    <t>Cherry Bekaert</t>
  </si>
  <si>
    <t>Cheyne Real Estate Credit Holdings VII</t>
  </si>
  <si>
    <t>Copenhagen Energy Transition</t>
  </si>
  <si>
    <t>Crescent Direct Lending III</t>
  </si>
  <si>
    <t>DIRECT LENDING FUND IV (EUR) SLP</t>
  </si>
  <si>
    <t>GIP IV Gutenberg Co Invest SCsp</t>
  </si>
  <si>
    <t>GIP IV Seaway Energy</t>
  </si>
  <si>
    <t>Girasol Investments S.A</t>
  </si>
  <si>
    <t>Global Infrastructure Partners Core C</t>
  </si>
  <si>
    <t>Group 11 Fund IV</t>
  </si>
  <si>
    <t>Group 11 Fund V</t>
  </si>
  <si>
    <t>ICG Real Estate Debt VI</t>
  </si>
  <si>
    <t>InnovateMR</t>
  </si>
  <si>
    <t>Insight Partners XII LP</t>
  </si>
  <si>
    <t>ISQ Global infrastructure Fund III</t>
  </si>
  <si>
    <t>ISQ Kio Co Invest Fund L.P</t>
  </si>
  <si>
    <t>JoyTunes Ltd.</t>
  </si>
  <si>
    <t>JP Morgan IIF</t>
  </si>
  <si>
    <t>Kartesia Senior Opportunities II</t>
  </si>
  <si>
    <t>KASS Unlevered   Compartment E</t>
  </si>
  <si>
    <t>KASS Unlevered II S.a r.l</t>
  </si>
  <si>
    <t>KCO VI</t>
  </si>
  <si>
    <t>KCOV</t>
  </si>
  <si>
    <t>KKR CAVALRY CO INVEST</t>
  </si>
  <si>
    <t>KKR THOR CO INVEST LP</t>
  </si>
  <si>
    <t>Lightricks Ltd.</t>
  </si>
  <si>
    <t>Magna Legal Services</t>
  </si>
  <si>
    <t>MIE III Co Investment Fund II S.L.P</t>
  </si>
  <si>
    <t>Minute Media Inc.</t>
  </si>
  <si>
    <t>MORE B 1</t>
  </si>
  <si>
    <t>NCA Co Invest L.P</t>
  </si>
  <si>
    <t>Ned Stevens</t>
  </si>
  <si>
    <t>Nirvana Holdings I LP</t>
  </si>
  <si>
    <t>Pantheon Global Co Inv Opportunities V</t>
  </si>
  <si>
    <t>Permira VIII   2 SCSp</t>
  </si>
  <si>
    <t>PORCUPINE HOLDINGS (OFFSHORE) LP</t>
  </si>
  <si>
    <t>Proxima Co Invest L.P</t>
  </si>
  <si>
    <t>R Software Inc.</t>
  </si>
  <si>
    <t>SONNEDIX</t>
  </si>
  <si>
    <t>Sportority Limited (UK)</t>
  </si>
  <si>
    <t>Tikehau Direct Lending V</t>
  </si>
  <si>
    <t>Whitehorse IV</t>
  </si>
  <si>
    <t>WHITEHORSE LIQUIDITY PARTNERS GPSOF</t>
  </si>
  <si>
    <t>Whitehorse Liquidity Partners V</t>
  </si>
  <si>
    <t>WHLP Kennedy (A) LP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</si>
  <si>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</si>
  <si>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</si>
  <si>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</si>
  <si>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</si>
  <si>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</si>
  <si>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אופציה על מניה לא סחירה Agritask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</si>
  <si>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</si>
  <si>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</si>
  <si>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</si>
  <si>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</si>
  <si>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</si>
  <si>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</si>
  <si>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</si>
  <si>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</si>
  <si>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</si>
  <si>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</si>
  <si>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3.2984 12-06-23 (11) -566</t>
  </si>
  <si>
    <t>10002927</t>
  </si>
  <si>
    <t>+ILS/-USD 3.3 12-06-23 (10) -570</t>
  </si>
  <si>
    <t>10000720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</si>
  <si>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</si>
  <si>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</si>
  <si>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</si>
  <si>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</si>
  <si>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</si>
  <si>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</si>
  <si>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</si>
  <si>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</si>
  <si>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3.326 12-06-23 (10) -578</t>
  </si>
  <si>
    <t>10002910</t>
  </si>
  <si>
    <t>10000716</t>
  </si>
  <si>
    <t>+ILS/-USD 3.327 12-06-23 (12) -579</t>
  </si>
  <si>
    <t>10000718</t>
  </si>
  <si>
    <t>10002914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</si>
  <si>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</si>
  <si>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</si>
  <si>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</si>
  <si>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</si>
  <si>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</si>
  <si>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</si>
  <si>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</si>
  <si>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</si>
  <si>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</si>
  <si>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</si>
  <si>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</si>
  <si>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</si>
  <si>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3.3453 25-05-23 (20) -397</t>
  </si>
  <si>
    <t>10000787</t>
  </si>
  <si>
    <t>+ILS/-USD 3.346 25-05-23 (10) -395</t>
  </si>
  <si>
    <t>10000171</t>
  </si>
  <si>
    <t>10003175</t>
  </si>
  <si>
    <t>+ILS/-USD 3.348 25-05-23 (11) -395</t>
  </si>
  <si>
    <t>10000785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</si>
  <si>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</si>
  <si>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</si>
  <si>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</si>
  <si>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</si>
  <si>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</si>
  <si>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</si>
  <si>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</si>
  <si>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10000765</t>
  </si>
  <si>
    <t>+ILS/-USD 3.3561 16-05-23 (20) -193</t>
  </si>
  <si>
    <t>10000823</t>
  </si>
  <si>
    <t>+ILS/-USD 3.3585 08-06-23 (94) -245</t>
  </si>
  <si>
    <t>10003326</t>
  </si>
  <si>
    <t>+ILS/-USD 3.3587 15-05-23 (10) -193</t>
  </si>
  <si>
    <t>10000821</t>
  </si>
  <si>
    <t>+ILS/-USD 3.36 08-06-23 (11) -245</t>
  </si>
  <si>
    <t>10000661</t>
  </si>
  <si>
    <t>+ILS/-USD 3.3601 06-06-23 (11) -559</t>
  </si>
  <si>
    <t>10000704</t>
  </si>
  <si>
    <t>10002881</t>
  </si>
  <si>
    <t>+ILS/-USD 3.3615 15-05-23 (11) -545</t>
  </si>
  <si>
    <t>10003113</t>
  </si>
  <si>
    <t>+ILS/-USD 3.362 06-06-23 (20) -568</t>
  </si>
  <si>
    <t>10000706</t>
  </si>
  <si>
    <t>+ILS/-USD 3.363 08-06-23 (12) -247</t>
  </si>
  <si>
    <t>10003324</t>
  </si>
  <si>
    <t>+ILS/-USD 3.3673 03-04-23 (10) -102</t>
  </si>
  <si>
    <t>10000827</t>
  </si>
  <si>
    <t>+ILS/-USD 3.37 10-05-23 (20) -570</t>
  </si>
  <si>
    <t>10000761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</si>
  <si>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</si>
  <si>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</si>
  <si>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</si>
  <si>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</si>
  <si>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</si>
  <si>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</si>
  <si>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</si>
  <si>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</si>
  <si>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3.3718 10-05-23 (11) -562</t>
  </si>
  <si>
    <t>10000759</t>
  </si>
  <si>
    <t>+ILS/-USD 3.3733 23-05-23 (11) -497</t>
  </si>
  <si>
    <t>10003139</t>
  </si>
  <si>
    <t>+ILS/-USD 3.3736 19-10-23 (94) -435</t>
  </si>
  <si>
    <t>10003396</t>
  </si>
  <si>
    <t>+ILS/-USD 3.374 19-10-23 (10) -420</t>
  </si>
  <si>
    <t>10000837</t>
  </si>
  <si>
    <t>+ILS/-USD 3.375 10-05-23 (12) -560</t>
  </si>
  <si>
    <t>10000763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</si>
  <si>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</si>
  <si>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</si>
  <si>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</si>
  <si>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</si>
  <si>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</si>
  <si>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</si>
  <si>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</si>
  <si>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</si>
  <si>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</si>
  <si>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</si>
  <si>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</si>
  <si>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</si>
  <si>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</si>
  <si>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10000671</t>
  </si>
  <si>
    <t>10003389</t>
  </si>
  <si>
    <t>+ILS/-USD 3.393 07-06-23 (12) -445</t>
  </si>
  <si>
    <t>10003194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</si>
  <si>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</si>
  <si>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</si>
  <si>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</si>
  <si>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</si>
  <si>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</si>
  <si>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</si>
  <si>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3.3936 31-05-23 (11) -424</t>
  </si>
  <si>
    <t>10003203</t>
  </si>
  <si>
    <t>10000640</t>
  </si>
  <si>
    <t>+ILS/-USD 3.3945 23-10-23 (20) -455</t>
  </si>
  <si>
    <t>10003405</t>
  </si>
  <si>
    <t>+ILS/-USD 3.395 24-05-23 (12) -448</t>
  </si>
  <si>
    <t>10003157</t>
  </si>
  <si>
    <t>+ILS/-USD 3.3954 19-10-23 (20) -446</t>
  </si>
  <si>
    <t>10000839</t>
  </si>
  <si>
    <t>+ILS/-USD 3.3955 07-06-23 (11) -445</t>
  </si>
  <si>
    <t>10003192</t>
  </si>
  <si>
    <t>+ILS/-USD 3.396 30-05-23 (11) -410</t>
  </si>
  <si>
    <t>10003188</t>
  </si>
  <si>
    <t>10000638</t>
  </si>
  <si>
    <t>+ILS/-USD 3.3967 16-05-23 (94) -533</t>
  </si>
  <si>
    <t>10000767</t>
  </si>
  <si>
    <t>+ILS/-USD 3.397 23-10-23 (10) -455</t>
  </si>
  <si>
    <t>10003401</t>
  </si>
  <si>
    <t>+ILS/-USD 3.397 24-05-23 (10) -449</t>
  </si>
  <si>
    <t>10000162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</si>
  <si>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</si>
  <si>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</si>
  <si>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</si>
  <si>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</si>
  <si>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</si>
  <si>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</si>
  <si>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</si>
  <si>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</si>
  <si>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</si>
  <si>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</si>
  <si>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3.406 08-05-23 (10) -190</t>
  </si>
  <si>
    <t>10003300</t>
  </si>
  <si>
    <t>10000184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</si>
  <si>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</si>
  <si>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</si>
  <si>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</si>
  <si>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</si>
  <si>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</si>
  <si>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</si>
  <si>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</si>
  <si>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</si>
  <si>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</si>
  <si>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10000605</t>
  </si>
  <si>
    <t>10002968</t>
  </si>
  <si>
    <t>10000136</t>
  </si>
  <si>
    <t>+ILS/-USD 3.4148 17-05-23 (12) -552</t>
  </si>
  <si>
    <t>10003124</t>
  </si>
  <si>
    <t>+ILS/-USD 3.4169 04-04-23 (11) -481</t>
  </si>
  <si>
    <t>10000607</t>
  </si>
  <si>
    <t>10002970</t>
  </si>
  <si>
    <t>+ILS/-USD 3.417 04-04-23 (12) -485</t>
  </si>
  <si>
    <t>10000728</t>
  </si>
  <si>
    <t>+ILS/-USD 3.419 18-05-23 (20) -570</t>
  </si>
  <si>
    <t>10000108</t>
  </si>
  <si>
    <t>10003127</t>
  </si>
  <si>
    <t>+ILS/-USD 3.42 17-05-23 (11) -540</t>
  </si>
  <si>
    <t>10000771</t>
  </si>
  <si>
    <t>10000634</t>
  </si>
  <si>
    <t>+ILS/-USD 3.4215 24-04-23 (20) -500</t>
  </si>
  <si>
    <t>10003125</t>
  </si>
  <si>
    <t>+ILS/-USD 3.423 17-05-23 (10) -550</t>
  </si>
  <si>
    <t>10000106</t>
  </si>
  <si>
    <t>10000769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</si>
  <si>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</si>
  <si>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</si>
  <si>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</si>
  <si>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</si>
  <si>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</si>
  <si>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</si>
  <si>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</si>
  <si>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</si>
  <si>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</si>
  <si>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</si>
  <si>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</si>
  <si>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</si>
  <si>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</si>
  <si>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</si>
  <si>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</si>
  <si>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</si>
  <si>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</si>
  <si>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</si>
  <si>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</si>
  <si>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</si>
  <si>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</si>
  <si>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</si>
  <si>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</si>
  <si>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</si>
  <si>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</si>
  <si>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</si>
  <si>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</si>
  <si>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</si>
  <si>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</si>
  <si>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</si>
  <si>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</si>
  <si>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</si>
  <si>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+ILS/-USD 3.4614 02-05-23 (10) -586</t>
  </si>
  <si>
    <t>10000140</t>
  </si>
  <si>
    <t>10000609</t>
  </si>
  <si>
    <t>+ILS/-USD 3.4614 02-05-23 (11) -586</t>
  </si>
  <si>
    <t>10003000</t>
  </si>
  <si>
    <t>+ILS/-USD 3.469 20-04-23 (10) -535</t>
  </si>
  <si>
    <t>10000104</t>
  </si>
  <si>
    <t>10000746</t>
  </si>
  <si>
    <t>10000147</t>
  </si>
  <si>
    <t>+ILS/-USD 3.471 20-04-23 (11) -530</t>
  </si>
  <si>
    <t>10003066</t>
  </si>
  <si>
    <t>+ILS/-USD 3.4727 20-04-23 (12) -533</t>
  </si>
  <si>
    <t>10000744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</si>
  <si>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</si>
  <si>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</si>
  <si>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</si>
  <si>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</si>
  <si>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</si>
  <si>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10000734</t>
  </si>
  <si>
    <t>10000613</t>
  </si>
  <si>
    <t>+ILS/-USD 3.48 08-05-23 (11) -575</t>
  </si>
  <si>
    <t>10000622</t>
  </si>
  <si>
    <t>10003064</t>
  </si>
  <si>
    <t>+ILS/-USD 3.4802 24-04-23 (20) -538</t>
  </si>
  <si>
    <t>10000750</t>
  </si>
  <si>
    <t>+ILS/-USD 3.481 13-06-23 (11) -720</t>
  </si>
  <si>
    <t>10003036</t>
  </si>
  <si>
    <t>+ILS/-USD 3.4829 24-04-23 (12) -541</t>
  </si>
  <si>
    <t>10003070</t>
  </si>
  <si>
    <t>10000748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</si>
  <si>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</si>
  <si>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</si>
  <si>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</si>
  <si>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</si>
  <si>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</si>
  <si>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</si>
  <si>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</si>
  <si>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</si>
  <si>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</si>
  <si>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10000740</t>
  </si>
  <si>
    <t>+ILS/-USD 3.488 26-10-23 (12) -481</t>
  </si>
  <si>
    <t>10000864</t>
  </si>
  <si>
    <t>+ILS/-USD 3.49 19-04-23 (11) -571</t>
  </si>
  <si>
    <t>10000617</t>
  </si>
  <si>
    <t>10003016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</si>
  <si>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</si>
  <si>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</si>
  <si>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</si>
  <si>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</si>
  <si>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</si>
  <si>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</si>
  <si>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</si>
  <si>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</si>
  <si>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</si>
  <si>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</si>
  <si>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</si>
  <si>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</si>
  <si>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</si>
  <si>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</si>
  <si>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</si>
  <si>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</si>
  <si>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</si>
  <si>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</si>
  <si>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</si>
  <si>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</si>
  <si>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</si>
  <si>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</si>
  <si>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</si>
  <si>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</si>
  <si>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</si>
  <si>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</si>
  <si>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</si>
  <si>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</si>
  <si>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</si>
  <si>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</si>
  <si>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</si>
  <si>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</si>
  <si>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</si>
  <si>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10000624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</si>
  <si>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</si>
  <si>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</si>
  <si>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</si>
  <si>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</si>
  <si>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</si>
  <si>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</si>
  <si>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</si>
  <si>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</si>
  <si>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</si>
  <si>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</si>
  <si>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</si>
  <si>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</si>
  <si>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</si>
  <si>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</si>
  <si>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</si>
  <si>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</si>
  <si>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</si>
  <si>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</si>
  <si>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</si>
  <si>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</si>
  <si>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</si>
  <si>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</si>
  <si>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</si>
  <si>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</si>
  <si>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</si>
  <si>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</si>
  <si>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</si>
  <si>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</si>
  <si>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</si>
  <si>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</si>
  <si>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</si>
  <si>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</si>
  <si>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</si>
  <si>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</si>
  <si>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</si>
  <si>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</si>
  <si>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</si>
  <si>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</si>
  <si>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</si>
  <si>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</si>
  <si>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</si>
  <si>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</si>
  <si>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</si>
  <si>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</si>
  <si>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</si>
  <si>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</si>
  <si>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</si>
  <si>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</si>
  <si>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</si>
  <si>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</si>
  <si>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</si>
  <si>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</si>
  <si>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</si>
  <si>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</si>
  <si>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</si>
  <si>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</si>
  <si>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</si>
  <si>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</si>
  <si>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</si>
  <si>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</si>
  <si>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</si>
  <si>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</si>
  <si>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</si>
  <si>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</si>
  <si>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</si>
  <si>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</si>
  <si>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</si>
  <si>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</si>
  <si>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</si>
  <si>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</si>
  <si>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</si>
  <si>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</si>
  <si>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</si>
  <si>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</si>
  <si>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</si>
  <si>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</si>
  <si>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</si>
  <si>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</si>
  <si>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</si>
  <si>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</si>
  <si>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</si>
  <si>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</si>
  <si>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</si>
  <si>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</si>
  <si>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</si>
  <si>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</si>
  <si>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</si>
  <si>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</si>
  <si>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</si>
  <si>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</si>
  <si>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</si>
  <si>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</si>
  <si>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</si>
  <si>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</si>
  <si>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</si>
  <si>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</si>
  <si>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</si>
  <si>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</si>
  <si>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</si>
  <si>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</si>
  <si>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</si>
  <si>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</si>
  <si>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</si>
  <si>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</si>
  <si>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</si>
  <si>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</si>
  <si>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</si>
  <si>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</si>
  <si>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</si>
  <si>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</si>
  <si>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</si>
  <si>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</si>
  <si>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</si>
  <si>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 25-05-23 (10) -160</t>
  </si>
  <si>
    <t>10000195</t>
  </si>
  <si>
    <t>+USD/-ILS 3.404 02-05-23 (10) -167</t>
  </si>
  <si>
    <t>10000192</t>
  </si>
  <si>
    <t>+USD/-ILS 3.4711 03-04-23 (11) -84</t>
  </si>
  <si>
    <t>10003382</t>
  </si>
  <si>
    <t>+USD/-ILS 3.5637 04-05-23 (11) -38</t>
  </si>
  <si>
    <t>10003606</t>
  </si>
  <si>
    <t>+USD/-ILS 3.5725 30-05-23 (12) -75</t>
  </si>
  <si>
    <t>10003608</t>
  </si>
  <si>
    <t>+USD/-ILS 3.58 17-05-23 (10) -90</t>
  </si>
  <si>
    <t>10000115</t>
  </si>
  <si>
    <t>+USD/-ILS 3.5805 09-05-23 (11) -45</t>
  </si>
  <si>
    <t>10003607</t>
  </si>
  <si>
    <t>+USD/-ILS 3.586 24-05-23 (10) -57</t>
  </si>
  <si>
    <t>10000221</t>
  </si>
  <si>
    <t>+USD/-ILS 3.5914 08-05-23 (10) -31</t>
  </si>
  <si>
    <t>10003609</t>
  </si>
  <si>
    <t>+USD/-ILS 3.614 04-04-23 (10) -20</t>
  </si>
  <si>
    <t>10000701</t>
  </si>
  <si>
    <t>+USD/-ILS 3.6142 17-05-23 (10) -133</t>
  </si>
  <si>
    <t>10000113</t>
  </si>
  <si>
    <t>+USD/-ILS 3.6298 03-04-23 (10) -32</t>
  </si>
  <si>
    <t>10000893</t>
  </si>
  <si>
    <t>+USD/-ILS 3.6356 03-04-23 (10) -29</t>
  </si>
  <si>
    <t>10003522</t>
  </si>
  <si>
    <t>+USD/-ILS 3.6482 24-05-23 (12) -118</t>
  </si>
  <si>
    <t>10003514</t>
  </si>
  <si>
    <t>+USD/-ILS 3.657 15-05-23 (10) -112</t>
  </si>
  <si>
    <t>10000897</t>
  </si>
  <si>
    <t>+USD/-ILS 3.6578 12-06-23 (10) -152</t>
  </si>
  <si>
    <t>10000902</t>
  </si>
  <si>
    <t>+USD/-ILS 3.6585 15-05-23 (11) -110</t>
  </si>
  <si>
    <t>10003513</t>
  </si>
  <si>
    <t>+USD/-ILS 3.665 02-05-23 (10) -80</t>
  </si>
  <si>
    <t>10000709</t>
  </si>
  <si>
    <t>+USD/-ILS 3.66905 20-04-23 (10) -39.5</t>
  </si>
  <si>
    <t>10000904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</si>
  <si>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</si>
  <si>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</si>
  <si>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</si>
  <si>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</si>
  <si>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</si>
  <si>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</si>
  <si>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+ILS/-USD 3.397 25-04-23 (10) -100</t>
  </si>
  <si>
    <t>10000535</t>
  </si>
  <si>
    <t>+ILS/-USD 3.4496 25-04-23 (10) -114</t>
  </si>
  <si>
    <t>10000536</t>
  </si>
  <si>
    <t>+ILS/-USD 3.5047 25-04-23 (10) -233</t>
  </si>
  <si>
    <t>10000534</t>
  </si>
  <si>
    <t>+ILS/-USD 3.513 25-04-23 (10) -80</t>
  </si>
  <si>
    <t>10000546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</si>
  <si>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</si>
  <si>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</si>
  <si>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</si>
  <si>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</si>
  <si>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</si>
  <si>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</si>
  <si>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+EUR/-USD 1.0618 17-04-23 (10) +22</t>
  </si>
  <si>
    <t>10000899</t>
  </si>
  <si>
    <t>+GBP/-USD 1.205 18-04-23 (10) +15</t>
  </si>
  <si>
    <t>10000867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</si>
  <si>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</si>
  <si>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</si>
  <si>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</si>
  <si>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</si>
  <si>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</si>
  <si>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</si>
  <si>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</si>
  <si>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</si>
  <si>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</si>
  <si>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</si>
  <si>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</si>
  <si>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</si>
  <si>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</si>
  <si>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</si>
  <si>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</si>
  <si>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</si>
  <si>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</si>
  <si>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</si>
  <si>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</si>
  <si>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</si>
  <si>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</si>
  <si>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</si>
  <si>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</si>
  <si>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</si>
  <si>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</si>
  <si>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</si>
  <si>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</si>
  <si>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</si>
  <si>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1.0054 27-04-23 (11) +159</t>
  </si>
  <si>
    <t>+USD/-EUR 1.0057 27-04-23 (20) +160</t>
  </si>
  <si>
    <t>10000714</t>
  </si>
  <si>
    <t>+USD/-EUR 1.0117 17-04-23 (10) +147</t>
  </si>
  <si>
    <t>10000700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</si>
  <si>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</si>
  <si>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</si>
  <si>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</si>
  <si>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</si>
  <si>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</si>
  <si>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</si>
  <si>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</si>
  <si>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</si>
  <si>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1.03072 05-04-23 (20) +207.2</t>
  </si>
  <si>
    <t>10000658</t>
  </si>
  <si>
    <t>+USD/-EUR 1.0346 17-04-23 (20) +204</t>
  </si>
  <si>
    <t>+USD/-EUR 1.0349 17-04-23 (10) +204</t>
  </si>
  <si>
    <t>10002800</t>
  </si>
  <si>
    <t>+USD/-EUR 1.0354 17-04-23 (12) +204</t>
  </si>
  <si>
    <t>10002802</t>
  </si>
  <si>
    <t>+USD/-EUR 1.0454 11-05-23 (10) +131</t>
  </si>
  <si>
    <t>10000773</t>
  </si>
  <si>
    <t>+USD/-EUR 1.0484 11-05-23 (10) +124</t>
  </si>
  <si>
    <t>10000779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</si>
  <si>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</si>
  <si>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</si>
  <si>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</si>
  <si>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</si>
  <si>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</si>
  <si>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</si>
  <si>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</si>
  <si>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10000157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</si>
  <si>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</si>
  <si>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</si>
  <si>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</si>
  <si>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</si>
  <si>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</si>
  <si>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</si>
  <si>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10000792</t>
  </si>
  <si>
    <t>10003208</t>
  </si>
  <si>
    <t>+USD/-EUR 1.06825 27-04-23 (10) +112.5</t>
  </si>
  <si>
    <t>10003179</t>
  </si>
  <si>
    <t>+USD/-EUR 1.06964 05-06-23 (10) +131.4</t>
  </si>
  <si>
    <t>10003211</t>
  </si>
  <si>
    <t>10000794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</si>
  <si>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</si>
  <si>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</si>
  <si>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</si>
  <si>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</si>
  <si>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</si>
  <si>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</si>
  <si>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</si>
  <si>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</si>
  <si>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</si>
  <si>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</si>
  <si>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</si>
  <si>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</si>
  <si>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</si>
  <si>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</si>
  <si>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</si>
  <si>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</si>
  <si>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10000852</t>
  </si>
  <si>
    <t>10000203</t>
  </si>
  <si>
    <t>10003435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</si>
  <si>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</si>
  <si>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</si>
  <si>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</si>
  <si>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</si>
  <si>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</si>
  <si>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</si>
  <si>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</si>
  <si>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</si>
  <si>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1.08282 17-04-23 (10) +68.2</t>
  </si>
  <si>
    <t>10000809</t>
  </si>
  <si>
    <t>+USD/-EUR 1.0938 11-05-23 (10) +78</t>
  </si>
  <si>
    <t>10000813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</si>
  <si>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</si>
  <si>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</si>
  <si>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</si>
  <si>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</si>
  <si>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</si>
  <si>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</si>
  <si>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</si>
  <si>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</si>
  <si>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</si>
  <si>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</si>
  <si>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</si>
  <si>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</si>
  <si>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</si>
  <si>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</si>
  <si>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</si>
  <si>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</si>
  <si>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</si>
  <si>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1.22197 18-04-23 (10) +43.7</t>
  </si>
  <si>
    <t>10000789</t>
  </si>
  <si>
    <t>+USD/-GBP 1.228 18-04-23 (10) +25</t>
  </si>
  <si>
    <t>10000811</t>
  </si>
  <si>
    <t>+USD/-GBP 1.24205 22-05-23 (11) +48.5</t>
  </si>
  <si>
    <t>10003218</t>
  </si>
  <si>
    <t>+USD/-GBP 1.24474 18-04-23 (11) +39.4</t>
  </si>
  <si>
    <t>10003215</t>
  </si>
  <si>
    <t>+USD/-AUD 0.70025 24-07-23 (12) +37.5</t>
  </si>
  <si>
    <t>10000544</t>
  </si>
  <si>
    <t>+USD/-AUD 0.7006 24-07-23 (10) +39</t>
  </si>
  <si>
    <t>10000542</t>
  </si>
  <si>
    <t>+USD/-EUR 1.06517 07-08-23 (10) +86.7</t>
  </si>
  <si>
    <t>10000550</t>
  </si>
  <si>
    <t>+USD/-EUR 1.0657 07-08-23 (12) +87</t>
  </si>
  <si>
    <t>10000552</t>
  </si>
  <si>
    <t>+USD/-EUR 1.079 07-08-23 (12) +81</t>
  </si>
  <si>
    <t>10000554</t>
  </si>
  <si>
    <t>+USD/-EUR 1.0944 07-08-23 (12) +78</t>
  </si>
  <si>
    <t>10000556</t>
  </si>
  <si>
    <t>10000538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</si>
  <si>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</si>
  <si>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</si>
  <si>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</si>
  <si>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</si>
  <si>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</si>
  <si>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</si>
  <si>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</si>
  <si>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</si>
  <si>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</si>
  <si>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</si>
  <si>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</si>
  <si>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</si>
  <si>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</si>
  <si>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>IBOXHY INDEX</t>
  </si>
  <si>
    <t>10000724</t>
  </si>
  <si>
    <t>10000900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</si>
  <si>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</si>
  <si>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</si>
  <si>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</si>
  <si>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</si>
  <si>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</si>
  <si>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</si>
  <si>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</si>
  <si>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</si>
  <si>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</si>
  <si>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</si>
  <si>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</si>
  <si>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</si>
  <si>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</si>
  <si>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</si>
  <si>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בנק מזרחי טפחות בע"מ</t>
  </si>
  <si>
    <t>30120000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</si>
  <si>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</si>
  <si>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</si>
  <si>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</si>
  <si>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</si>
  <si>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</si>
  <si>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</si>
  <si>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</si>
  <si>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</si>
  <si>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</si>
  <si>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32610000</t>
  </si>
  <si>
    <t>34510000</t>
  </si>
  <si>
    <t>33810000</t>
  </si>
  <si>
    <t>31110000</t>
  </si>
  <si>
    <t>31210000</t>
  </si>
  <si>
    <t>34610000</t>
  </si>
  <si>
    <t>31710000</t>
  </si>
  <si>
    <t>30710000</t>
  </si>
  <si>
    <t>34710000</t>
  </si>
  <si>
    <t>30910000</t>
  </si>
  <si>
    <t>34010000</t>
  </si>
  <si>
    <t>31410000</t>
  </si>
  <si>
    <t>30810000</t>
  </si>
  <si>
    <t>31720000</t>
  </si>
  <si>
    <t>32020000</t>
  </si>
  <si>
    <t>33820000</t>
  </si>
  <si>
    <t>34020000</t>
  </si>
  <si>
    <t>31220000</t>
  </si>
  <si>
    <t>30820000</t>
  </si>
  <si>
    <t>34520000</t>
  </si>
  <si>
    <t>31120000</t>
  </si>
  <si>
    <t>JP MORGAN</t>
  </si>
  <si>
    <t>32085000</t>
  </si>
  <si>
    <t>30385000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</si>
  <si>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</si>
  <si>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</si>
  <si>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</si>
  <si>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</si>
  <si>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</si>
  <si>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</si>
  <si>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</si>
  <si>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</si>
  <si>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</si>
  <si>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</si>
  <si>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</si>
  <si>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</si>
  <si>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</si>
  <si>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</si>
  <si>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</si>
  <si>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</si>
  <si>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</si>
  <si>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</si>
  <si>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</si>
  <si>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</si>
  <si>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</si>
  <si>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</si>
  <si>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</si>
  <si>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</si>
  <si>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</si>
  <si>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</si>
  <si>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</si>
  <si>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</si>
  <si>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</si>
  <si>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</si>
  <si>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</si>
  <si>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</si>
  <si>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</si>
  <si>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</si>
  <si>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</si>
  <si>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</si>
  <si>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</si>
  <si>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</si>
  <si>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</si>
  <si>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</si>
  <si>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</si>
  <si>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</si>
  <si>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</si>
  <si>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</si>
  <si>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</si>
  <si>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</si>
  <si>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</si>
  <si>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</si>
  <si>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</si>
  <si>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</si>
  <si>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</si>
  <si>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</si>
  <si>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</si>
  <si>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</si>
  <si>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</si>
  <si>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</si>
  <si>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</si>
  <si>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</si>
  <si>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</si>
  <si>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</si>
  <si>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</si>
  <si>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</si>
  <si>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</si>
  <si>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</si>
  <si>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</si>
  <si>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</si>
  <si>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</si>
  <si>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</si>
  <si>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</si>
  <si>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</si>
  <si>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</si>
  <si>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</si>
  <si>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</si>
  <si>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</si>
  <si>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</si>
  <si>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</si>
  <si>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</si>
  <si>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</si>
  <si>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</si>
  <si>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</si>
  <si>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</si>
  <si>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</si>
  <si>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</si>
  <si>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</si>
  <si>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</si>
  <si>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</si>
  <si>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</si>
  <si>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</si>
  <si>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</si>
  <si>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</si>
  <si>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</si>
  <si>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</si>
  <si>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</si>
  <si>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</si>
  <si>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</si>
  <si>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</si>
  <si>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</si>
  <si>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</si>
  <si>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</si>
  <si>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</si>
  <si>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</si>
  <si>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</si>
  <si>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</si>
  <si>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</si>
  <si>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</si>
  <si>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</si>
  <si>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</si>
  <si>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</si>
  <si>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</si>
  <si>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</si>
  <si>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</si>
  <si>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</si>
  <si>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</si>
  <si>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</si>
  <si>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</si>
  <si>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</si>
  <si>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</si>
  <si>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</si>
  <si>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</si>
  <si>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</si>
  <si>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</si>
  <si>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</si>
  <si>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</si>
  <si>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</si>
  <si>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</si>
  <si>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</si>
  <si>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</si>
  <si>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</si>
  <si>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</si>
  <si>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</si>
  <si>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</si>
  <si>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</si>
  <si>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</si>
  <si>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</si>
  <si>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</si>
  <si>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</si>
  <si>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</si>
  <si>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</si>
  <si>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</si>
  <si>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</si>
  <si>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</si>
  <si>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</si>
  <si>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</si>
  <si>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</si>
  <si>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</si>
  <si>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</si>
  <si>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</si>
  <si>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</si>
  <si>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</si>
  <si>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</si>
  <si>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</si>
  <si>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</si>
  <si>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</si>
  <si>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</si>
  <si>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</si>
  <si>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</si>
  <si>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</si>
  <si>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</si>
  <si>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</si>
  <si>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</si>
  <si>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</si>
  <si>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</si>
  <si>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</si>
  <si>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</si>
  <si>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</si>
  <si>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</si>
  <si>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</si>
  <si>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</si>
  <si>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</si>
  <si>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</si>
  <si>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</si>
  <si>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</si>
  <si>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</si>
  <si>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</si>
  <si>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</si>
  <si>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</si>
  <si>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</si>
  <si>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</si>
  <si>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</si>
  <si>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508309</t>
  </si>
  <si>
    <t>464740</t>
  </si>
  <si>
    <t>469140</t>
  </si>
  <si>
    <t>475042</t>
  </si>
  <si>
    <t>95004024</t>
  </si>
  <si>
    <t>נדלן מגדל צפירה</t>
  </si>
  <si>
    <t>השכרה</t>
  </si>
  <si>
    <t>פינת הרחובות הצפירה, יד חרוצים ואליאשברג, תל אביב</t>
  </si>
  <si>
    <t>נדלן נדלן אלביט מודיעין</t>
  </si>
  <si>
    <t>אזור התעסוקה הפארק הטכנולוגי, מודיעין</t>
  </si>
  <si>
    <t>נדלן דאבל יו אילת</t>
  </si>
  <si>
    <t>רחוב תרשיש 16 א', אילת, מרכז טיילת אילת</t>
  </si>
  <si>
    <t>נדלן מנועי בית שמש</t>
  </si>
  <si>
    <t>אזור תעשיה מערבי "ברוש", בית שמש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</si>
  <si>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</si>
  <si>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</si>
  <si>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</si>
  <si>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</si>
  <si>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</si>
  <si>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</si>
  <si>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</si>
  <si>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</si>
  <si>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</si>
  <si>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31/09/2022</t>
  </si>
  <si>
    <t>Greenfield Partners Panorays LP</t>
  </si>
  <si>
    <t>Greenfield Cobra Investments L.P</t>
  </si>
  <si>
    <t>QUMRA OPPORTUNITY FUND I</t>
  </si>
  <si>
    <t>Qumra MS LP Minute Media</t>
  </si>
  <si>
    <t>Fortissimo Partners VI</t>
  </si>
  <si>
    <t>Greenfield Partners II, L.P</t>
  </si>
  <si>
    <t>JTLV III</t>
  </si>
  <si>
    <t>Noy 4 Infrastructure and energy investments l.p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</si>
  <si>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</si>
  <si>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</si>
  <si>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</si>
  <si>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</si>
  <si>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</si>
  <si>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Advent International GPE X-B L.P</t>
  </si>
  <si>
    <t>AIOF II Woolly Co-Invest Parallel Fund L.P</t>
  </si>
  <si>
    <t>Arkin Bio Capital L.P</t>
  </si>
  <si>
    <t>Audax Direct Lending Solutions Fund II B-1</t>
  </si>
  <si>
    <t>AUDAX DLS CO-INVESTMENT FUND 3 L.P.</t>
  </si>
  <si>
    <t>BCP V DEXKO CO-INVEST LP</t>
  </si>
  <si>
    <t>Bessemer Venture Partners XII Institutional L.P</t>
  </si>
  <si>
    <t>BVP Forge Institutional L.P</t>
  </si>
  <si>
    <t>CDR XII</t>
  </si>
  <si>
    <t>Copenhagen infrastructure Energy Transition Fund I</t>
  </si>
  <si>
    <t>ELECTRA AMERICA PRINCIPAL HOSPITALITY LP</t>
  </si>
  <si>
    <t>EQT Exeter Industrial Value Fund VI L.P</t>
  </si>
  <si>
    <t>Faropoint Industrial Value Fund III LP</t>
  </si>
  <si>
    <t>Francisco Partners VII</t>
  </si>
  <si>
    <t>GIP OAK CO-INVEST L.P</t>
  </si>
  <si>
    <t>Global Infrastructure Partners Core C L.P</t>
  </si>
  <si>
    <t>ICG Senior Debt Partners Fund 5-A (EUR) SCSp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</si>
  <si>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</si>
  <si>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</si>
  <si>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</si>
  <si>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</si>
  <si>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V</t>
  </si>
  <si>
    <t>Kartesia Credit Opportunities VI SCS</t>
  </si>
  <si>
    <t>Kartesia Senior Opportunities II SCS SICAV-RAIF</t>
  </si>
  <si>
    <t>KASS Unlevered II S,a.r.l</t>
  </si>
  <si>
    <t>KASS Unlevered S.a r.l. - Compartment E</t>
  </si>
  <si>
    <t>KKR CAVALRY CO-INVEST</t>
  </si>
  <si>
    <t>Klirmark Opportunity Fund IV</t>
  </si>
  <si>
    <t>MICL SONNEDIX SOLAR CIV L.P.</t>
  </si>
  <si>
    <t>MIE III Co-Investment Fund II S.L.P</t>
  </si>
  <si>
    <t>Monarch Opportunistic Real Estate Fund</t>
  </si>
  <si>
    <t>Pantheon Global Co-Investment Opportunities Fund V</t>
  </si>
  <si>
    <t>Permira VIII - 2 SCSp</t>
  </si>
  <si>
    <t>Proxima Co-Invest L.P</t>
  </si>
  <si>
    <t>Vintage Co-Invest III</t>
  </si>
  <si>
    <t>Vintage Fund of Funds VI (Access, LP)</t>
  </si>
  <si>
    <t>Whitehorse Liquidity Partners IV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</si>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</sst>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43" fontId="6" fillId="0" borderId="27" xfId="13" applyFont="1" applyFill="1" applyBorder="1" applyAlignment="1">
      <alignment horizontal="right"/>
    </xf>
    <xf numFmtId="10" fontId="6" fillId="0" borderId="27" xfId="14" applyNumberFormat="1" applyFont="1" applyFill="1" applyBorder="1" applyAlignment="1">
      <alignment horizontal="center"/>
    </xf>
    <xf numFmtId="2" fontId="6" fillId="0" borderId="27" xfId="7" applyNumberFormat="1" applyFont="1" applyFill="1" applyBorder="1" applyAlignment="1">
      <alignment horizontal="right"/>
    </xf>
    <xf numFmtId="167" fontId="6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7" applyFont="1" applyFill="1" applyAlignment="1">
      <alignment horizontal="center"/>
    </xf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27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10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28" fillId="0" borderId="0" xfId="0" applyFont="1" applyFill="1" applyAlignment="1">
      <alignment horizontal="right"/>
    </xf>
    <xf numFmtId="1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14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 indent="4"/>
    </xf>
    <xf numFmtId="0" fontId="28" fillId="0" borderId="0" xfId="0" applyFont="1" applyFill="1" applyAlignment="1">
      <alignment horizontal="center"/>
    </xf>
    <xf numFmtId="0" fontId="30" fillId="0" borderId="0" xfId="0" applyFont="1" applyFill="1"/>
    <xf numFmtId="2" fontId="30" fillId="0" borderId="0" xfId="0" applyNumberFormat="1" applyFont="1" applyFill="1"/>
    <xf numFmtId="10" fontId="30" fillId="0" borderId="0" xfId="14" applyNumberFormat="1" applyFont="1" applyFill="1"/>
    <xf numFmtId="0" fontId="29" fillId="0" borderId="0" xfId="0" applyFont="1" applyFill="1" applyAlignment="1">
      <alignment horizontal="right" readingOrder="2"/>
    </xf>
    <xf numFmtId="0" fontId="27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right" indent="1"/>
    </xf>
    <xf numFmtId="0" fontId="27" fillId="0" borderId="24" xfId="0" applyFont="1" applyFill="1" applyBorder="1" applyAlignment="1">
      <alignment horizontal="right"/>
    </xf>
    <xf numFmtId="0" fontId="27" fillId="0" borderId="24" xfId="0" applyFont="1" applyFill="1" applyBorder="1" applyAlignment="1">
      <alignment horizontal="right" indent="1"/>
    </xf>
    <xf numFmtId="0" fontId="26" fillId="0" borderId="24" xfId="0" applyFont="1" applyFill="1" applyBorder="1" applyAlignment="1">
      <alignment horizontal="right" indent="2"/>
    </xf>
    <xf numFmtId="0" fontId="27" fillId="0" borderId="24" xfId="0" applyFont="1" applyFill="1" applyBorder="1" applyAlignment="1">
      <alignment horizontal="right" indent="3"/>
    </xf>
    <xf numFmtId="49" fontId="27" fillId="0" borderId="0" xfId="15" applyNumberFormat="1" applyFont="1" applyFill="1" applyAlignment="1">
      <alignment horizontal="right"/>
    </xf>
    <xf numFmtId="0" fontId="27" fillId="0" borderId="24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2"/>
    </xf>
    <xf numFmtId="0" fontId="27" fillId="0" borderId="26" xfId="0" applyFont="1" applyFill="1" applyBorder="1" applyAlignment="1">
      <alignment horizontal="right"/>
    </xf>
    <xf numFmtId="2" fontId="27" fillId="0" borderId="26" xfId="0" applyNumberFormat="1" applyFont="1" applyFill="1" applyBorder="1" applyAlignment="1">
      <alignment horizontal="right"/>
    </xf>
    <xf numFmtId="10" fontId="27" fillId="0" borderId="26" xfId="0" applyNumberFormat="1" applyFont="1" applyFill="1" applyBorder="1" applyAlignment="1">
      <alignment horizontal="right"/>
    </xf>
    <xf numFmtId="4" fontId="27" fillId="0" borderId="26" xfId="0" applyNumberFormat="1" applyFont="1" applyFill="1" applyBorder="1" applyAlignment="1">
      <alignment horizontal="right"/>
    </xf>
    <xf numFmtId="4" fontId="27" fillId="0" borderId="0" xfId="15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27" fillId="0" borderId="0" xfId="15" applyFont="1" applyFill="1" applyAlignment="1">
      <alignment horizontal="right"/>
    </xf>
    <xf numFmtId="10" fontId="27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1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right" indent="3"/>
    </xf>
    <xf numFmtId="4" fontId="27" fillId="0" borderId="0" xfId="0" applyNumberFormat="1" applyFont="1" applyAlignment="1">
      <alignment horizontal="right"/>
    </xf>
    <xf numFmtId="14" fontId="27" fillId="0" borderId="0" xfId="0" applyNumberFormat="1" applyFont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 xr:uid="{00000000-0005-0000-0000-000000000000}"/>
    <cellStyle name="Comma 3" xfId="16" xr:uid="{69D29656-1C42-4FF4-BAC0-5F05734E0C85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2 2" xfId="15" xr:uid="{16546345-C41E-490B-B549-B4B178CB6A1C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I18" sqref="I18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146</v>
      </c>
      <c r="C1" s="46" t="s" vm="1">
        <v>229</v>
      </c>
    </row>
    <row r="2" spans="1:4">
      <c r="B2" s="46" t="s">
        <v>145</v>
      </c>
      <c r="C2" s="46" t="s">
        <v>230</v>
      </c>
    </row>
    <row r="3" spans="1:4">
      <c r="B3" s="46" t="s">
        <v>147</v>
      </c>
      <c r="C3" s="46" t="s">
        <v>231</v>
      </c>
    </row>
    <row r="4" spans="1:4">
      <c r="B4" s="46" t="s">
        <v>148</v>
      </c>
      <c r="C4" s="46">
        <v>12152</v>
      </c>
    </row>
    <row r="6" spans="1:4" ht="26.25" customHeight="1">
      <c r="B6" s="140" t="s">
        <v>159</v>
      </c>
      <c r="C6" s="141"/>
      <c r="D6" s="142"/>
    </row>
    <row r="7" spans="1:4" s="9" customFormat="1">
      <c r="B7" s="21"/>
      <c r="C7" s="22" t="s">
        <v>111</v>
      </c>
      <c r="D7" s="23" t="s">
        <v>109</v>
      </c>
    </row>
    <row r="8" spans="1:4" s="9" customFormat="1">
      <c r="B8" s="21"/>
      <c r="C8" s="24" t="s">
        <v>208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158</v>
      </c>
      <c r="C10" s="68">
        <f>C11+C12+C23+C33+C35+C37</f>
        <v>133886.43137136797</v>
      </c>
      <c r="D10" s="69">
        <f>C10/$C$42</f>
        <v>1</v>
      </c>
    </row>
    <row r="11" spans="1:4">
      <c r="A11" s="42" t="s">
        <v>125</v>
      </c>
      <c r="B11" s="27" t="s">
        <v>160</v>
      </c>
      <c r="C11" s="68">
        <f>מזומנים!J10</f>
        <v>14153.197931114</v>
      </c>
      <c r="D11" s="69">
        <f t="shared" ref="D11:D23" si="0">C11/$C$42</f>
        <v>0.10571047257101443</v>
      </c>
    </row>
    <row r="12" spans="1:4">
      <c r="B12" s="27" t="s">
        <v>161</v>
      </c>
      <c r="C12" s="68">
        <f>SUM(C13:C21)</f>
        <v>97310.067041361996</v>
      </c>
      <c r="D12" s="69">
        <f t="shared" si="0"/>
        <v>0.72681052175815963</v>
      </c>
    </row>
    <row r="13" spans="1:4">
      <c r="A13" s="44" t="s">
        <v>125</v>
      </c>
      <c r="B13" s="28" t="s">
        <v>70</v>
      </c>
      <c r="C13" s="68" vm="2">
        <v>35577.483508232006</v>
      </c>
      <c r="D13" s="69">
        <f t="shared" si="0"/>
        <v>0.26572882064164388</v>
      </c>
    </row>
    <row r="14" spans="1:4">
      <c r="A14" s="44" t="s">
        <v>125</v>
      </c>
      <c r="B14" s="28" t="s">
        <v>71</v>
      </c>
      <c r="C14" s="68" t="s" vm="3">
        <v>2575</v>
      </c>
      <c r="D14" s="69" t="s" vm="4">
        <v>2575</v>
      </c>
    </row>
    <row r="15" spans="1:4">
      <c r="A15" s="44" t="s">
        <v>125</v>
      </c>
      <c r="B15" s="28" t="s">
        <v>72</v>
      </c>
      <c r="C15" s="68">
        <f>'אג"ח קונצרני'!R11</f>
        <v>32442.931546846983</v>
      </c>
      <c r="D15" s="69">
        <f t="shared" si="0"/>
        <v>0.24231679950344098</v>
      </c>
    </row>
    <row r="16" spans="1:4">
      <c r="A16" s="44" t="s">
        <v>125</v>
      </c>
      <c r="B16" s="28" t="s">
        <v>73</v>
      </c>
      <c r="C16" s="68">
        <f>מניות!L11</f>
        <v>9700.1832686010002</v>
      </c>
      <c r="D16" s="69">
        <f t="shared" si="0"/>
        <v>7.2450831419168096E-2</v>
      </c>
    </row>
    <row r="17" spans="1:4">
      <c r="A17" s="44" t="s">
        <v>125</v>
      </c>
      <c r="B17" s="28" t="s">
        <v>221</v>
      </c>
      <c r="C17" s="68" vm="5">
        <v>17557.810499289004</v>
      </c>
      <c r="D17" s="69">
        <f t="shared" si="0"/>
        <v>0.13113958090785141</v>
      </c>
    </row>
    <row r="18" spans="1:4">
      <c r="A18" s="44" t="s">
        <v>125</v>
      </c>
      <c r="B18" s="28" t="s">
        <v>74</v>
      </c>
      <c r="C18" s="68" vm="6">
        <v>1668.5219855180001</v>
      </c>
      <c r="D18" s="69">
        <f t="shared" si="0"/>
        <v>1.2462218676140013E-2</v>
      </c>
    </row>
    <row r="19" spans="1:4">
      <c r="A19" s="44" t="s">
        <v>125</v>
      </c>
      <c r="B19" s="28" t="s">
        <v>75</v>
      </c>
      <c r="C19" s="68" vm="7">
        <v>1.8612695420000001</v>
      </c>
      <c r="D19" s="69">
        <f t="shared" si="0"/>
        <v>1.3901853406170016E-5</v>
      </c>
    </row>
    <row r="20" spans="1:4">
      <c r="A20" s="44" t="s">
        <v>125</v>
      </c>
      <c r="B20" s="28" t="s">
        <v>76</v>
      </c>
      <c r="C20" s="68" vm="8">
        <v>1.1661457200000005</v>
      </c>
      <c r="D20" s="69">
        <f t="shared" si="0"/>
        <v>8.7099619285945388E-6</v>
      </c>
    </row>
    <row r="21" spans="1:4">
      <c r="A21" s="44" t="s">
        <v>125</v>
      </c>
      <c r="B21" s="28" t="s">
        <v>77</v>
      </c>
      <c r="C21" s="68" vm="9">
        <v>360.10881761299999</v>
      </c>
      <c r="D21" s="69">
        <f t="shared" si="0"/>
        <v>2.6896587945805118E-3</v>
      </c>
    </row>
    <row r="22" spans="1:4">
      <c r="A22" s="44" t="s">
        <v>125</v>
      </c>
      <c r="B22" s="28" t="s">
        <v>78</v>
      </c>
      <c r="C22" s="68" t="s" vm="10">
        <v>2575</v>
      </c>
      <c r="D22" s="69" t="s" vm="11">
        <v>2575</v>
      </c>
    </row>
    <row r="23" spans="1:4">
      <c r="B23" s="27" t="s">
        <v>162</v>
      </c>
      <c r="C23" s="68">
        <f>SUM(C25:C31)</f>
        <v>8627.1206578039964</v>
      </c>
      <c r="D23" s="69">
        <f t="shared" si="0"/>
        <v>6.4436108793388402E-2</v>
      </c>
    </row>
    <row r="24" spans="1:4">
      <c r="A24" s="44" t="s">
        <v>125</v>
      </c>
      <c r="B24" s="28" t="s">
        <v>79</v>
      </c>
      <c r="C24" s="68" t="s" vm="12">
        <v>2575</v>
      </c>
      <c r="D24" s="69" t="s" vm="13">
        <v>2575</v>
      </c>
    </row>
    <row r="25" spans="1:4">
      <c r="A25" s="44" t="s">
        <v>125</v>
      </c>
      <c r="B25" s="28" t="s">
        <v>80</v>
      </c>
      <c r="C25" s="68" t="s" vm="14">
        <v>2575</v>
      </c>
      <c r="D25" s="69" t="s" vm="15">
        <v>2575</v>
      </c>
    </row>
    <row r="26" spans="1:4">
      <c r="A26" s="44" t="s">
        <v>125</v>
      </c>
      <c r="B26" s="28" t="s">
        <v>72</v>
      </c>
      <c r="C26" s="68" vm="16">
        <v>1211.2168374919997</v>
      </c>
      <c r="D26" s="69">
        <f t="shared" ref="D26:D29" si="1">C26/$C$42</f>
        <v>9.0465988605849292E-3</v>
      </c>
    </row>
    <row r="27" spans="1:4">
      <c r="A27" s="44" t="s">
        <v>125</v>
      </c>
      <c r="B27" s="28" t="s">
        <v>81</v>
      </c>
      <c r="C27" s="68" vm="17">
        <v>1839.7363138540002</v>
      </c>
      <c r="D27" s="69">
        <f t="shared" si="1"/>
        <v>1.3741021364226409E-2</v>
      </c>
    </row>
    <row r="28" spans="1:4">
      <c r="A28" s="44" t="s">
        <v>125</v>
      </c>
      <c r="B28" s="28" t="s">
        <v>82</v>
      </c>
      <c r="C28" s="68" vm="18">
        <v>6440.1417505449981</v>
      </c>
      <c r="D28" s="69">
        <f t="shared" si="1"/>
        <v>4.8101526678843438E-2</v>
      </c>
    </row>
    <row r="29" spans="1:4">
      <c r="A29" s="44" t="s">
        <v>125</v>
      </c>
      <c r="B29" s="28" t="s">
        <v>83</v>
      </c>
      <c r="C29" s="68" vm="19">
        <v>0.155335847</v>
      </c>
      <c r="D29" s="69">
        <f t="shared" si="1"/>
        <v>1.1602060448465957E-6</v>
      </c>
    </row>
    <row r="30" spans="1:4">
      <c r="A30" s="44" t="s">
        <v>125</v>
      </c>
      <c r="B30" s="28" t="s">
        <v>185</v>
      </c>
      <c r="C30" s="68" t="s" vm="20">
        <v>2575</v>
      </c>
      <c r="D30" s="69" t="s" vm="21">
        <v>2575</v>
      </c>
    </row>
    <row r="31" spans="1:4">
      <c r="A31" s="44" t="s">
        <v>125</v>
      </c>
      <c r="B31" s="28" t="s">
        <v>106</v>
      </c>
      <c r="C31" s="68" vm="22">
        <v>-864.12957993399982</v>
      </c>
      <c r="D31" s="69">
        <f t="shared" ref="D31" si="2">C31/$C$42</f>
        <v>-6.454198316311212E-3</v>
      </c>
    </row>
    <row r="32" spans="1:4">
      <c r="A32" s="44" t="s">
        <v>125</v>
      </c>
      <c r="B32" s="28" t="s">
        <v>84</v>
      </c>
      <c r="C32" s="68" t="s" vm="23">
        <v>2575</v>
      </c>
      <c r="D32" s="69" t="s" vm="24">
        <v>2575</v>
      </c>
    </row>
    <row r="33" spans="1:4">
      <c r="A33" s="44" t="s">
        <v>125</v>
      </c>
      <c r="B33" s="27" t="s">
        <v>163</v>
      </c>
      <c r="C33" s="68">
        <f>הלוואות!P10</f>
        <v>13289.100246803999</v>
      </c>
      <c r="D33" s="69">
        <f t="shared" ref="D33" si="3">C33/$C$42</f>
        <v>9.925651248365347E-2</v>
      </c>
    </row>
    <row r="34" spans="1:4">
      <c r="A34" s="44" t="s">
        <v>125</v>
      </c>
      <c r="B34" s="27" t="s">
        <v>164</v>
      </c>
      <c r="C34" s="68" t="s" vm="25">
        <v>2575</v>
      </c>
      <c r="D34" s="69" t="s" vm="26">
        <v>2575</v>
      </c>
    </row>
    <row r="35" spans="1:4">
      <c r="A35" s="44" t="s">
        <v>125</v>
      </c>
      <c r="B35" s="27" t="s">
        <v>165</v>
      </c>
      <c r="C35" s="68" vm="27">
        <v>525.11701000000005</v>
      </c>
      <c r="D35" s="69" vm="28">
        <v>3.9221324258162183E-3</v>
      </c>
    </row>
    <row r="36" spans="1:4">
      <c r="A36" s="44" t="s">
        <v>125</v>
      </c>
      <c r="B36" s="45" t="s">
        <v>166</v>
      </c>
      <c r="C36" s="68" t="s" vm="29">
        <v>2575</v>
      </c>
      <c r="D36" s="69" t="s" vm="30">
        <v>2575</v>
      </c>
    </row>
    <row r="37" spans="1:4">
      <c r="A37" s="44" t="s">
        <v>125</v>
      </c>
      <c r="B37" s="27" t="s">
        <v>167</v>
      </c>
      <c r="C37" s="68">
        <f>'השקעות אחרות '!I10</f>
        <v>-18.171515716000002</v>
      </c>
      <c r="D37" s="69">
        <f t="shared" ref="D37:D38" si="4">C37/$C$42</f>
        <v>-1.3572335545785589E-4</v>
      </c>
    </row>
    <row r="38" spans="1:4">
      <c r="A38" s="44"/>
      <c r="B38" s="55" t="s">
        <v>169</v>
      </c>
      <c r="C38" s="68">
        <v>0</v>
      </c>
      <c r="D38" s="69">
        <f t="shared" si="4"/>
        <v>0</v>
      </c>
    </row>
    <row r="39" spans="1:4">
      <c r="A39" s="44" t="s">
        <v>125</v>
      </c>
      <c r="B39" s="56" t="s">
        <v>170</v>
      </c>
      <c r="C39" s="68" t="s" vm="31">
        <v>2575</v>
      </c>
      <c r="D39" s="69" t="s" vm="32">
        <v>2575</v>
      </c>
    </row>
    <row r="40" spans="1:4">
      <c r="A40" s="44" t="s">
        <v>125</v>
      </c>
      <c r="B40" s="56" t="s">
        <v>206</v>
      </c>
      <c r="C40" s="68" t="s" vm="33">
        <v>2575</v>
      </c>
      <c r="D40" s="69" t="s" vm="34">
        <v>2575</v>
      </c>
    </row>
    <row r="41" spans="1:4">
      <c r="A41" s="44" t="s">
        <v>125</v>
      </c>
      <c r="B41" s="56" t="s">
        <v>171</v>
      </c>
      <c r="C41" s="68" t="s" vm="35">
        <v>2575</v>
      </c>
      <c r="D41" s="69" t="s" vm="36">
        <v>2575</v>
      </c>
    </row>
    <row r="42" spans="1:4">
      <c r="B42" s="56" t="s">
        <v>85</v>
      </c>
      <c r="C42" s="68">
        <f>C10</f>
        <v>133886.43137136797</v>
      </c>
      <c r="D42" s="69" vm="37">
        <v>1.0000062916614723</v>
      </c>
    </row>
    <row r="43" spans="1:4">
      <c r="A43" s="44" t="s">
        <v>125</v>
      </c>
      <c r="B43" s="56" t="s">
        <v>168</v>
      </c>
      <c r="C43" s="68">
        <f>'יתרת התחייבות להשקעה'!C10</f>
        <v>11425.710116538521</v>
      </c>
      <c r="D43" s="69"/>
    </row>
    <row r="44" spans="1:4">
      <c r="B44" s="5" t="s">
        <v>110</v>
      </c>
    </row>
    <row r="45" spans="1:4">
      <c r="C45" s="62" t="s">
        <v>153</v>
      </c>
      <c r="D45" s="34" t="s">
        <v>105</v>
      </c>
    </row>
    <row r="46" spans="1:4">
      <c r="C46" s="63" t="s">
        <v>0</v>
      </c>
      <c r="D46" s="23" t="s">
        <v>1</v>
      </c>
    </row>
    <row r="47" spans="1:4">
      <c r="C47" s="70" t="s">
        <v>136</v>
      </c>
      <c r="D47" s="71" vm="38">
        <v>2.4159000000000002</v>
      </c>
    </row>
    <row r="48" spans="1:4">
      <c r="C48" s="70" t="s">
        <v>143</v>
      </c>
      <c r="D48" s="71">
        <v>0.71320062343401669</v>
      </c>
    </row>
    <row r="49" spans="2:4">
      <c r="C49" s="70" t="s">
        <v>140</v>
      </c>
      <c r="D49" s="71" vm="39">
        <v>2.6667000000000001</v>
      </c>
    </row>
    <row r="50" spans="2:4">
      <c r="B50" s="11"/>
      <c r="C50" s="70" t="s">
        <v>2576</v>
      </c>
      <c r="D50" s="71" vm="40">
        <v>3.9455</v>
      </c>
    </row>
    <row r="51" spans="2:4">
      <c r="C51" s="70" t="s">
        <v>134</v>
      </c>
      <c r="D51" s="71" vm="41">
        <v>3.9321999999999999</v>
      </c>
    </row>
    <row r="52" spans="2:4">
      <c r="C52" s="70" t="s">
        <v>135</v>
      </c>
      <c r="D52" s="71" vm="42">
        <v>4.4672000000000001</v>
      </c>
    </row>
    <row r="53" spans="2:4">
      <c r="C53" s="70" t="s">
        <v>137</v>
      </c>
      <c r="D53" s="71">
        <v>0.46051542057860612</v>
      </c>
    </row>
    <row r="54" spans="2:4">
      <c r="C54" s="70" t="s">
        <v>141</v>
      </c>
      <c r="D54" s="71">
        <v>2.7067999999999998E-2</v>
      </c>
    </row>
    <row r="55" spans="2:4">
      <c r="C55" s="70" t="s">
        <v>142</v>
      </c>
      <c r="D55" s="71">
        <v>0.20053698423440919</v>
      </c>
    </row>
    <row r="56" spans="2:4">
      <c r="C56" s="70" t="s">
        <v>139</v>
      </c>
      <c r="D56" s="71" vm="43">
        <v>0.52790000000000004</v>
      </c>
    </row>
    <row r="57" spans="2:4">
      <c r="C57" s="70" t="s">
        <v>2577</v>
      </c>
      <c r="D57" s="71">
        <v>2.260821</v>
      </c>
    </row>
    <row r="58" spans="2:4">
      <c r="C58" s="70" t="s">
        <v>138</v>
      </c>
      <c r="D58" s="71" vm="44">
        <v>0.34910000000000002</v>
      </c>
    </row>
    <row r="59" spans="2:4">
      <c r="C59" s="70" t="s">
        <v>132</v>
      </c>
      <c r="D59" s="71" vm="45">
        <v>3.6150000000000002</v>
      </c>
    </row>
    <row r="60" spans="2:4">
      <c r="C60" s="70" t="s">
        <v>144</v>
      </c>
      <c r="D60" s="71" vm="46">
        <v>0.2029</v>
      </c>
    </row>
    <row r="61" spans="2:4">
      <c r="C61" s="70" t="s">
        <v>2578</v>
      </c>
      <c r="D61" s="71" vm="47">
        <v>0.34649999999999997</v>
      </c>
    </row>
    <row r="62" spans="2:4">
      <c r="C62" s="70" t="s">
        <v>2579</v>
      </c>
      <c r="D62" s="71">
        <v>4.6569268405166807E-2</v>
      </c>
    </row>
    <row r="63" spans="2:4">
      <c r="C63" s="70" t="s">
        <v>2580</v>
      </c>
      <c r="D63" s="71">
        <v>0.52591762806057873</v>
      </c>
    </row>
    <row r="64" spans="2:4">
      <c r="C64" s="70" t="s">
        <v>133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46.28515625" style="2" customWidth="1"/>
    <col min="4" max="4" width="6.42578125" style="2" bestFit="1" customWidth="1"/>
    <col min="5" max="5" width="6.140625" style="2" bestFit="1" customWidth="1"/>
    <col min="6" max="6" width="9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146</v>
      </c>
      <c r="C1" s="46" t="s" vm="1">
        <v>229</v>
      </c>
    </row>
    <row r="2" spans="2:13">
      <c r="B2" s="46" t="s">
        <v>145</v>
      </c>
      <c r="C2" s="46" t="s">
        <v>230</v>
      </c>
    </row>
    <row r="3" spans="2:13">
      <c r="B3" s="46" t="s">
        <v>147</v>
      </c>
      <c r="C3" s="46" t="s">
        <v>231</v>
      </c>
    </row>
    <row r="4" spans="2:13">
      <c r="B4" s="46" t="s">
        <v>148</v>
      </c>
      <c r="C4" s="46">
        <v>12152</v>
      </c>
    </row>
    <row r="6" spans="2:13" ht="26.25" customHeight="1">
      <c r="B6" s="143" t="s">
        <v>173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13" ht="26.25" customHeight="1">
      <c r="B7" s="143" t="s">
        <v>95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  <c r="M7" s="3"/>
    </row>
    <row r="8" spans="2:13" s="3" customFormat="1" ht="78.75">
      <c r="B8" s="21" t="s">
        <v>116</v>
      </c>
      <c r="C8" s="29" t="s">
        <v>47</v>
      </c>
      <c r="D8" s="29" t="s">
        <v>119</v>
      </c>
      <c r="E8" s="29" t="s">
        <v>67</v>
      </c>
      <c r="F8" s="29" t="s">
        <v>103</v>
      </c>
      <c r="G8" s="29" t="s">
        <v>205</v>
      </c>
      <c r="H8" s="29" t="s">
        <v>204</v>
      </c>
      <c r="I8" s="29" t="s">
        <v>63</v>
      </c>
      <c r="J8" s="29" t="s">
        <v>60</v>
      </c>
      <c r="K8" s="29" t="s">
        <v>149</v>
      </c>
      <c r="L8" s="30" t="s">
        <v>151</v>
      </c>
    </row>
    <row r="9" spans="2:13" s="3" customFormat="1">
      <c r="B9" s="14"/>
      <c r="C9" s="29"/>
      <c r="D9" s="29"/>
      <c r="E9" s="29"/>
      <c r="F9" s="29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0" t="s">
        <v>52</v>
      </c>
      <c r="C11" s="80"/>
      <c r="D11" s="81"/>
      <c r="E11" s="81"/>
      <c r="F11" s="81"/>
      <c r="G11" s="83"/>
      <c r="H11" s="100"/>
      <c r="I11" s="83">
        <v>1.1661457200000005</v>
      </c>
      <c r="J11" s="84"/>
      <c r="K11" s="84">
        <f>IFERROR(I11/$I$11,0)</f>
        <v>1</v>
      </c>
      <c r="L11" s="84">
        <f>I11/'סכום נכסי הקרן'!$C$42</f>
        <v>8.7099619285945388E-6</v>
      </c>
    </row>
    <row r="12" spans="2:13">
      <c r="B12" s="113" t="s">
        <v>198</v>
      </c>
      <c r="C12" s="87"/>
      <c r="D12" s="88"/>
      <c r="E12" s="88"/>
      <c r="F12" s="88"/>
      <c r="G12" s="90"/>
      <c r="H12" s="102"/>
      <c r="I12" s="90">
        <v>4.7342593119999998</v>
      </c>
      <c r="J12" s="91"/>
      <c r="K12" s="91">
        <f t="shared" ref="K12:K24" si="0">IFERROR(I12/$I$11,0)</f>
        <v>4.0597493356147618</v>
      </c>
      <c r="L12" s="91">
        <f>I12/'סכום נכסי הקרן'!$C$42</f>
        <v>3.5360262152841542E-5</v>
      </c>
    </row>
    <row r="13" spans="2:13">
      <c r="B13" s="85" t="s">
        <v>191</v>
      </c>
      <c r="C13" s="80"/>
      <c r="D13" s="81"/>
      <c r="E13" s="81"/>
      <c r="F13" s="81"/>
      <c r="G13" s="83"/>
      <c r="H13" s="100"/>
      <c r="I13" s="83">
        <v>4.7342593119999998</v>
      </c>
      <c r="J13" s="84"/>
      <c r="K13" s="84">
        <f t="shared" si="0"/>
        <v>4.0597493356147618</v>
      </c>
      <c r="L13" s="84">
        <f>I13/'סכום נכסי הקרן'!$C$42</f>
        <v>3.5360262152841542E-5</v>
      </c>
    </row>
    <row r="14" spans="2:13">
      <c r="B14" s="86" t="s">
        <v>1734</v>
      </c>
      <c r="C14" s="87" t="s">
        <v>1735</v>
      </c>
      <c r="D14" s="88" t="s">
        <v>120</v>
      </c>
      <c r="E14" s="88" t="s">
        <v>549</v>
      </c>
      <c r="F14" s="88" t="s">
        <v>133</v>
      </c>
      <c r="G14" s="90">
        <v>0.55707200000000001</v>
      </c>
      <c r="H14" s="102">
        <v>731000</v>
      </c>
      <c r="I14" s="90">
        <v>4.0721954060000005</v>
      </c>
      <c r="J14" s="91"/>
      <c r="K14" s="91">
        <f t="shared" si="0"/>
        <v>3.4920124785091171</v>
      </c>
      <c r="L14" s="91">
        <f>I14/'סכום נכסי הקרן'!$C$42</f>
        <v>3.0415295741991463E-5</v>
      </c>
    </row>
    <row r="15" spans="2:13">
      <c r="B15" s="86" t="s">
        <v>1736</v>
      </c>
      <c r="C15" s="87" t="s">
        <v>1737</v>
      </c>
      <c r="D15" s="88" t="s">
        <v>120</v>
      </c>
      <c r="E15" s="88" t="s">
        <v>549</v>
      </c>
      <c r="F15" s="88" t="s">
        <v>133</v>
      </c>
      <c r="G15" s="90">
        <v>-0.55707200000000001</v>
      </c>
      <c r="H15" s="102">
        <v>1906900</v>
      </c>
      <c r="I15" s="90">
        <v>-10.622803584000001</v>
      </c>
      <c r="J15" s="91"/>
      <c r="K15" s="91">
        <f t="shared" si="0"/>
        <v>-9.1093277639435986</v>
      </c>
      <c r="L15" s="91">
        <f>I15/'סכום נכסי הקרן'!$C$42</f>
        <v>-7.9341898019037954E-5</v>
      </c>
    </row>
    <row r="16" spans="2:13">
      <c r="B16" s="86" t="s">
        <v>1738</v>
      </c>
      <c r="C16" s="87" t="s">
        <v>1739</v>
      </c>
      <c r="D16" s="88" t="s">
        <v>120</v>
      </c>
      <c r="E16" s="88" t="s">
        <v>549</v>
      </c>
      <c r="F16" s="88" t="s">
        <v>133</v>
      </c>
      <c r="G16" s="90">
        <v>5.1224999999999996</v>
      </c>
      <c r="H16" s="102">
        <v>220300</v>
      </c>
      <c r="I16" s="90">
        <v>11.284867500000001</v>
      </c>
      <c r="J16" s="91"/>
      <c r="K16" s="91">
        <f t="shared" si="0"/>
        <v>9.6770646296244998</v>
      </c>
      <c r="L16" s="91">
        <f>I16/'סכום נכסי הקרן'!$C$42</f>
        <v>8.4286864504578207E-5</v>
      </c>
    </row>
    <row r="17" spans="2:12">
      <c r="B17" s="86" t="s">
        <v>1740</v>
      </c>
      <c r="C17" s="87" t="s">
        <v>1741</v>
      </c>
      <c r="D17" s="88" t="s">
        <v>120</v>
      </c>
      <c r="E17" s="88" t="s">
        <v>549</v>
      </c>
      <c r="F17" s="88" t="s">
        <v>133</v>
      </c>
      <c r="G17" s="90">
        <v>-5.1224999999999996</v>
      </c>
      <c r="H17" s="102">
        <v>0.01</v>
      </c>
      <c r="I17" s="90">
        <v>-1E-8</v>
      </c>
      <c r="J17" s="91"/>
      <c r="K17" s="91">
        <f t="shared" si="0"/>
        <v>-8.5752576444734501E-9</v>
      </c>
      <c r="L17" s="91">
        <f>I17/'סכום נכסי הקרן'!$C$42</f>
        <v>-7.4690167611253034E-14</v>
      </c>
    </row>
    <row r="18" spans="2:12">
      <c r="B18" s="92"/>
      <c r="C18" s="87"/>
      <c r="D18" s="87"/>
      <c r="E18" s="87"/>
      <c r="F18" s="87"/>
      <c r="G18" s="90"/>
      <c r="H18" s="102"/>
      <c r="I18" s="87"/>
      <c r="J18" s="87"/>
      <c r="K18" s="91"/>
      <c r="L18" s="87"/>
    </row>
    <row r="19" spans="2:12">
      <c r="B19" s="113" t="s">
        <v>197</v>
      </c>
      <c r="C19" s="87"/>
      <c r="D19" s="88"/>
      <c r="E19" s="88"/>
      <c r="F19" s="88"/>
      <c r="G19" s="90"/>
      <c r="H19" s="102"/>
      <c r="I19" s="90">
        <v>-3.568113592</v>
      </c>
      <c r="J19" s="91"/>
      <c r="K19" s="91">
        <f t="shared" si="0"/>
        <v>-3.0597493356147623</v>
      </c>
      <c r="L19" s="91">
        <f>I19/'סכום נכסי הקרן'!$C$42</f>
        <v>-2.665030022424701E-5</v>
      </c>
    </row>
    <row r="20" spans="2:12">
      <c r="B20" s="85" t="s">
        <v>191</v>
      </c>
      <c r="C20" s="80"/>
      <c r="D20" s="81"/>
      <c r="E20" s="81"/>
      <c r="F20" s="81"/>
      <c r="G20" s="83"/>
      <c r="H20" s="100"/>
      <c r="I20" s="83">
        <v>-3.568113592</v>
      </c>
      <c r="J20" s="84"/>
      <c r="K20" s="84">
        <f t="shared" si="0"/>
        <v>-3.0597493356147623</v>
      </c>
      <c r="L20" s="84">
        <f>I20/'סכום נכסי הקרן'!$C$42</f>
        <v>-2.665030022424701E-5</v>
      </c>
    </row>
    <row r="21" spans="2:12">
      <c r="B21" s="86" t="s">
        <v>1742</v>
      </c>
      <c r="C21" s="87" t="s">
        <v>1743</v>
      </c>
      <c r="D21" s="88" t="s">
        <v>29</v>
      </c>
      <c r="E21" s="88" t="s">
        <v>549</v>
      </c>
      <c r="F21" s="88" t="s">
        <v>134</v>
      </c>
      <c r="G21" s="90">
        <v>4.9721039999999999</v>
      </c>
      <c r="H21" s="102">
        <v>60</v>
      </c>
      <c r="I21" s="90">
        <v>0.58653922000000003</v>
      </c>
      <c r="J21" s="91"/>
      <c r="K21" s="91">
        <f t="shared" si="0"/>
        <v>0.5029724930088495</v>
      </c>
      <c r="L21" s="91">
        <f>I21/'סכום נכסי הקרן'!$C$42</f>
        <v>4.3808712652373616E-6</v>
      </c>
    </row>
    <row r="22" spans="2:12">
      <c r="B22" s="86" t="s">
        <v>1744</v>
      </c>
      <c r="C22" s="87" t="s">
        <v>1745</v>
      </c>
      <c r="D22" s="88" t="s">
        <v>29</v>
      </c>
      <c r="E22" s="88" t="s">
        <v>549</v>
      </c>
      <c r="F22" s="88" t="s">
        <v>134</v>
      </c>
      <c r="G22" s="90">
        <v>-4.9721039999999999</v>
      </c>
      <c r="H22" s="102">
        <v>5</v>
      </c>
      <c r="I22" s="90">
        <v>-4.8878267999999996E-2</v>
      </c>
      <c r="J22" s="91"/>
      <c r="K22" s="91">
        <f t="shared" si="0"/>
        <v>-4.1914374131562196E-2</v>
      </c>
      <c r="L22" s="91">
        <f>I22/'סכום נכסי הקרן'!$C$42</f>
        <v>-3.6507260294677451E-7</v>
      </c>
    </row>
    <row r="23" spans="2:12">
      <c r="B23" s="86" t="s">
        <v>1746</v>
      </c>
      <c r="C23" s="87" t="s">
        <v>1747</v>
      </c>
      <c r="D23" s="88" t="s">
        <v>29</v>
      </c>
      <c r="E23" s="88" t="s">
        <v>549</v>
      </c>
      <c r="F23" s="88" t="s">
        <v>134</v>
      </c>
      <c r="G23" s="90">
        <v>-4.9721039999999999</v>
      </c>
      <c r="H23" s="102">
        <v>585</v>
      </c>
      <c r="I23" s="90">
        <v>-5.7187573999999994</v>
      </c>
      <c r="J23" s="91"/>
      <c r="K23" s="91">
        <f t="shared" si="0"/>
        <v>-4.9039818111239111</v>
      </c>
      <c r="L23" s="91">
        <f>I23/'סכום נכסי הקרן'!$C$42</f>
        <v>-4.2713494873409357E-5</v>
      </c>
    </row>
    <row r="24" spans="2:12">
      <c r="B24" s="86" t="s">
        <v>1748</v>
      </c>
      <c r="C24" s="87" t="s">
        <v>1749</v>
      </c>
      <c r="D24" s="88" t="s">
        <v>29</v>
      </c>
      <c r="E24" s="88" t="s">
        <v>549</v>
      </c>
      <c r="F24" s="88" t="s">
        <v>134</v>
      </c>
      <c r="G24" s="90">
        <v>4.9721039999999999</v>
      </c>
      <c r="H24" s="102">
        <v>165</v>
      </c>
      <c r="I24" s="90">
        <v>1.6129828560000001</v>
      </c>
      <c r="J24" s="91"/>
      <c r="K24" s="91">
        <f t="shared" si="0"/>
        <v>1.3831743566318619</v>
      </c>
      <c r="L24" s="91">
        <f>I24/'סכום נכסי הקרן'!$C$42</f>
        <v>1.2047395986871762E-5</v>
      </c>
    </row>
    <row r="25" spans="2:12">
      <c r="B25" s="92"/>
      <c r="C25" s="87"/>
      <c r="D25" s="87"/>
      <c r="E25" s="87"/>
      <c r="F25" s="87"/>
      <c r="G25" s="90"/>
      <c r="H25" s="102"/>
      <c r="I25" s="87"/>
      <c r="J25" s="87"/>
      <c r="K25" s="91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09" t="s">
        <v>220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109" t="s">
        <v>112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109" t="s">
        <v>203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109" t="s">
        <v>211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2:12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2:12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</row>
    <row r="572" spans="2:12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</row>
    <row r="573" spans="2:12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</row>
    <row r="574" spans="2:12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</row>
    <row r="575" spans="2:12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</row>
    <row r="576" spans="2:12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</row>
    <row r="577" spans="2:12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</row>
    <row r="578" spans="2:12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</row>
    <row r="579" spans="2:12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</row>
    <row r="580" spans="2:12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</row>
    <row r="581" spans="2:12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</row>
    <row r="582" spans="2:12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</row>
    <row r="583" spans="2:12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</row>
    <row r="584" spans="2:12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</row>
    <row r="585" spans="2:12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</row>
    <row r="586" spans="2:12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44.42578125" style="2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146</v>
      </c>
      <c r="C1" s="46" t="s" vm="1">
        <v>229</v>
      </c>
    </row>
    <row r="2" spans="1:11">
      <c r="B2" s="46" t="s">
        <v>145</v>
      </c>
      <c r="C2" s="46" t="s">
        <v>230</v>
      </c>
    </row>
    <row r="3" spans="1:11">
      <c r="B3" s="46" t="s">
        <v>147</v>
      </c>
      <c r="C3" s="46" t="s">
        <v>231</v>
      </c>
    </row>
    <row r="4" spans="1:11">
      <c r="B4" s="46" t="s">
        <v>148</v>
      </c>
      <c r="C4" s="46">
        <v>12152</v>
      </c>
    </row>
    <row r="6" spans="1:11" ht="26.25" customHeight="1">
      <c r="B6" s="143" t="s">
        <v>173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1:11" ht="26.25" customHeight="1">
      <c r="B7" s="143" t="s">
        <v>96</v>
      </c>
      <c r="C7" s="144"/>
      <c r="D7" s="144"/>
      <c r="E7" s="144"/>
      <c r="F7" s="144"/>
      <c r="G7" s="144"/>
      <c r="H7" s="144"/>
      <c r="I7" s="144"/>
      <c r="J7" s="144"/>
      <c r="K7" s="145"/>
    </row>
    <row r="8" spans="1:11" s="3" customFormat="1" ht="78.75">
      <c r="A8" s="2"/>
      <c r="B8" s="21" t="s">
        <v>116</v>
      </c>
      <c r="C8" s="29" t="s">
        <v>47</v>
      </c>
      <c r="D8" s="29" t="s">
        <v>119</v>
      </c>
      <c r="E8" s="29" t="s">
        <v>67</v>
      </c>
      <c r="F8" s="29" t="s">
        <v>103</v>
      </c>
      <c r="G8" s="29" t="s">
        <v>205</v>
      </c>
      <c r="H8" s="29" t="s">
        <v>204</v>
      </c>
      <c r="I8" s="29" t="s">
        <v>63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51</v>
      </c>
      <c r="C11" s="87"/>
      <c r="D11" s="88"/>
      <c r="E11" s="88"/>
      <c r="F11" s="88"/>
      <c r="G11" s="90"/>
      <c r="H11" s="102"/>
      <c r="I11" s="90">
        <v>360.10881761299999</v>
      </c>
      <c r="J11" s="91">
        <f>IFERROR(I11/$I$11,0)</f>
        <v>1</v>
      </c>
      <c r="K11" s="91">
        <f>I11/'סכום נכסי הקרן'!$C$42</f>
        <v>2.6896587945805118E-3</v>
      </c>
    </row>
    <row r="12" spans="1:11">
      <c r="B12" s="113" t="s">
        <v>200</v>
      </c>
      <c r="C12" s="87"/>
      <c r="D12" s="88"/>
      <c r="E12" s="88"/>
      <c r="F12" s="88"/>
      <c r="G12" s="90"/>
      <c r="H12" s="102"/>
      <c r="I12" s="90">
        <v>360.10881761299999</v>
      </c>
      <c r="J12" s="91">
        <f t="shared" ref="J12:J17" si="0">IFERROR(I12/$I$11,0)</f>
        <v>1</v>
      </c>
      <c r="K12" s="91">
        <f>I12/'סכום נכסי הקרן'!$C$42</f>
        <v>2.6896587945805118E-3</v>
      </c>
    </row>
    <row r="13" spans="1:11">
      <c r="B13" s="92" t="s">
        <v>1750</v>
      </c>
      <c r="C13" s="87" t="s">
        <v>1751</v>
      </c>
      <c r="D13" s="88" t="s">
        <v>29</v>
      </c>
      <c r="E13" s="88" t="s">
        <v>549</v>
      </c>
      <c r="F13" s="88" t="s">
        <v>132</v>
      </c>
      <c r="G13" s="90">
        <v>2.0388389999999998</v>
      </c>
      <c r="H13" s="102">
        <v>99550.01</v>
      </c>
      <c r="I13" s="90">
        <v>13.216943043999999</v>
      </c>
      <c r="J13" s="91">
        <f t="shared" si="0"/>
        <v>3.6702636529727856E-2</v>
      </c>
      <c r="K13" s="91">
        <f>I13/'סכום נכסי הקרן'!$C$42</f>
        <v>9.8717569126474474E-5</v>
      </c>
    </row>
    <row r="14" spans="1:11">
      <c r="B14" s="92" t="s">
        <v>1752</v>
      </c>
      <c r="C14" s="87" t="s">
        <v>1753</v>
      </c>
      <c r="D14" s="88" t="s">
        <v>29</v>
      </c>
      <c r="E14" s="88" t="s">
        <v>549</v>
      </c>
      <c r="F14" s="88" t="s">
        <v>132</v>
      </c>
      <c r="G14" s="90">
        <v>0.55577100000000002</v>
      </c>
      <c r="H14" s="102">
        <v>1330175</v>
      </c>
      <c r="I14" s="90">
        <v>45.926749739999991</v>
      </c>
      <c r="J14" s="91">
        <f t="shared" si="0"/>
        <v>0.1275357544545225</v>
      </c>
      <c r="K14" s="91">
        <f>I14/'סכום נכסי הקרן'!$C$42</f>
        <v>3.4302766359206707E-4</v>
      </c>
    </row>
    <row r="15" spans="1:11">
      <c r="B15" s="92" t="s">
        <v>1754</v>
      </c>
      <c r="C15" s="87" t="s">
        <v>1755</v>
      </c>
      <c r="D15" s="88" t="s">
        <v>29</v>
      </c>
      <c r="E15" s="88" t="s">
        <v>549</v>
      </c>
      <c r="F15" s="88" t="s">
        <v>140</v>
      </c>
      <c r="G15" s="90">
        <v>0.265179</v>
      </c>
      <c r="H15" s="102">
        <v>120920</v>
      </c>
      <c r="I15" s="90">
        <v>4.2813709179999995</v>
      </c>
      <c r="J15" s="91">
        <f t="shared" si="0"/>
        <v>1.1889103261562128E-2</v>
      </c>
      <c r="K15" s="91">
        <f>I15/'סכום נכסי הקרן'!$C$42</f>
        <v>3.1977631147136421E-5</v>
      </c>
    </row>
    <row r="16" spans="1:11">
      <c r="B16" s="92" t="s">
        <v>1756</v>
      </c>
      <c r="C16" s="87" t="s">
        <v>1757</v>
      </c>
      <c r="D16" s="88" t="s">
        <v>29</v>
      </c>
      <c r="E16" s="88" t="s">
        <v>549</v>
      </c>
      <c r="F16" s="88" t="s">
        <v>132</v>
      </c>
      <c r="G16" s="90">
        <v>6.5018550000000008</v>
      </c>
      <c r="H16" s="102">
        <v>413775</v>
      </c>
      <c r="I16" s="90">
        <v>285.35242754399997</v>
      </c>
      <c r="J16" s="91">
        <f t="shared" si="0"/>
        <v>0.79240611056256094</v>
      </c>
      <c r="K16" s="91">
        <f>I16/'סכום נכסי הקרן'!$C$42</f>
        <v>2.1313020641539294E-3</v>
      </c>
    </row>
    <row r="17" spans="2:11">
      <c r="B17" s="92" t="s">
        <v>1758</v>
      </c>
      <c r="C17" s="87" t="s">
        <v>1759</v>
      </c>
      <c r="D17" s="88" t="s">
        <v>29</v>
      </c>
      <c r="E17" s="88" t="s">
        <v>549</v>
      </c>
      <c r="F17" s="88" t="s">
        <v>134</v>
      </c>
      <c r="G17" s="90">
        <v>4.6124549999999997</v>
      </c>
      <c r="H17" s="102">
        <v>45450</v>
      </c>
      <c r="I17" s="90">
        <v>11.331326366999999</v>
      </c>
      <c r="J17" s="91">
        <f t="shared" si="0"/>
        <v>3.146639519162648E-2</v>
      </c>
      <c r="K17" s="91">
        <f>I17/'סכום נכסי הקרן'!$C$42</f>
        <v>8.4633866560904076E-5</v>
      </c>
    </row>
    <row r="18" spans="2:11">
      <c r="B18" s="113"/>
      <c r="C18" s="87"/>
      <c r="D18" s="87"/>
      <c r="E18" s="87"/>
      <c r="F18" s="87"/>
      <c r="G18" s="90"/>
      <c r="H18" s="102"/>
      <c r="I18" s="87"/>
      <c r="J18" s="91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109" t="s">
        <v>220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109" t="s">
        <v>112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109" t="s">
        <v>203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109" t="s">
        <v>211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>
      <c r="B117" s="87"/>
      <c r="C117" s="87"/>
      <c r="D117" s="87"/>
      <c r="E117" s="87"/>
      <c r="F117" s="87"/>
      <c r="G117" s="87"/>
      <c r="H117" s="87"/>
      <c r="I117" s="87"/>
      <c r="J117" s="87"/>
      <c r="K117" s="87"/>
    </row>
    <row r="118" spans="2:11">
      <c r="B118" s="93"/>
      <c r="C118" s="112"/>
      <c r="D118" s="112"/>
      <c r="E118" s="112"/>
      <c r="F118" s="112"/>
      <c r="G118" s="112"/>
      <c r="H118" s="112"/>
      <c r="I118" s="94"/>
      <c r="J118" s="94"/>
      <c r="K118" s="112"/>
    </row>
    <row r="119" spans="2:11">
      <c r="B119" s="93"/>
      <c r="C119" s="112"/>
      <c r="D119" s="112"/>
      <c r="E119" s="112"/>
      <c r="F119" s="112"/>
      <c r="G119" s="112"/>
      <c r="H119" s="112"/>
      <c r="I119" s="94"/>
      <c r="J119" s="94"/>
      <c r="K119" s="112"/>
    </row>
    <row r="120" spans="2:11">
      <c r="B120" s="93"/>
      <c r="C120" s="112"/>
      <c r="D120" s="112"/>
      <c r="E120" s="112"/>
      <c r="F120" s="112"/>
      <c r="G120" s="112"/>
      <c r="H120" s="112"/>
      <c r="I120" s="94"/>
      <c r="J120" s="94"/>
      <c r="K120" s="112"/>
    </row>
    <row r="121" spans="2:11">
      <c r="B121" s="93"/>
      <c r="C121" s="112"/>
      <c r="D121" s="112"/>
      <c r="E121" s="112"/>
      <c r="F121" s="112"/>
      <c r="G121" s="112"/>
      <c r="H121" s="112"/>
      <c r="I121" s="94"/>
      <c r="J121" s="94"/>
      <c r="K121" s="112"/>
    </row>
    <row r="122" spans="2:11">
      <c r="B122" s="93"/>
      <c r="C122" s="112"/>
      <c r="D122" s="112"/>
      <c r="E122" s="112"/>
      <c r="F122" s="112"/>
      <c r="G122" s="112"/>
      <c r="H122" s="112"/>
      <c r="I122" s="94"/>
      <c r="J122" s="94"/>
      <c r="K122" s="112"/>
    </row>
    <row r="123" spans="2:11">
      <c r="B123" s="93"/>
      <c r="C123" s="112"/>
      <c r="D123" s="112"/>
      <c r="E123" s="112"/>
      <c r="F123" s="112"/>
      <c r="G123" s="112"/>
      <c r="H123" s="112"/>
      <c r="I123" s="94"/>
      <c r="J123" s="94"/>
      <c r="K123" s="112"/>
    </row>
    <row r="124" spans="2:11">
      <c r="B124" s="93"/>
      <c r="C124" s="112"/>
      <c r="D124" s="112"/>
      <c r="E124" s="112"/>
      <c r="F124" s="112"/>
      <c r="G124" s="112"/>
      <c r="H124" s="112"/>
      <c r="I124" s="94"/>
      <c r="J124" s="94"/>
      <c r="K124" s="112"/>
    </row>
    <row r="125" spans="2:11">
      <c r="B125" s="93"/>
      <c r="C125" s="112"/>
      <c r="D125" s="112"/>
      <c r="E125" s="112"/>
      <c r="F125" s="112"/>
      <c r="G125" s="112"/>
      <c r="H125" s="112"/>
      <c r="I125" s="94"/>
      <c r="J125" s="94"/>
      <c r="K125" s="112"/>
    </row>
    <row r="126" spans="2:11">
      <c r="B126" s="93"/>
      <c r="C126" s="112"/>
      <c r="D126" s="112"/>
      <c r="E126" s="112"/>
      <c r="F126" s="112"/>
      <c r="G126" s="112"/>
      <c r="H126" s="112"/>
      <c r="I126" s="94"/>
      <c r="J126" s="94"/>
      <c r="K126" s="112"/>
    </row>
    <row r="127" spans="2:11">
      <c r="B127" s="93"/>
      <c r="C127" s="112"/>
      <c r="D127" s="112"/>
      <c r="E127" s="112"/>
      <c r="F127" s="112"/>
      <c r="G127" s="112"/>
      <c r="H127" s="112"/>
      <c r="I127" s="94"/>
      <c r="J127" s="94"/>
      <c r="K127" s="112"/>
    </row>
    <row r="128" spans="2:11">
      <c r="B128" s="93"/>
      <c r="C128" s="112"/>
      <c r="D128" s="112"/>
      <c r="E128" s="112"/>
      <c r="F128" s="112"/>
      <c r="G128" s="112"/>
      <c r="H128" s="112"/>
      <c r="I128" s="94"/>
      <c r="J128" s="94"/>
      <c r="K128" s="112"/>
    </row>
    <row r="129" spans="2:11">
      <c r="B129" s="93"/>
      <c r="C129" s="112"/>
      <c r="D129" s="112"/>
      <c r="E129" s="112"/>
      <c r="F129" s="112"/>
      <c r="G129" s="112"/>
      <c r="H129" s="112"/>
      <c r="I129" s="94"/>
      <c r="J129" s="94"/>
      <c r="K129" s="112"/>
    </row>
    <row r="130" spans="2:11">
      <c r="B130" s="93"/>
      <c r="C130" s="112"/>
      <c r="D130" s="112"/>
      <c r="E130" s="112"/>
      <c r="F130" s="112"/>
      <c r="G130" s="112"/>
      <c r="H130" s="112"/>
      <c r="I130" s="94"/>
      <c r="J130" s="94"/>
      <c r="K130" s="112"/>
    </row>
    <row r="131" spans="2:11">
      <c r="B131" s="93"/>
      <c r="C131" s="112"/>
      <c r="D131" s="112"/>
      <c r="E131" s="112"/>
      <c r="F131" s="112"/>
      <c r="G131" s="112"/>
      <c r="H131" s="112"/>
      <c r="I131" s="94"/>
      <c r="J131" s="94"/>
      <c r="K131" s="112"/>
    </row>
    <row r="132" spans="2:11">
      <c r="B132" s="93"/>
      <c r="C132" s="112"/>
      <c r="D132" s="112"/>
      <c r="E132" s="112"/>
      <c r="F132" s="112"/>
      <c r="G132" s="112"/>
      <c r="H132" s="112"/>
      <c r="I132" s="94"/>
      <c r="J132" s="94"/>
      <c r="K132" s="112"/>
    </row>
    <row r="133" spans="2:11">
      <c r="B133" s="93"/>
      <c r="C133" s="112"/>
      <c r="D133" s="112"/>
      <c r="E133" s="112"/>
      <c r="F133" s="112"/>
      <c r="G133" s="112"/>
      <c r="H133" s="112"/>
      <c r="I133" s="94"/>
      <c r="J133" s="94"/>
      <c r="K133" s="112"/>
    </row>
    <row r="134" spans="2:11">
      <c r="B134" s="93"/>
      <c r="C134" s="112"/>
      <c r="D134" s="112"/>
      <c r="E134" s="112"/>
      <c r="F134" s="112"/>
      <c r="G134" s="112"/>
      <c r="H134" s="112"/>
      <c r="I134" s="94"/>
      <c r="J134" s="94"/>
      <c r="K134" s="112"/>
    </row>
    <row r="135" spans="2:11">
      <c r="B135" s="93"/>
      <c r="C135" s="112"/>
      <c r="D135" s="112"/>
      <c r="E135" s="112"/>
      <c r="F135" s="112"/>
      <c r="G135" s="112"/>
      <c r="H135" s="112"/>
      <c r="I135" s="94"/>
      <c r="J135" s="94"/>
      <c r="K135" s="112"/>
    </row>
    <row r="136" spans="2:11">
      <c r="B136" s="93"/>
      <c r="C136" s="112"/>
      <c r="D136" s="112"/>
      <c r="E136" s="112"/>
      <c r="F136" s="112"/>
      <c r="G136" s="112"/>
      <c r="H136" s="112"/>
      <c r="I136" s="94"/>
      <c r="J136" s="94"/>
      <c r="K136" s="112"/>
    </row>
    <row r="137" spans="2:11">
      <c r="B137" s="93"/>
      <c r="C137" s="112"/>
      <c r="D137" s="112"/>
      <c r="E137" s="112"/>
      <c r="F137" s="112"/>
      <c r="G137" s="112"/>
      <c r="H137" s="112"/>
      <c r="I137" s="94"/>
      <c r="J137" s="94"/>
      <c r="K137" s="112"/>
    </row>
    <row r="138" spans="2:11">
      <c r="B138" s="93"/>
      <c r="C138" s="112"/>
      <c r="D138" s="112"/>
      <c r="E138" s="112"/>
      <c r="F138" s="112"/>
      <c r="G138" s="112"/>
      <c r="H138" s="112"/>
      <c r="I138" s="94"/>
      <c r="J138" s="94"/>
      <c r="K138" s="112"/>
    </row>
    <row r="139" spans="2:11">
      <c r="B139" s="93"/>
      <c r="C139" s="112"/>
      <c r="D139" s="112"/>
      <c r="E139" s="112"/>
      <c r="F139" s="112"/>
      <c r="G139" s="112"/>
      <c r="H139" s="112"/>
      <c r="I139" s="94"/>
      <c r="J139" s="94"/>
      <c r="K139" s="112"/>
    </row>
    <row r="140" spans="2:11">
      <c r="B140" s="93"/>
      <c r="C140" s="112"/>
      <c r="D140" s="112"/>
      <c r="E140" s="112"/>
      <c r="F140" s="112"/>
      <c r="G140" s="112"/>
      <c r="H140" s="112"/>
      <c r="I140" s="94"/>
      <c r="J140" s="94"/>
      <c r="K140" s="112"/>
    </row>
    <row r="141" spans="2:11">
      <c r="B141" s="93"/>
      <c r="C141" s="112"/>
      <c r="D141" s="112"/>
      <c r="E141" s="112"/>
      <c r="F141" s="112"/>
      <c r="G141" s="112"/>
      <c r="H141" s="112"/>
      <c r="I141" s="94"/>
      <c r="J141" s="94"/>
      <c r="K141" s="112"/>
    </row>
    <row r="142" spans="2:11">
      <c r="B142" s="93"/>
      <c r="C142" s="112"/>
      <c r="D142" s="112"/>
      <c r="E142" s="112"/>
      <c r="F142" s="112"/>
      <c r="G142" s="112"/>
      <c r="H142" s="112"/>
      <c r="I142" s="94"/>
      <c r="J142" s="94"/>
      <c r="K142" s="112"/>
    </row>
    <row r="143" spans="2:11">
      <c r="B143" s="93"/>
      <c r="C143" s="112"/>
      <c r="D143" s="112"/>
      <c r="E143" s="112"/>
      <c r="F143" s="112"/>
      <c r="G143" s="112"/>
      <c r="H143" s="112"/>
      <c r="I143" s="94"/>
      <c r="J143" s="94"/>
      <c r="K143" s="112"/>
    </row>
    <row r="144" spans="2:11">
      <c r="B144" s="93"/>
      <c r="C144" s="112"/>
      <c r="D144" s="112"/>
      <c r="E144" s="112"/>
      <c r="F144" s="112"/>
      <c r="G144" s="112"/>
      <c r="H144" s="112"/>
      <c r="I144" s="94"/>
      <c r="J144" s="94"/>
      <c r="K144" s="112"/>
    </row>
    <row r="145" spans="2:11">
      <c r="B145" s="93"/>
      <c r="C145" s="112"/>
      <c r="D145" s="112"/>
      <c r="E145" s="112"/>
      <c r="F145" s="112"/>
      <c r="G145" s="112"/>
      <c r="H145" s="112"/>
      <c r="I145" s="94"/>
      <c r="J145" s="94"/>
      <c r="K145" s="112"/>
    </row>
    <row r="146" spans="2:11">
      <c r="B146" s="93"/>
      <c r="C146" s="112"/>
      <c r="D146" s="112"/>
      <c r="E146" s="112"/>
      <c r="F146" s="112"/>
      <c r="G146" s="112"/>
      <c r="H146" s="112"/>
      <c r="I146" s="94"/>
      <c r="J146" s="94"/>
      <c r="K146" s="112"/>
    </row>
    <row r="147" spans="2:11">
      <c r="B147" s="93"/>
      <c r="C147" s="112"/>
      <c r="D147" s="112"/>
      <c r="E147" s="112"/>
      <c r="F147" s="112"/>
      <c r="G147" s="112"/>
      <c r="H147" s="112"/>
      <c r="I147" s="94"/>
      <c r="J147" s="94"/>
      <c r="K147" s="112"/>
    </row>
    <row r="148" spans="2:11">
      <c r="B148" s="93"/>
      <c r="C148" s="112"/>
      <c r="D148" s="112"/>
      <c r="E148" s="112"/>
      <c r="F148" s="112"/>
      <c r="G148" s="112"/>
      <c r="H148" s="112"/>
      <c r="I148" s="94"/>
      <c r="J148" s="94"/>
      <c r="K148" s="112"/>
    </row>
    <row r="149" spans="2:11">
      <c r="B149" s="93"/>
      <c r="C149" s="112"/>
      <c r="D149" s="112"/>
      <c r="E149" s="112"/>
      <c r="F149" s="112"/>
      <c r="G149" s="112"/>
      <c r="H149" s="112"/>
      <c r="I149" s="94"/>
      <c r="J149" s="94"/>
      <c r="K149" s="112"/>
    </row>
    <row r="150" spans="2:11">
      <c r="B150" s="93"/>
      <c r="C150" s="112"/>
      <c r="D150" s="112"/>
      <c r="E150" s="112"/>
      <c r="F150" s="112"/>
      <c r="G150" s="112"/>
      <c r="H150" s="112"/>
      <c r="I150" s="94"/>
      <c r="J150" s="94"/>
      <c r="K150" s="112"/>
    </row>
    <row r="151" spans="2:11">
      <c r="B151" s="93"/>
      <c r="C151" s="112"/>
      <c r="D151" s="112"/>
      <c r="E151" s="112"/>
      <c r="F151" s="112"/>
      <c r="G151" s="112"/>
      <c r="H151" s="112"/>
      <c r="I151" s="94"/>
      <c r="J151" s="94"/>
      <c r="K151" s="112"/>
    </row>
    <row r="152" spans="2:11">
      <c r="B152" s="93"/>
      <c r="C152" s="112"/>
      <c r="D152" s="112"/>
      <c r="E152" s="112"/>
      <c r="F152" s="112"/>
      <c r="G152" s="112"/>
      <c r="H152" s="112"/>
      <c r="I152" s="94"/>
      <c r="J152" s="94"/>
      <c r="K152" s="112"/>
    </row>
    <row r="153" spans="2:11">
      <c r="B153" s="93"/>
      <c r="C153" s="112"/>
      <c r="D153" s="112"/>
      <c r="E153" s="112"/>
      <c r="F153" s="112"/>
      <c r="G153" s="112"/>
      <c r="H153" s="112"/>
      <c r="I153" s="94"/>
      <c r="J153" s="94"/>
      <c r="K153" s="112"/>
    </row>
    <row r="154" spans="2:11">
      <c r="B154" s="93"/>
      <c r="C154" s="112"/>
      <c r="D154" s="112"/>
      <c r="E154" s="112"/>
      <c r="F154" s="112"/>
      <c r="G154" s="112"/>
      <c r="H154" s="112"/>
      <c r="I154" s="94"/>
      <c r="J154" s="94"/>
      <c r="K154" s="112"/>
    </row>
    <row r="155" spans="2:11">
      <c r="B155" s="93"/>
      <c r="C155" s="112"/>
      <c r="D155" s="112"/>
      <c r="E155" s="112"/>
      <c r="F155" s="112"/>
      <c r="G155" s="112"/>
      <c r="H155" s="112"/>
      <c r="I155" s="94"/>
      <c r="J155" s="94"/>
      <c r="K155" s="112"/>
    </row>
    <row r="156" spans="2:11">
      <c r="B156" s="93"/>
      <c r="C156" s="112"/>
      <c r="D156" s="112"/>
      <c r="E156" s="112"/>
      <c r="F156" s="112"/>
      <c r="G156" s="112"/>
      <c r="H156" s="112"/>
      <c r="I156" s="94"/>
      <c r="J156" s="94"/>
      <c r="K156" s="112"/>
    </row>
    <row r="157" spans="2:11">
      <c r="B157" s="93"/>
      <c r="C157" s="112"/>
      <c r="D157" s="112"/>
      <c r="E157" s="112"/>
      <c r="F157" s="112"/>
      <c r="G157" s="112"/>
      <c r="H157" s="112"/>
      <c r="I157" s="94"/>
      <c r="J157" s="94"/>
      <c r="K157" s="112"/>
    </row>
    <row r="158" spans="2:11">
      <c r="B158" s="93"/>
      <c r="C158" s="112"/>
      <c r="D158" s="112"/>
      <c r="E158" s="112"/>
      <c r="F158" s="112"/>
      <c r="G158" s="112"/>
      <c r="H158" s="112"/>
      <c r="I158" s="94"/>
      <c r="J158" s="94"/>
      <c r="K158" s="112"/>
    </row>
    <row r="159" spans="2:11">
      <c r="B159" s="93"/>
      <c r="C159" s="112"/>
      <c r="D159" s="112"/>
      <c r="E159" s="112"/>
      <c r="F159" s="112"/>
      <c r="G159" s="112"/>
      <c r="H159" s="112"/>
      <c r="I159" s="94"/>
      <c r="J159" s="94"/>
      <c r="K159" s="112"/>
    </row>
    <row r="160" spans="2:11">
      <c r="B160" s="93"/>
      <c r="C160" s="112"/>
      <c r="D160" s="112"/>
      <c r="E160" s="112"/>
      <c r="F160" s="112"/>
      <c r="G160" s="112"/>
      <c r="H160" s="112"/>
      <c r="I160" s="94"/>
      <c r="J160" s="94"/>
      <c r="K160" s="112"/>
    </row>
    <row r="161" spans="2:11">
      <c r="B161" s="93"/>
      <c r="C161" s="112"/>
      <c r="D161" s="112"/>
      <c r="E161" s="112"/>
      <c r="F161" s="112"/>
      <c r="G161" s="112"/>
      <c r="H161" s="112"/>
      <c r="I161" s="94"/>
      <c r="J161" s="94"/>
      <c r="K161" s="112"/>
    </row>
    <row r="162" spans="2:11">
      <c r="B162" s="93"/>
      <c r="C162" s="112"/>
      <c r="D162" s="112"/>
      <c r="E162" s="112"/>
      <c r="F162" s="112"/>
      <c r="G162" s="112"/>
      <c r="H162" s="112"/>
      <c r="I162" s="94"/>
      <c r="J162" s="94"/>
      <c r="K162" s="112"/>
    </row>
    <row r="163" spans="2:11">
      <c r="B163" s="93"/>
      <c r="C163" s="112"/>
      <c r="D163" s="112"/>
      <c r="E163" s="112"/>
      <c r="F163" s="112"/>
      <c r="G163" s="112"/>
      <c r="H163" s="112"/>
      <c r="I163" s="94"/>
      <c r="J163" s="94"/>
      <c r="K163" s="112"/>
    </row>
    <row r="164" spans="2:11">
      <c r="B164" s="93"/>
      <c r="C164" s="112"/>
      <c r="D164" s="112"/>
      <c r="E164" s="112"/>
      <c r="F164" s="112"/>
      <c r="G164" s="112"/>
      <c r="H164" s="112"/>
      <c r="I164" s="94"/>
      <c r="J164" s="94"/>
      <c r="K164" s="112"/>
    </row>
    <row r="165" spans="2:11">
      <c r="B165" s="93"/>
      <c r="C165" s="112"/>
      <c r="D165" s="112"/>
      <c r="E165" s="112"/>
      <c r="F165" s="112"/>
      <c r="G165" s="112"/>
      <c r="H165" s="112"/>
      <c r="I165" s="94"/>
      <c r="J165" s="94"/>
      <c r="K165" s="112"/>
    </row>
    <row r="166" spans="2:11">
      <c r="B166" s="93"/>
      <c r="C166" s="112"/>
      <c r="D166" s="112"/>
      <c r="E166" s="112"/>
      <c r="F166" s="112"/>
      <c r="G166" s="112"/>
      <c r="H166" s="112"/>
      <c r="I166" s="94"/>
      <c r="J166" s="94"/>
      <c r="K166" s="112"/>
    </row>
    <row r="167" spans="2:11">
      <c r="B167" s="93"/>
      <c r="C167" s="112"/>
      <c r="D167" s="112"/>
      <c r="E167" s="112"/>
      <c r="F167" s="112"/>
      <c r="G167" s="112"/>
      <c r="H167" s="112"/>
      <c r="I167" s="94"/>
      <c r="J167" s="94"/>
      <c r="K167" s="112"/>
    </row>
    <row r="168" spans="2:11">
      <c r="B168" s="93"/>
      <c r="C168" s="112"/>
      <c r="D168" s="112"/>
      <c r="E168" s="112"/>
      <c r="F168" s="112"/>
      <c r="G168" s="112"/>
      <c r="H168" s="112"/>
      <c r="I168" s="94"/>
      <c r="J168" s="94"/>
      <c r="K168" s="112"/>
    </row>
    <row r="169" spans="2:11">
      <c r="B169" s="93"/>
      <c r="C169" s="112"/>
      <c r="D169" s="112"/>
      <c r="E169" s="112"/>
      <c r="F169" s="112"/>
      <c r="G169" s="112"/>
      <c r="H169" s="112"/>
      <c r="I169" s="94"/>
      <c r="J169" s="94"/>
      <c r="K169" s="112"/>
    </row>
    <row r="170" spans="2:11">
      <c r="B170" s="93"/>
      <c r="C170" s="112"/>
      <c r="D170" s="112"/>
      <c r="E170" s="112"/>
      <c r="F170" s="112"/>
      <c r="G170" s="112"/>
      <c r="H170" s="112"/>
      <c r="I170" s="94"/>
      <c r="J170" s="94"/>
      <c r="K170" s="112"/>
    </row>
    <row r="171" spans="2:11">
      <c r="B171" s="93"/>
      <c r="C171" s="112"/>
      <c r="D171" s="112"/>
      <c r="E171" s="112"/>
      <c r="F171" s="112"/>
      <c r="G171" s="112"/>
      <c r="H171" s="112"/>
      <c r="I171" s="94"/>
      <c r="J171" s="94"/>
      <c r="K171" s="112"/>
    </row>
    <row r="172" spans="2:11">
      <c r="B172" s="93"/>
      <c r="C172" s="112"/>
      <c r="D172" s="112"/>
      <c r="E172" s="112"/>
      <c r="F172" s="112"/>
      <c r="G172" s="112"/>
      <c r="H172" s="112"/>
      <c r="I172" s="94"/>
      <c r="J172" s="94"/>
      <c r="K172" s="112"/>
    </row>
    <row r="173" spans="2:11">
      <c r="B173" s="93"/>
      <c r="C173" s="112"/>
      <c r="D173" s="112"/>
      <c r="E173" s="112"/>
      <c r="F173" s="112"/>
      <c r="G173" s="112"/>
      <c r="H173" s="112"/>
      <c r="I173" s="94"/>
      <c r="J173" s="94"/>
      <c r="K173" s="112"/>
    </row>
    <row r="174" spans="2:11">
      <c r="B174" s="93"/>
      <c r="C174" s="112"/>
      <c r="D174" s="112"/>
      <c r="E174" s="112"/>
      <c r="F174" s="112"/>
      <c r="G174" s="112"/>
      <c r="H174" s="112"/>
      <c r="I174" s="94"/>
      <c r="J174" s="94"/>
      <c r="K174" s="112"/>
    </row>
    <row r="175" spans="2:11">
      <c r="B175" s="93"/>
      <c r="C175" s="112"/>
      <c r="D175" s="112"/>
      <c r="E175" s="112"/>
      <c r="F175" s="112"/>
      <c r="G175" s="112"/>
      <c r="H175" s="112"/>
      <c r="I175" s="94"/>
      <c r="J175" s="94"/>
      <c r="K175" s="112"/>
    </row>
    <row r="176" spans="2:11">
      <c r="B176" s="93"/>
      <c r="C176" s="112"/>
      <c r="D176" s="112"/>
      <c r="E176" s="112"/>
      <c r="F176" s="112"/>
      <c r="G176" s="112"/>
      <c r="H176" s="112"/>
      <c r="I176" s="94"/>
      <c r="J176" s="94"/>
      <c r="K176" s="112"/>
    </row>
    <row r="177" spans="2:11">
      <c r="B177" s="93"/>
      <c r="C177" s="112"/>
      <c r="D177" s="112"/>
      <c r="E177" s="112"/>
      <c r="F177" s="112"/>
      <c r="G177" s="112"/>
      <c r="H177" s="112"/>
      <c r="I177" s="94"/>
      <c r="J177" s="94"/>
      <c r="K177" s="112"/>
    </row>
    <row r="178" spans="2:11">
      <c r="B178" s="93"/>
      <c r="C178" s="112"/>
      <c r="D178" s="112"/>
      <c r="E178" s="112"/>
      <c r="F178" s="112"/>
      <c r="G178" s="112"/>
      <c r="H178" s="112"/>
      <c r="I178" s="94"/>
      <c r="J178" s="94"/>
      <c r="K178" s="112"/>
    </row>
    <row r="179" spans="2:11">
      <c r="B179" s="93"/>
      <c r="C179" s="112"/>
      <c r="D179" s="112"/>
      <c r="E179" s="112"/>
      <c r="F179" s="112"/>
      <c r="G179" s="112"/>
      <c r="H179" s="112"/>
      <c r="I179" s="94"/>
      <c r="J179" s="94"/>
      <c r="K179" s="112"/>
    </row>
    <row r="180" spans="2:11">
      <c r="B180" s="93"/>
      <c r="C180" s="112"/>
      <c r="D180" s="112"/>
      <c r="E180" s="112"/>
      <c r="F180" s="112"/>
      <c r="G180" s="112"/>
      <c r="H180" s="112"/>
      <c r="I180" s="94"/>
      <c r="J180" s="94"/>
      <c r="K180" s="112"/>
    </row>
    <row r="181" spans="2:11">
      <c r="B181" s="93"/>
      <c r="C181" s="112"/>
      <c r="D181" s="112"/>
      <c r="E181" s="112"/>
      <c r="F181" s="112"/>
      <c r="G181" s="112"/>
      <c r="H181" s="112"/>
      <c r="I181" s="94"/>
      <c r="J181" s="94"/>
      <c r="K181" s="112"/>
    </row>
    <row r="182" spans="2:11">
      <c r="B182" s="93"/>
      <c r="C182" s="112"/>
      <c r="D182" s="112"/>
      <c r="E182" s="112"/>
      <c r="F182" s="112"/>
      <c r="G182" s="112"/>
      <c r="H182" s="112"/>
      <c r="I182" s="94"/>
      <c r="J182" s="94"/>
      <c r="K182" s="112"/>
    </row>
    <row r="183" spans="2:11">
      <c r="B183" s="93"/>
      <c r="C183" s="112"/>
      <c r="D183" s="112"/>
      <c r="E183" s="112"/>
      <c r="F183" s="112"/>
      <c r="G183" s="112"/>
      <c r="H183" s="112"/>
      <c r="I183" s="94"/>
      <c r="J183" s="94"/>
      <c r="K183" s="112"/>
    </row>
    <row r="184" spans="2:11">
      <c r="B184" s="93"/>
      <c r="C184" s="112"/>
      <c r="D184" s="112"/>
      <c r="E184" s="112"/>
      <c r="F184" s="112"/>
      <c r="G184" s="112"/>
      <c r="H184" s="112"/>
      <c r="I184" s="94"/>
      <c r="J184" s="94"/>
      <c r="K184" s="112"/>
    </row>
    <row r="185" spans="2:11">
      <c r="B185" s="93"/>
      <c r="C185" s="112"/>
      <c r="D185" s="112"/>
      <c r="E185" s="112"/>
      <c r="F185" s="112"/>
      <c r="G185" s="112"/>
      <c r="H185" s="112"/>
      <c r="I185" s="94"/>
      <c r="J185" s="94"/>
      <c r="K185" s="112"/>
    </row>
    <row r="186" spans="2:11">
      <c r="B186" s="93"/>
      <c r="C186" s="112"/>
      <c r="D186" s="112"/>
      <c r="E186" s="112"/>
      <c r="F186" s="112"/>
      <c r="G186" s="112"/>
      <c r="H186" s="112"/>
      <c r="I186" s="94"/>
      <c r="J186" s="94"/>
      <c r="K186" s="112"/>
    </row>
    <row r="187" spans="2:11">
      <c r="B187" s="93"/>
      <c r="C187" s="112"/>
      <c r="D187" s="112"/>
      <c r="E187" s="112"/>
      <c r="F187" s="112"/>
      <c r="G187" s="112"/>
      <c r="H187" s="112"/>
      <c r="I187" s="94"/>
      <c r="J187" s="94"/>
      <c r="K187" s="112"/>
    </row>
    <row r="188" spans="2:11">
      <c r="B188" s="93"/>
      <c r="C188" s="112"/>
      <c r="D188" s="112"/>
      <c r="E188" s="112"/>
      <c r="F188" s="112"/>
      <c r="G188" s="112"/>
      <c r="H188" s="112"/>
      <c r="I188" s="94"/>
      <c r="J188" s="94"/>
      <c r="K188" s="112"/>
    </row>
    <row r="189" spans="2:11">
      <c r="B189" s="93"/>
      <c r="C189" s="112"/>
      <c r="D189" s="112"/>
      <c r="E189" s="112"/>
      <c r="F189" s="112"/>
      <c r="G189" s="112"/>
      <c r="H189" s="112"/>
      <c r="I189" s="94"/>
      <c r="J189" s="94"/>
      <c r="K189" s="112"/>
    </row>
    <row r="190" spans="2:11">
      <c r="B190" s="93"/>
      <c r="C190" s="112"/>
      <c r="D190" s="112"/>
      <c r="E190" s="112"/>
      <c r="F190" s="112"/>
      <c r="G190" s="112"/>
      <c r="H190" s="112"/>
      <c r="I190" s="94"/>
      <c r="J190" s="94"/>
      <c r="K190" s="112"/>
    </row>
    <row r="191" spans="2:11">
      <c r="B191" s="93"/>
      <c r="C191" s="112"/>
      <c r="D191" s="112"/>
      <c r="E191" s="112"/>
      <c r="F191" s="112"/>
      <c r="G191" s="112"/>
      <c r="H191" s="112"/>
      <c r="I191" s="94"/>
      <c r="J191" s="94"/>
      <c r="K191" s="112"/>
    </row>
    <row r="192" spans="2:11">
      <c r="B192" s="93"/>
      <c r="C192" s="112"/>
      <c r="D192" s="112"/>
      <c r="E192" s="112"/>
      <c r="F192" s="112"/>
      <c r="G192" s="112"/>
      <c r="H192" s="112"/>
      <c r="I192" s="94"/>
      <c r="J192" s="94"/>
      <c r="K192" s="112"/>
    </row>
    <row r="193" spans="2:11">
      <c r="B193" s="93"/>
      <c r="C193" s="112"/>
      <c r="D193" s="112"/>
      <c r="E193" s="112"/>
      <c r="F193" s="112"/>
      <c r="G193" s="112"/>
      <c r="H193" s="112"/>
      <c r="I193" s="94"/>
      <c r="J193" s="94"/>
      <c r="K193" s="112"/>
    </row>
    <row r="194" spans="2:11">
      <c r="B194" s="93"/>
      <c r="C194" s="112"/>
      <c r="D194" s="112"/>
      <c r="E194" s="112"/>
      <c r="F194" s="112"/>
      <c r="G194" s="112"/>
      <c r="H194" s="112"/>
      <c r="I194" s="94"/>
      <c r="J194" s="94"/>
      <c r="K194" s="112"/>
    </row>
    <row r="195" spans="2:11">
      <c r="B195" s="93"/>
      <c r="C195" s="112"/>
      <c r="D195" s="112"/>
      <c r="E195" s="112"/>
      <c r="F195" s="112"/>
      <c r="G195" s="112"/>
      <c r="H195" s="112"/>
      <c r="I195" s="94"/>
      <c r="J195" s="94"/>
      <c r="K195" s="112"/>
    </row>
    <row r="196" spans="2:11">
      <c r="B196" s="93"/>
      <c r="C196" s="112"/>
      <c r="D196" s="112"/>
      <c r="E196" s="112"/>
      <c r="F196" s="112"/>
      <c r="G196" s="112"/>
      <c r="H196" s="112"/>
      <c r="I196" s="94"/>
      <c r="J196" s="94"/>
      <c r="K196" s="112"/>
    </row>
    <row r="197" spans="2:11">
      <c r="B197" s="93"/>
      <c r="C197" s="112"/>
      <c r="D197" s="112"/>
      <c r="E197" s="112"/>
      <c r="F197" s="112"/>
      <c r="G197" s="112"/>
      <c r="H197" s="112"/>
      <c r="I197" s="94"/>
      <c r="J197" s="94"/>
      <c r="K197" s="112"/>
    </row>
    <row r="198" spans="2:11">
      <c r="B198" s="93"/>
      <c r="C198" s="112"/>
      <c r="D198" s="112"/>
      <c r="E198" s="112"/>
      <c r="F198" s="112"/>
      <c r="G198" s="112"/>
      <c r="H198" s="112"/>
      <c r="I198" s="94"/>
      <c r="J198" s="94"/>
      <c r="K198" s="112"/>
    </row>
    <row r="199" spans="2:11">
      <c r="B199" s="93"/>
      <c r="C199" s="112"/>
      <c r="D199" s="112"/>
      <c r="E199" s="112"/>
      <c r="F199" s="112"/>
      <c r="G199" s="112"/>
      <c r="H199" s="112"/>
      <c r="I199" s="94"/>
      <c r="J199" s="94"/>
      <c r="K199" s="112"/>
    </row>
    <row r="200" spans="2:11">
      <c r="B200" s="93"/>
      <c r="C200" s="112"/>
      <c r="D200" s="112"/>
      <c r="E200" s="112"/>
      <c r="F200" s="112"/>
      <c r="G200" s="112"/>
      <c r="H200" s="112"/>
      <c r="I200" s="94"/>
      <c r="J200" s="94"/>
      <c r="K200" s="112"/>
    </row>
    <row r="201" spans="2:11">
      <c r="B201" s="93"/>
      <c r="C201" s="112"/>
      <c r="D201" s="112"/>
      <c r="E201" s="112"/>
      <c r="F201" s="112"/>
      <c r="G201" s="112"/>
      <c r="H201" s="112"/>
      <c r="I201" s="94"/>
      <c r="J201" s="94"/>
      <c r="K201" s="112"/>
    </row>
    <row r="202" spans="2:11">
      <c r="B202" s="93"/>
      <c r="C202" s="112"/>
      <c r="D202" s="112"/>
      <c r="E202" s="112"/>
      <c r="F202" s="112"/>
      <c r="G202" s="112"/>
      <c r="H202" s="112"/>
      <c r="I202" s="94"/>
      <c r="J202" s="94"/>
      <c r="K202" s="112"/>
    </row>
    <row r="203" spans="2:11">
      <c r="B203" s="93"/>
      <c r="C203" s="112"/>
      <c r="D203" s="112"/>
      <c r="E203" s="112"/>
      <c r="F203" s="112"/>
      <c r="G203" s="112"/>
      <c r="H203" s="112"/>
      <c r="I203" s="94"/>
      <c r="J203" s="94"/>
      <c r="K203" s="112"/>
    </row>
    <row r="204" spans="2:11">
      <c r="B204" s="93"/>
      <c r="C204" s="112"/>
      <c r="D204" s="112"/>
      <c r="E204" s="112"/>
      <c r="F204" s="112"/>
      <c r="G204" s="112"/>
      <c r="H204" s="112"/>
      <c r="I204" s="94"/>
      <c r="J204" s="94"/>
      <c r="K204" s="112"/>
    </row>
    <row r="205" spans="2:11">
      <c r="B205" s="93"/>
      <c r="C205" s="112"/>
      <c r="D205" s="112"/>
      <c r="E205" s="112"/>
      <c r="F205" s="112"/>
      <c r="G205" s="112"/>
      <c r="H205" s="112"/>
      <c r="I205" s="94"/>
      <c r="J205" s="94"/>
      <c r="K205" s="112"/>
    </row>
    <row r="206" spans="2:11">
      <c r="B206" s="93"/>
      <c r="C206" s="112"/>
      <c r="D206" s="112"/>
      <c r="E206" s="112"/>
      <c r="F206" s="112"/>
      <c r="G206" s="112"/>
      <c r="H206" s="112"/>
      <c r="I206" s="94"/>
      <c r="J206" s="94"/>
      <c r="K206" s="112"/>
    </row>
    <row r="207" spans="2:11">
      <c r="B207" s="93"/>
      <c r="C207" s="112"/>
      <c r="D207" s="112"/>
      <c r="E207" s="112"/>
      <c r="F207" s="112"/>
      <c r="G207" s="112"/>
      <c r="H207" s="112"/>
      <c r="I207" s="94"/>
      <c r="J207" s="94"/>
      <c r="K207" s="112"/>
    </row>
    <row r="208" spans="2:11">
      <c r="B208" s="93"/>
      <c r="C208" s="112"/>
      <c r="D208" s="112"/>
      <c r="E208" s="112"/>
      <c r="F208" s="112"/>
      <c r="G208" s="112"/>
      <c r="H208" s="112"/>
      <c r="I208" s="94"/>
      <c r="J208" s="94"/>
      <c r="K208" s="112"/>
    </row>
    <row r="209" spans="2:11">
      <c r="B209" s="93"/>
      <c r="C209" s="112"/>
      <c r="D209" s="112"/>
      <c r="E209" s="112"/>
      <c r="F209" s="112"/>
      <c r="G209" s="112"/>
      <c r="H209" s="112"/>
      <c r="I209" s="94"/>
      <c r="J209" s="94"/>
      <c r="K209" s="112"/>
    </row>
    <row r="210" spans="2:11">
      <c r="B210" s="93"/>
      <c r="C210" s="112"/>
      <c r="D210" s="112"/>
      <c r="E210" s="112"/>
      <c r="F210" s="112"/>
      <c r="G210" s="112"/>
      <c r="H210" s="112"/>
      <c r="I210" s="94"/>
      <c r="J210" s="94"/>
      <c r="K210" s="112"/>
    </row>
    <row r="211" spans="2:11">
      <c r="B211" s="93"/>
      <c r="C211" s="112"/>
      <c r="D211" s="112"/>
      <c r="E211" s="112"/>
      <c r="F211" s="112"/>
      <c r="G211" s="112"/>
      <c r="H211" s="112"/>
      <c r="I211" s="94"/>
      <c r="J211" s="94"/>
      <c r="K211" s="112"/>
    </row>
    <row r="212" spans="2:11">
      <c r="B212" s="93"/>
      <c r="C212" s="112"/>
      <c r="D212" s="112"/>
      <c r="E212" s="112"/>
      <c r="F212" s="112"/>
      <c r="G212" s="112"/>
      <c r="H212" s="112"/>
      <c r="I212" s="94"/>
      <c r="J212" s="94"/>
      <c r="K212" s="112"/>
    </row>
    <row r="213" spans="2:11">
      <c r="B213" s="93"/>
      <c r="C213" s="112"/>
      <c r="D213" s="112"/>
      <c r="E213" s="112"/>
      <c r="F213" s="112"/>
      <c r="G213" s="112"/>
      <c r="H213" s="112"/>
      <c r="I213" s="94"/>
      <c r="J213" s="94"/>
      <c r="K213" s="112"/>
    </row>
    <row r="214" spans="2:11">
      <c r="B214" s="93"/>
      <c r="C214" s="112"/>
      <c r="D214" s="112"/>
      <c r="E214" s="112"/>
      <c r="F214" s="112"/>
      <c r="G214" s="112"/>
      <c r="H214" s="112"/>
      <c r="I214" s="94"/>
      <c r="J214" s="94"/>
      <c r="K214" s="112"/>
    </row>
    <row r="215" spans="2:11">
      <c r="B215" s="93"/>
      <c r="C215" s="112"/>
      <c r="D215" s="112"/>
      <c r="E215" s="112"/>
      <c r="F215" s="112"/>
      <c r="G215" s="112"/>
      <c r="H215" s="112"/>
      <c r="I215" s="94"/>
      <c r="J215" s="94"/>
      <c r="K215" s="112"/>
    </row>
    <row r="216" spans="2:11">
      <c r="B216" s="93"/>
      <c r="C216" s="112"/>
      <c r="D216" s="112"/>
      <c r="E216" s="112"/>
      <c r="F216" s="112"/>
      <c r="G216" s="112"/>
      <c r="H216" s="112"/>
      <c r="I216" s="94"/>
      <c r="J216" s="94"/>
      <c r="K216" s="112"/>
    </row>
    <row r="217" spans="2:11">
      <c r="B217" s="93"/>
      <c r="C217" s="112"/>
      <c r="D217" s="112"/>
      <c r="E217" s="112"/>
      <c r="F217" s="112"/>
      <c r="G217" s="112"/>
      <c r="H217" s="112"/>
      <c r="I217" s="94"/>
      <c r="J217" s="94"/>
      <c r="K217" s="112"/>
    </row>
    <row r="218" spans="2:11">
      <c r="B218" s="93"/>
      <c r="C218" s="112"/>
      <c r="D218" s="112"/>
      <c r="E218" s="112"/>
      <c r="F218" s="112"/>
      <c r="G218" s="112"/>
      <c r="H218" s="112"/>
      <c r="I218" s="94"/>
      <c r="J218" s="94"/>
      <c r="K218" s="112"/>
    </row>
    <row r="219" spans="2:11">
      <c r="B219" s="93"/>
      <c r="C219" s="112"/>
      <c r="D219" s="112"/>
      <c r="E219" s="112"/>
      <c r="F219" s="112"/>
      <c r="G219" s="112"/>
      <c r="H219" s="112"/>
      <c r="I219" s="94"/>
      <c r="J219" s="94"/>
      <c r="K219" s="112"/>
    </row>
    <row r="220" spans="2:11">
      <c r="B220" s="93"/>
      <c r="C220" s="112"/>
      <c r="D220" s="112"/>
      <c r="E220" s="112"/>
      <c r="F220" s="112"/>
      <c r="G220" s="112"/>
      <c r="H220" s="112"/>
      <c r="I220" s="94"/>
      <c r="J220" s="94"/>
      <c r="K220" s="112"/>
    </row>
    <row r="221" spans="2:11">
      <c r="B221" s="93"/>
      <c r="C221" s="112"/>
      <c r="D221" s="112"/>
      <c r="E221" s="112"/>
      <c r="F221" s="112"/>
      <c r="G221" s="112"/>
      <c r="H221" s="112"/>
      <c r="I221" s="94"/>
      <c r="J221" s="94"/>
      <c r="K221" s="112"/>
    </row>
    <row r="222" spans="2:11">
      <c r="B222" s="93"/>
      <c r="C222" s="112"/>
      <c r="D222" s="112"/>
      <c r="E222" s="112"/>
      <c r="F222" s="112"/>
      <c r="G222" s="112"/>
      <c r="H222" s="112"/>
      <c r="I222" s="94"/>
      <c r="J222" s="94"/>
      <c r="K222" s="112"/>
    </row>
    <row r="223" spans="2:11">
      <c r="B223" s="93"/>
      <c r="C223" s="112"/>
      <c r="D223" s="112"/>
      <c r="E223" s="112"/>
      <c r="F223" s="112"/>
      <c r="G223" s="112"/>
      <c r="H223" s="112"/>
      <c r="I223" s="94"/>
      <c r="J223" s="94"/>
      <c r="K223" s="112"/>
    </row>
    <row r="224" spans="2:11">
      <c r="B224" s="93"/>
      <c r="C224" s="112"/>
      <c r="D224" s="112"/>
      <c r="E224" s="112"/>
      <c r="F224" s="112"/>
      <c r="G224" s="112"/>
      <c r="H224" s="112"/>
      <c r="I224" s="94"/>
      <c r="J224" s="94"/>
      <c r="K224" s="112"/>
    </row>
    <row r="225" spans="2:11">
      <c r="B225" s="93"/>
      <c r="C225" s="112"/>
      <c r="D225" s="112"/>
      <c r="E225" s="112"/>
      <c r="F225" s="112"/>
      <c r="G225" s="112"/>
      <c r="H225" s="112"/>
      <c r="I225" s="94"/>
      <c r="J225" s="94"/>
      <c r="K225" s="112"/>
    </row>
    <row r="226" spans="2:11">
      <c r="B226" s="93"/>
      <c r="C226" s="112"/>
      <c r="D226" s="112"/>
      <c r="E226" s="112"/>
      <c r="F226" s="112"/>
      <c r="G226" s="112"/>
      <c r="H226" s="112"/>
      <c r="I226" s="94"/>
      <c r="J226" s="94"/>
      <c r="K226" s="112"/>
    </row>
    <row r="227" spans="2:11">
      <c r="B227" s="93"/>
      <c r="C227" s="112"/>
      <c r="D227" s="112"/>
      <c r="E227" s="112"/>
      <c r="F227" s="112"/>
      <c r="G227" s="112"/>
      <c r="H227" s="112"/>
      <c r="I227" s="94"/>
      <c r="J227" s="94"/>
      <c r="K227" s="112"/>
    </row>
    <row r="228" spans="2:11">
      <c r="B228" s="93"/>
      <c r="C228" s="112"/>
      <c r="D228" s="112"/>
      <c r="E228" s="112"/>
      <c r="F228" s="112"/>
      <c r="G228" s="112"/>
      <c r="H228" s="112"/>
      <c r="I228" s="94"/>
      <c r="J228" s="94"/>
      <c r="K228" s="112"/>
    </row>
    <row r="229" spans="2:11">
      <c r="B229" s="93"/>
      <c r="C229" s="112"/>
      <c r="D229" s="112"/>
      <c r="E229" s="112"/>
      <c r="F229" s="112"/>
      <c r="G229" s="112"/>
      <c r="H229" s="112"/>
      <c r="I229" s="94"/>
      <c r="J229" s="94"/>
      <c r="K229" s="112"/>
    </row>
    <row r="230" spans="2:11">
      <c r="B230" s="93"/>
      <c r="C230" s="112"/>
      <c r="D230" s="112"/>
      <c r="E230" s="112"/>
      <c r="F230" s="112"/>
      <c r="G230" s="112"/>
      <c r="H230" s="112"/>
      <c r="I230" s="94"/>
      <c r="J230" s="94"/>
      <c r="K230" s="112"/>
    </row>
    <row r="231" spans="2:11">
      <c r="B231" s="93"/>
      <c r="C231" s="112"/>
      <c r="D231" s="112"/>
      <c r="E231" s="112"/>
      <c r="F231" s="112"/>
      <c r="G231" s="112"/>
      <c r="H231" s="112"/>
      <c r="I231" s="94"/>
      <c r="J231" s="94"/>
      <c r="K231" s="112"/>
    </row>
    <row r="232" spans="2:11">
      <c r="B232" s="93"/>
      <c r="C232" s="112"/>
      <c r="D232" s="112"/>
      <c r="E232" s="112"/>
      <c r="F232" s="112"/>
      <c r="G232" s="112"/>
      <c r="H232" s="112"/>
      <c r="I232" s="94"/>
      <c r="J232" s="94"/>
      <c r="K232" s="112"/>
    </row>
    <row r="233" spans="2:11">
      <c r="B233" s="93"/>
      <c r="C233" s="112"/>
      <c r="D233" s="112"/>
      <c r="E233" s="112"/>
      <c r="F233" s="112"/>
      <c r="G233" s="112"/>
      <c r="H233" s="112"/>
      <c r="I233" s="94"/>
      <c r="J233" s="94"/>
      <c r="K233" s="112"/>
    </row>
    <row r="234" spans="2:11">
      <c r="B234" s="93"/>
      <c r="C234" s="112"/>
      <c r="D234" s="112"/>
      <c r="E234" s="112"/>
      <c r="F234" s="112"/>
      <c r="G234" s="112"/>
      <c r="H234" s="112"/>
      <c r="I234" s="94"/>
      <c r="J234" s="94"/>
      <c r="K234" s="112"/>
    </row>
    <row r="235" spans="2:11">
      <c r="B235" s="93"/>
      <c r="C235" s="112"/>
      <c r="D235" s="112"/>
      <c r="E235" s="112"/>
      <c r="F235" s="112"/>
      <c r="G235" s="112"/>
      <c r="H235" s="112"/>
      <c r="I235" s="94"/>
      <c r="J235" s="94"/>
      <c r="K235" s="112"/>
    </row>
    <row r="236" spans="2:11">
      <c r="B236" s="93"/>
      <c r="C236" s="112"/>
      <c r="D236" s="112"/>
      <c r="E236" s="112"/>
      <c r="F236" s="112"/>
      <c r="G236" s="112"/>
      <c r="H236" s="112"/>
      <c r="I236" s="94"/>
      <c r="J236" s="94"/>
      <c r="K236" s="112"/>
    </row>
    <row r="237" spans="2:11">
      <c r="B237" s="93"/>
      <c r="C237" s="112"/>
      <c r="D237" s="112"/>
      <c r="E237" s="112"/>
      <c r="F237" s="112"/>
      <c r="G237" s="112"/>
      <c r="H237" s="112"/>
      <c r="I237" s="94"/>
      <c r="J237" s="94"/>
      <c r="K237" s="112"/>
    </row>
    <row r="238" spans="2:11">
      <c r="B238" s="93"/>
      <c r="C238" s="112"/>
      <c r="D238" s="112"/>
      <c r="E238" s="112"/>
      <c r="F238" s="112"/>
      <c r="G238" s="112"/>
      <c r="H238" s="112"/>
      <c r="I238" s="94"/>
      <c r="J238" s="94"/>
      <c r="K238" s="112"/>
    </row>
    <row r="239" spans="2:11">
      <c r="B239" s="93"/>
      <c r="C239" s="112"/>
      <c r="D239" s="112"/>
      <c r="E239" s="112"/>
      <c r="F239" s="112"/>
      <c r="G239" s="112"/>
      <c r="H239" s="112"/>
      <c r="I239" s="94"/>
      <c r="J239" s="94"/>
      <c r="K239" s="112"/>
    </row>
    <row r="240" spans="2:11">
      <c r="B240" s="93"/>
      <c r="C240" s="112"/>
      <c r="D240" s="112"/>
      <c r="E240" s="112"/>
      <c r="F240" s="112"/>
      <c r="G240" s="112"/>
      <c r="H240" s="112"/>
      <c r="I240" s="94"/>
      <c r="J240" s="94"/>
      <c r="K240" s="112"/>
    </row>
    <row r="241" spans="2:11">
      <c r="B241" s="93"/>
      <c r="C241" s="112"/>
      <c r="D241" s="112"/>
      <c r="E241" s="112"/>
      <c r="F241" s="112"/>
      <c r="G241" s="112"/>
      <c r="H241" s="112"/>
      <c r="I241" s="94"/>
      <c r="J241" s="94"/>
      <c r="K241" s="112"/>
    </row>
    <row r="242" spans="2:11">
      <c r="B242" s="93"/>
      <c r="C242" s="112"/>
      <c r="D242" s="112"/>
      <c r="E242" s="112"/>
      <c r="F242" s="112"/>
      <c r="G242" s="112"/>
      <c r="H242" s="112"/>
      <c r="I242" s="94"/>
      <c r="J242" s="94"/>
      <c r="K242" s="112"/>
    </row>
    <row r="243" spans="2:11">
      <c r="B243" s="93"/>
      <c r="C243" s="112"/>
      <c r="D243" s="112"/>
      <c r="E243" s="112"/>
      <c r="F243" s="112"/>
      <c r="G243" s="112"/>
      <c r="H243" s="112"/>
      <c r="I243" s="94"/>
      <c r="J243" s="94"/>
      <c r="K243" s="112"/>
    </row>
    <row r="244" spans="2:11">
      <c r="B244" s="93"/>
      <c r="C244" s="112"/>
      <c r="D244" s="112"/>
      <c r="E244" s="112"/>
      <c r="F244" s="112"/>
      <c r="G244" s="112"/>
      <c r="H244" s="112"/>
      <c r="I244" s="94"/>
      <c r="J244" s="94"/>
      <c r="K244" s="112"/>
    </row>
    <row r="245" spans="2:11">
      <c r="B245" s="93"/>
      <c r="C245" s="112"/>
      <c r="D245" s="112"/>
      <c r="E245" s="112"/>
      <c r="F245" s="112"/>
      <c r="G245" s="112"/>
      <c r="H245" s="112"/>
      <c r="I245" s="94"/>
      <c r="J245" s="94"/>
      <c r="K245" s="112"/>
    </row>
    <row r="246" spans="2:11">
      <c r="B246" s="93"/>
      <c r="C246" s="112"/>
      <c r="D246" s="112"/>
      <c r="E246" s="112"/>
      <c r="F246" s="112"/>
      <c r="G246" s="112"/>
      <c r="H246" s="112"/>
      <c r="I246" s="94"/>
      <c r="J246" s="94"/>
      <c r="K246" s="112"/>
    </row>
    <row r="247" spans="2:11">
      <c r="B247" s="93"/>
      <c r="C247" s="112"/>
      <c r="D247" s="112"/>
      <c r="E247" s="112"/>
      <c r="F247" s="112"/>
      <c r="G247" s="112"/>
      <c r="H247" s="112"/>
      <c r="I247" s="94"/>
      <c r="J247" s="94"/>
      <c r="K247" s="112"/>
    </row>
    <row r="248" spans="2:11">
      <c r="B248" s="93"/>
      <c r="C248" s="112"/>
      <c r="D248" s="112"/>
      <c r="E248" s="112"/>
      <c r="F248" s="112"/>
      <c r="G248" s="112"/>
      <c r="H248" s="112"/>
      <c r="I248" s="94"/>
      <c r="J248" s="94"/>
      <c r="K248" s="112"/>
    </row>
    <row r="249" spans="2:11">
      <c r="B249" s="93"/>
      <c r="C249" s="112"/>
      <c r="D249" s="112"/>
      <c r="E249" s="112"/>
      <c r="F249" s="112"/>
      <c r="G249" s="112"/>
      <c r="H249" s="112"/>
      <c r="I249" s="94"/>
      <c r="J249" s="94"/>
      <c r="K249" s="112"/>
    </row>
    <row r="250" spans="2:11">
      <c r="B250" s="93"/>
      <c r="C250" s="112"/>
      <c r="D250" s="112"/>
      <c r="E250" s="112"/>
      <c r="F250" s="112"/>
      <c r="G250" s="112"/>
      <c r="H250" s="112"/>
      <c r="I250" s="94"/>
      <c r="J250" s="94"/>
      <c r="K250" s="112"/>
    </row>
    <row r="251" spans="2:11">
      <c r="B251" s="93"/>
      <c r="C251" s="112"/>
      <c r="D251" s="112"/>
      <c r="E251" s="112"/>
      <c r="F251" s="112"/>
      <c r="G251" s="112"/>
      <c r="H251" s="112"/>
      <c r="I251" s="94"/>
      <c r="J251" s="94"/>
      <c r="K251" s="112"/>
    </row>
    <row r="252" spans="2:11">
      <c r="B252" s="93"/>
      <c r="C252" s="112"/>
      <c r="D252" s="112"/>
      <c r="E252" s="112"/>
      <c r="F252" s="112"/>
      <c r="G252" s="112"/>
      <c r="H252" s="112"/>
      <c r="I252" s="94"/>
      <c r="J252" s="94"/>
      <c r="K252" s="112"/>
    </row>
    <row r="253" spans="2:11">
      <c r="B253" s="93"/>
      <c r="C253" s="112"/>
      <c r="D253" s="112"/>
      <c r="E253" s="112"/>
      <c r="F253" s="112"/>
      <c r="G253" s="112"/>
      <c r="H253" s="112"/>
      <c r="I253" s="94"/>
      <c r="J253" s="94"/>
      <c r="K253" s="112"/>
    </row>
    <row r="254" spans="2:11">
      <c r="B254" s="93"/>
      <c r="C254" s="112"/>
      <c r="D254" s="112"/>
      <c r="E254" s="112"/>
      <c r="F254" s="112"/>
      <c r="G254" s="112"/>
      <c r="H254" s="112"/>
      <c r="I254" s="94"/>
      <c r="J254" s="94"/>
      <c r="K254" s="112"/>
    </row>
    <row r="255" spans="2:11">
      <c r="B255" s="93"/>
      <c r="C255" s="112"/>
      <c r="D255" s="112"/>
      <c r="E255" s="112"/>
      <c r="F255" s="112"/>
      <c r="G255" s="112"/>
      <c r="H255" s="112"/>
      <c r="I255" s="94"/>
      <c r="J255" s="94"/>
      <c r="K255" s="112"/>
    </row>
    <row r="256" spans="2:11">
      <c r="B256" s="93"/>
      <c r="C256" s="112"/>
      <c r="D256" s="112"/>
      <c r="E256" s="112"/>
      <c r="F256" s="112"/>
      <c r="G256" s="112"/>
      <c r="H256" s="112"/>
      <c r="I256" s="94"/>
      <c r="J256" s="94"/>
      <c r="K256" s="112"/>
    </row>
    <row r="257" spans="2:11">
      <c r="B257" s="93"/>
      <c r="C257" s="112"/>
      <c r="D257" s="112"/>
      <c r="E257" s="112"/>
      <c r="F257" s="112"/>
      <c r="G257" s="112"/>
      <c r="H257" s="112"/>
      <c r="I257" s="94"/>
      <c r="J257" s="94"/>
      <c r="K257" s="112"/>
    </row>
    <row r="258" spans="2:11">
      <c r="B258" s="93"/>
      <c r="C258" s="112"/>
      <c r="D258" s="112"/>
      <c r="E258" s="112"/>
      <c r="F258" s="112"/>
      <c r="G258" s="112"/>
      <c r="H258" s="112"/>
      <c r="I258" s="94"/>
      <c r="J258" s="94"/>
      <c r="K258" s="112"/>
    </row>
    <row r="259" spans="2:11">
      <c r="B259" s="93"/>
      <c r="C259" s="112"/>
      <c r="D259" s="112"/>
      <c r="E259" s="112"/>
      <c r="F259" s="112"/>
      <c r="G259" s="112"/>
      <c r="H259" s="112"/>
      <c r="I259" s="94"/>
      <c r="J259" s="94"/>
      <c r="K259" s="112"/>
    </row>
    <row r="260" spans="2:11">
      <c r="B260" s="93"/>
      <c r="C260" s="112"/>
      <c r="D260" s="112"/>
      <c r="E260" s="112"/>
      <c r="F260" s="112"/>
      <c r="G260" s="112"/>
      <c r="H260" s="112"/>
      <c r="I260" s="94"/>
      <c r="J260" s="94"/>
      <c r="K260" s="112"/>
    </row>
    <row r="261" spans="2:11">
      <c r="B261" s="93"/>
      <c r="C261" s="112"/>
      <c r="D261" s="112"/>
      <c r="E261" s="112"/>
      <c r="F261" s="112"/>
      <c r="G261" s="112"/>
      <c r="H261" s="112"/>
      <c r="I261" s="94"/>
      <c r="J261" s="94"/>
      <c r="K261" s="112"/>
    </row>
    <row r="262" spans="2:11">
      <c r="B262" s="93"/>
      <c r="C262" s="112"/>
      <c r="D262" s="112"/>
      <c r="E262" s="112"/>
      <c r="F262" s="112"/>
      <c r="G262" s="112"/>
      <c r="H262" s="112"/>
      <c r="I262" s="94"/>
      <c r="J262" s="94"/>
      <c r="K262" s="112"/>
    </row>
    <row r="263" spans="2:11">
      <c r="B263" s="93"/>
      <c r="C263" s="112"/>
      <c r="D263" s="112"/>
      <c r="E263" s="112"/>
      <c r="F263" s="112"/>
      <c r="G263" s="112"/>
      <c r="H263" s="112"/>
      <c r="I263" s="94"/>
      <c r="J263" s="94"/>
      <c r="K263" s="112"/>
    </row>
    <row r="264" spans="2:11">
      <c r="B264" s="93"/>
      <c r="C264" s="112"/>
      <c r="D264" s="112"/>
      <c r="E264" s="112"/>
      <c r="F264" s="112"/>
      <c r="G264" s="112"/>
      <c r="H264" s="112"/>
      <c r="I264" s="94"/>
      <c r="J264" s="94"/>
      <c r="K264" s="112"/>
    </row>
    <row r="265" spans="2:11">
      <c r="B265" s="93"/>
      <c r="C265" s="112"/>
      <c r="D265" s="112"/>
      <c r="E265" s="112"/>
      <c r="F265" s="112"/>
      <c r="G265" s="112"/>
      <c r="H265" s="112"/>
      <c r="I265" s="94"/>
      <c r="J265" s="94"/>
      <c r="K265" s="112"/>
    </row>
    <row r="266" spans="2:11">
      <c r="B266" s="93"/>
      <c r="C266" s="112"/>
      <c r="D266" s="112"/>
      <c r="E266" s="112"/>
      <c r="F266" s="112"/>
      <c r="G266" s="112"/>
      <c r="H266" s="112"/>
      <c r="I266" s="94"/>
      <c r="J266" s="94"/>
      <c r="K266" s="112"/>
    </row>
    <row r="267" spans="2:11">
      <c r="B267" s="93"/>
      <c r="C267" s="112"/>
      <c r="D267" s="112"/>
      <c r="E267" s="112"/>
      <c r="F267" s="112"/>
      <c r="G267" s="112"/>
      <c r="H267" s="112"/>
      <c r="I267" s="94"/>
      <c r="J267" s="94"/>
      <c r="K267" s="112"/>
    </row>
    <row r="268" spans="2:11">
      <c r="B268" s="93"/>
      <c r="C268" s="112"/>
      <c r="D268" s="112"/>
      <c r="E268" s="112"/>
      <c r="F268" s="112"/>
      <c r="G268" s="112"/>
      <c r="H268" s="112"/>
      <c r="I268" s="94"/>
      <c r="J268" s="94"/>
      <c r="K268" s="112"/>
    </row>
    <row r="269" spans="2:11">
      <c r="B269" s="93"/>
      <c r="C269" s="112"/>
      <c r="D269" s="112"/>
      <c r="E269" s="112"/>
      <c r="F269" s="112"/>
      <c r="G269" s="112"/>
      <c r="H269" s="112"/>
      <c r="I269" s="94"/>
      <c r="J269" s="94"/>
      <c r="K269" s="112"/>
    </row>
    <row r="270" spans="2:11">
      <c r="B270" s="93"/>
      <c r="C270" s="112"/>
      <c r="D270" s="112"/>
      <c r="E270" s="112"/>
      <c r="F270" s="112"/>
      <c r="G270" s="112"/>
      <c r="H270" s="112"/>
      <c r="I270" s="94"/>
      <c r="J270" s="94"/>
      <c r="K270" s="112"/>
    </row>
    <row r="271" spans="2:11">
      <c r="B271" s="93"/>
      <c r="C271" s="112"/>
      <c r="D271" s="112"/>
      <c r="E271" s="112"/>
      <c r="F271" s="112"/>
      <c r="G271" s="112"/>
      <c r="H271" s="112"/>
      <c r="I271" s="94"/>
      <c r="J271" s="94"/>
      <c r="K271" s="112"/>
    </row>
    <row r="272" spans="2:11">
      <c r="B272" s="93"/>
      <c r="C272" s="112"/>
      <c r="D272" s="112"/>
      <c r="E272" s="112"/>
      <c r="F272" s="112"/>
      <c r="G272" s="112"/>
      <c r="H272" s="112"/>
      <c r="I272" s="94"/>
      <c r="J272" s="94"/>
      <c r="K272" s="112"/>
    </row>
    <row r="273" spans="2:11">
      <c r="B273" s="93"/>
      <c r="C273" s="112"/>
      <c r="D273" s="112"/>
      <c r="E273" s="112"/>
      <c r="F273" s="112"/>
      <c r="G273" s="112"/>
      <c r="H273" s="112"/>
      <c r="I273" s="94"/>
      <c r="J273" s="94"/>
      <c r="K273" s="112"/>
    </row>
    <row r="274" spans="2:11">
      <c r="B274" s="93"/>
      <c r="C274" s="112"/>
      <c r="D274" s="112"/>
      <c r="E274" s="112"/>
      <c r="F274" s="112"/>
      <c r="G274" s="112"/>
      <c r="H274" s="112"/>
      <c r="I274" s="94"/>
      <c r="J274" s="94"/>
      <c r="K274" s="112"/>
    </row>
    <row r="275" spans="2:11">
      <c r="B275" s="93"/>
      <c r="C275" s="112"/>
      <c r="D275" s="112"/>
      <c r="E275" s="112"/>
      <c r="F275" s="112"/>
      <c r="G275" s="112"/>
      <c r="H275" s="112"/>
      <c r="I275" s="94"/>
      <c r="J275" s="94"/>
      <c r="K275" s="112"/>
    </row>
    <row r="276" spans="2:11">
      <c r="B276" s="93"/>
      <c r="C276" s="112"/>
      <c r="D276" s="112"/>
      <c r="E276" s="112"/>
      <c r="F276" s="112"/>
      <c r="G276" s="112"/>
      <c r="H276" s="112"/>
      <c r="I276" s="94"/>
      <c r="J276" s="94"/>
      <c r="K276" s="112"/>
    </row>
    <row r="277" spans="2:11">
      <c r="B277" s="93"/>
      <c r="C277" s="112"/>
      <c r="D277" s="112"/>
      <c r="E277" s="112"/>
      <c r="F277" s="112"/>
      <c r="G277" s="112"/>
      <c r="H277" s="112"/>
      <c r="I277" s="94"/>
      <c r="J277" s="94"/>
      <c r="K277" s="112"/>
    </row>
    <row r="278" spans="2:11">
      <c r="B278" s="93"/>
      <c r="C278" s="112"/>
      <c r="D278" s="112"/>
      <c r="E278" s="112"/>
      <c r="F278" s="112"/>
      <c r="G278" s="112"/>
      <c r="H278" s="112"/>
      <c r="I278" s="94"/>
      <c r="J278" s="94"/>
      <c r="K278" s="112"/>
    </row>
    <row r="279" spans="2:11">
      <c r="B279" s="93"/>
      <c r="C279" s="112"/>
      <c r="D279" s="112"/>
      <c r="E279" s="112"/>
      <c r="F279" s="112"/>
      <c r="G279" s="112"/>
      <c r="H279" s="112"/>
      <c r="I279" s="94"/>
      <c r="J279" s="94"/>
      <c r="K279" s="112"/>
    </row>
    <row r="280" spans="2:11">
      <c r="B280" s="93"/>
      <c r="C280" s="112"/>
      <c r="D280" s="112"/>
      <c r="E280" s="112"/>
      <c r="F280" s="112"/>
      <c r="G280" s="112"/>
      <c r="H280" s="112"/>
      <c r="I280" s="94"/>
      <c r="J280" s="94"/>
      <c r="K280" s="112"/>
    </row>
    <row r="281" spans="2:11">
      <c r="B281" s="93"/>
      <c r="C281" s="112"/>
      <c r="D281" s="112"/>
      <c r="E281" s="112"/>
      <c r="F281" s="112"/>
      <c r="G281" s="112"/>
      <c r="H281" s="112"/>
      <c r="I281" s="94"/>
      <c r="J281" s="94"/>
      <c r="K281" s="112"/>
    </row>
    <row r="282" spans="2:11">
      <c r="B282" s="93"/>
      <c r="C282" s="112"/>
      <c r="D282" s="112"/>
      <c r="E282" s="112"/>
      <c r="F282" s="112"/>
      <c r="G282" s="112"/>
      <c r="H282" s="112"/>
      <c r="I282" s="94"/>
      <c r="J282" s="94"/>
      <c r="K282" s="112"/>
    </row>
    <row r="283" spans="2:11">
      <c r="B283" s="93"/>
      <c r="C283" s="112"/>
      <c r="D283" s="112"/>
      <c r="E283" s="112"/>
      <c r="F283" s="112"/>
      <c r="G283" s="112"/>
      <c r="H283" s="112"/>
      <c r="I283" s="94"/>
      <c r="J283" s="94"/>
      <c r="K283" s="112"/>
    </row>
    <row r="284" spans="2:11">
      <c r="B284" s="93"/>
      <c r="C284" s="112"/>
      <c r="D284" s="112"/>
      <c r="E284" s="112"/>
      <c r="F284" s="112"/>
      <c r="G284" s="112"/>
      <c r="H284" s="112"/>
      <c r="I284" s="94"/>
      <c r="J284" s="94"/>
      <c r="K284" s="112"/>
    </row>
    <row r="285" spans="2:11">
      <c r="B285" s="93"/>
      <c r="C285" s="112"/>
      <c r="D285" s="112"/>
      <c r="E285" s="112"/>
      <c r="F285" s="112"/>
      <c r="G285" s="112"/>
      <c r="H285" s="112"/>
      <c r="I285" s="94"/>
      <c r="J285" s="94"/>
      <c r="K285" s="112"/>
    </row>
    <row r="286" spans="2:11">
      <c r="B286" s="93"/>
      <c r="C286" s="112"/>
      <c r="D286" s="112"/>
      <c r="E286" s="112"/>
      <c r="F286" s="112"/>
      <c r="G286" s="112"/>
      <c r="H286" s="112"/>
      <c r="I286" s="94"/>
      <c r="J286" s="94"/>
      <c r="K286" s="112"/>
    </row>
    <row r="287" spans="2:11">
      <c r="B287" s="93"/>
      <c r="C287" s="112"/>
      <c r="D287" s="112"/>
      <c r="E287" s="112"/>
      <c r="F287" s="112"/>
      <c r="G287" s="112"/>
      <c r="H287" s="112"/>
      <c r="I287" s="94"/>
      <c r="J287" s="94"/>
      <c r="K287" s="112"/>
    </row>
    <row r="288" spans="2:11">
      <c r="B288" s="93"/>
      <c r="C288" s="112"/>
      <c r="D288" s="112"/>
      <c r="E288" s="112"/>
      <c r="F288" s="112"/>
      <c r="G288" s="112"/>
      <c r="H288" s="112"/>
      <c r="I288" s="94"/>
      <c r="J288" s="94"/>
      <c r="K288" s="112"/>
    </row>
    <row r="289" spans="2:11">
      <c r="B289" s="93"/>
      <c r="C289" s="112"/>
      <c r="D289" s="112"/>
      <c r="E289" s="112"/>
      <c r="F289" s="112"/>
      <c r="G289" s="112"/>
      <c r="H289" s="112"/>
      <c r="I289" s="94"/>
      <c r="J289" s="94"/>
      <c r="K289" s="112"/>
    </row>
    <row r="290" spans="2:11">
      <c r="B290" s="93"/>
      <c r="C290" s="112"/>
      <c r="D290" s="112"/>
      <c r="E290" s="112"/>
      <c r="F290" s="112"/>
      <c r="G290" s="112"/>
      <c r="H290" s="112"/>
      <c r="I290" s="94"/>
      <c r="J290" s="94"/>
      <c r="K290" s="112"/>
    </row>
    <row r="291" spans="2:11">
      <c r="B291" s="93"/>
      <c r="C291" s="112"/>
      <c r="D291" s="112"/>
      <c r="E291" s="112"/>
      <c r="F291" s="112"/>
      <c r="G291" s="112"/>
      <c r="H291" s="112"/>
      <c r="I291" s="94"/>
      <c r="J291" s="94"/>
      <c r="K291" s="112"/>
    </row>
    <row r="292" spans="2:11">
      <c r="B292" s="93"/>
      <c r="C292" s="112"/>
      <c r="D292" s="112"/>
      <c r="E292" s="112"/>
      <c r="F292" s="112"/>
      <c r="G292" s="112"/>
      <c r="H292" s="112"/>
      <c r="I292" s="94"/>
      <c r="J292" s="94"/>
      <c r="K292" s="112"/>
    </row>
    <row r="293" spans="2:11">
      <c r="B293" s="93"/>
      <c r="C293" s="112"/>
      <c r="D293" s="112"/>
      <c r="E293" s="112"/>
      <c r="F293" s="112"/>
      <c r="G293" s="112"/>
      <c r="H293" s="112"/>
      <c r="I293" s="94"/>
      <c r="J293" s="94"/>
      <c r="K293" s="112"/>
    </row>
    <row r="294" spans="2:11">
      <c r="B294" s="93"/>
      <c r="C294" s="112"/>
      <c r="D294" s="112"/>
      <c r="E294" s="112"/>
      <c r="F294" s="112"/>
      <c r="G294" s="112"/>
      <c r="H294" s="112"/>
      <c r="I294" s="94"/>
      <c r="J294" s="94"/>
      <c r="K294" s="112"/>
    </row>
    <row r="295" spans="2:11">
      <c r="B295" s="93"/>
      <c r="C295" s="112"/>
      <c r="D295" s="112"/>
      <c r="E295" s="112"/>
      <c r="F295" s="112"/>
      <c r="G295" s="112"/>
      <c r="H295" s="112"/>
      <c r="I295" s="94"/>
      <c r="J295" s="94"/>
      <c r="K295" s="112"/>
    </row>
    <row r="296" spans="2:11">
      <c r="B296" s="93"/>
      <c r="C296" s="112"/>
      <c r="D296" s="112"/>
      <c r="E296" s="112"/>
      <c r="F296" s="112"/>
      <c r="G296" s="112"/>
      <c r="H296" s="112"/>
      <c r="I296" s="94"/>
      <c r="J296" s="94"/>
      <c r="K296" s="112"/>
    </row>
    <row r="297" spans="2:11">
      <c r="B297" s="93"/>
      <c r="C297" s="112"/>
      <c r="D297" s="112"/>
      <c r="E297" s="112"/>
      <c r="F297" s="112"/>
      <c r="G297" s="112"/>
      <c r="H297" s="112"/>
      <c r="I297" s="94"/>
      <c r="J297" s="94"/>
      <c r="K297" s="112"/>
    </row>
    <row r="298" spans="2:11">
      <c r="B298" s="93"/>
      <c r="C298" s="112"/>
      <c r="D298" s="112"/>
      <c r="E298" s="112"/>
      <c r="F298" s="112"/>
      <c r="G298" s="112"/>
      <c r="H298" s="112"/>
      <c r="I298" s="94"/>
      <c r="J298" s="94"/>
      <c r="K298" s="112"/>
    </row>
    <row r="299" spans="2:11">
      <c r="B299" s="93"/>
      <c r="C299" s="112"/>
      <c r="D299" s="112"/>
      <c r="E299" s="112"/>
      <c r="F299" s="112"/>
      <c r="G299" s="112"/>
      <c r="H299" s="112"/>
      <c r="I299" s="94"/>
      <c r="J299" s="94"/>
      <c r="K299" s="112"/>
    </row>
    <row r="300" spans="2:11">
      <c r="B300" s="93"/>
      <c r="C300" s="112"/>
      <c r="D300" s="112"/>
      <c r="E300" s="112"/>
      <c r="F300" s="112"/>
      <c r="G300" s="112"/>
      <c r="H300" s="112"/>
      <c r="I300" s="94"/>
      <c r="J300" s="94"/>
      <c r="K300" s="112"/>
    </row>
    <row r="301" spans="2:11">
      <c r="B301" s="93"/>
      <c r="C301" s="112"/>
      <c r="D301" s="112"/>
      <c r="E301" s="112"/>
      <c r="F301" s="112"/>
      <c r="G301" s="112"/>
      <c r="H301" s="112"/>
      <c r="I301" s="94"/>
      <c r="J301" s="94"/>
      <c r="K301" s="112"/>
    </row>
    <row r="302" spans="2:11">
      <c r="B302" s="93"/>
      <c r="C302" s="112"/>
      <c r="D302" s="112"/>
      <c r="E302" s="112"/>
      <c r="F302" s="112"/>
      <c r="G302" s="112"/>
      <c r="H302" s="112"/>
      <c r="I302" s="94"/>
      <c r="J302" s="94"/>
      <c r="K302" s="112"/>
    </row>
    <row r="303" spans="2:11">
      <c r="B303" s="93"/>
      <c r="C303" s="112"/>
      <c r="D303" s="112"/>
      <c r="E303" s="112"/>
      <c r="F303" s="112"/>
      <c r="G303" s="112"/>
      <c r="H303" s="112"/>
      <c r="I303" s="94"/>
      <c r="J303" s="94"/>
      <c r="K303" s="112"/>
    </row>
    <row r="304" spans="2:11">
      <c r="B304" s="93"/>
      <c r="C304" s="112"/>
      <c r="D304" s="112"/>
      <c r="E304" s="112"/>
      <c r="F304" s="112"/>
      <c r="G304" s="112"/>
      <c r="H304" s="112"/>
      <c r="I304" s="94"/>
      <c r="J304" s="94"/>
      <c r="K304" s="112"/>
    </row>
    <row r="305" spans="2:11">
      <c r="B305" s="93"/>
      <c r="C305" s="112"/>
      <c r="D305" s="112"/>
      <c r="E305" s="112"/>
      <c r="F305" s="112"/>
      <c r="G305" s="112"/>
      <c r="H305" s="112"/>
      <c r="I305" s="94"/>
      <c r="J305" s="94"/>
      <c r="K305" s="112"/>
    </row>
    <row r="306" spans="2:11">
      <c r="B306" s="93"/>
      <c r="C306" s="112"/>
      <c r="D306" s="112"/>
      <c r="E306" s="112"/>
      <c r="F306" s="112"/>
      <c r="G306" s="112"/>
      <c r="H306" s="112"/>
      <c r="I306" s="94"/>
      <c r="J306" s="94"/>
      <c r="K306" s="112"/>
    </row>
    <row r="307" spans="2:11">
      <c r="B307" s="93"/>
      <c r="C307" s="112"/>
      <c r="D307" s="112"/>
      <c r="E307" s="112"/>
      <c r="F307" s="112"/>
      <c r="G307" s="112"/>
      <c r="H307" s="112"/>
      <c r="I307" s="94"/>
      <c r="J307" s="94"/>
      <c r="K307" s="112"/>
    </row>
    <row r="308" spans="2:11">
      <c r="B308" s="93"/>
      <c r="C308" s="112"/>
      <c r="D308" s="112"/>
      <c r="E308" s="112"/>
      <c r="F308" s="112"/>
      <c r="G308" s="112"/>
      <c r="H308" s="112"/>
      <c r="I308" s="94"/>
      <c r="J308" s="94"/>
      <c r="K308" s="112"/>
    </row>
    <row r="309" spans="2:11">
      <c r="B309" s="93"/>
      <c r="C309" s="112"/>
      <c r="D309" s="112"/>
      <c r="E309" s="112"/>
      <c r="F309" s="112"/>
      <c r="G309" s="112"/>
      <c r="H309" s="112"/>
      <c r="I309" s="94"/>
      <c r="J309" s="94"/>
      <c r="K309" s="112"/>
    </row>
    <row r="310" spans="2:11">
      <c r="B310" s="93"/>
      <c r="C310" s="112"/>
      <c r="D310" s="112"/>
      <c r="E310" s="112"/>
      <c r="F310" s="112"/>
      <c r="G310" s="112"/>
      <c r="H310" s="112"/>
      <c r="I310" s="94"/>
      <c r="J310" s="94"/>
      <c r="K310" s="112"/>
    </row>
    <row r="311" spans="2:11">
      <c r="B311" s="93"/>
      <c r="C311" s="112"/>
      <c r="D311" s="112"/>
      <c r="E311" s="112"/>
      <c r="F311" s="112"/>
      <c r="G311" s="112"/>
      <c r="H311" s="112"/>
      <c r="I311" s="94"/>
      <c r="J311" s="94"/>
      <c r="K311" s="112"/>
    </row>
    <row r="312" spans="2:11">
      <c r="B312" s="93"/>
      <c r="C312" s="112"/>
      <c r="D312" s="112"/>
      <c r="E312" s="112"/>
      <c r="F312" s="112"/>
      <c r="G312" s="112"/>
      <c r="H312" s="112"/>
      <c r="I312" s="94"/>
      <c r="J312" s="94"/>
      <c r="K312" s="112"/>
    </row>
    <row r="313" spans="2:11">
      <c r="B313" s="93"/>
      <c r="C313" s="112"/>
      <c r="D313" s="112"/>
      <c r="E313" s="112"/>
      <c r="F313" s="112"/>
      <c r="G313" s="112"/>
      <c r="H313" s="112"/>
      <c r="I313" s="94"/>
      <c r="J313" s="94"/>
      <c r="K313" s="112"/>
    </row>
    <row r="314" spans="2:11">
      <c r="B314" s="93"/>
      <c r="C314" s="112"/>
      <c r="D314" s="112"/>
      <c r="E314" s="112"/>
      <c r="F314" s="112"/>
      <c r="G314" s="112"/>
      <c r="H314" s="112"/>
      <c r="I314" s="94"/>
      <c r="J314" s="94"/>
      <c r="K314" s="112"/>
    </row>
    <row r="315" spans="2:11">
      <c r="B315" s="93"/>
      <c r="C315" s="112"/>
      <c r="D315" s="112"/>
      <c r="E315" s="112"/>
      <c r="F315" s="112"/>
      <c r="G315" s="112"/>
      <c r="H315" s="112"/>
      <c r="I315" s="94"/>
      <c r="J315" s="94"/>
      <c r="K315" s="112"/>
    </row>
    <row r="316" spans="2:11">
      <c r="B316" s="93"/>
      <c r="C316" s="112"/>
      <c r="D316" s="112"/>
      <c r="E316" s="112"/>
      <c r="F316" s="112"/>
      <c r="G316" s="112"/>
      <c r="H316" s="112"/>
      <c r="I316" s="94"/>
      <c r="J316" s="94"/>
      <c r="K316" s="112"/>
    </row>
    <row r="317" spans="2:11">
      <c r="B317" s="93"/>
      <c r="C317" s="112"/>
      <c r="D317" s="112"/>
      <c r="E317" s="112"/>
      <c r="F317" s="112"/>
      <c r="G317" s="112"/>
      <c r="H317" s="112"/>
      <c r="I317" s="94"/>
      <c r="J317" s="94"/>
      <c r="K317" s="112"/>
    </row>
    <row r="318" spans="2:11">
      <c r="B318" s="93"/>
      <c r="C318" s="112"/>
      <c r="D318" s="112"/>
      <c r="E318" s="112"/>
      <c r="F318" s="112"/>
      <c r="G318" s="112"/>
      <c r="H318" s="112"/>
      <c r="I318" s="94"/>
      <c r="J318" s="94"/>
      <c r="K318" s="112"/>
    </row>
    <row r="319" spans="2:11">
      <c r="B319" s="93"/>
      <c r="C319" s="112"/>
      <c r="D319" s="112"/>
      <c r="E319" s="112"/>
      <c r="F319" s="112"/>
      <c r="G319" s="112"/>
      <c r="H319" s="112"/>
      <c r="I319" s="94"/>
      <c r="J319" s="94"/>
      <c r="K319" s="112"/>
    </row>
    <row r="320" spans="2:11">
      <c r="B320" s="93"/>
      <c r="C320" s="112"/>
      <c r="D320" s="112"/>
      <c r="E320" s="112"/>
      <c r="F320" s="112"/>
      <c r="G320" s="112"/>
      <c r="H320" s="112"/>
      <c r="I320" s="94"/>
      <c r="J320" s="94"/>
      <c r="K320" s="112"/>
    </row>
    <row r="321" spans="2:11">
      <c r="B321" s="93"/>
      <c r="C321" s="112"/>
      <c r="D321" s="112"/>
      <c r="E321" s="112"/>
      <c r="F321" s="112"/>
      <c r="G321" s="112"/>
      <c r="H321" s="112"/>
      <c r="I321" s="94"/>
      <c r="J321" s="94"/>
      <c r="K321" s="112"/>
    </row>
    <row r="322" spans="2:11">
      <c r="B322" s="93"/>
      <c r="C322" s="112"/>
      <c r="D322" s="112"/>
      <c r="E322" s="112"/>
      <c r="F322" s="112"/>
      <c r="G322" s="112"/>
      <c r="H322" s="112"/>
      <c r="I322" s="94"/>
      <c r="J322" s="94"/>
      <c r="K322" s="112"/>
    </row>
    <row r="323" spans="2:11">
      <c r="B323" s="93"/>
      <c r="C323" s="112"/>
      <c r="D323" s="112"/>
      <c r="E323" s="112"/>
      <c r="F323" s="112"/>
      <c r="G323" s="112"/>
      <c r="H323" s="112"/>
      <c r="I323" s="94"/>
      <c r="J323" s="94"/>
      <c r="K323" s="112"/>
    </row>
    <row r="324" spans="2:11">
      <c r="B324" s="93"/>
      <c r="C324" s="112"/>
      <c r="D324" s="112"/>
      <c r="E324" s="112"/>
      <c r="F324" s="112"/>
      <c r="G324" s="112"/>
      <c r="H324" s="112"/>
      <c r="I324" s="94"/>
      <c r="J324" s="94"/>
      <c r="K324" s="112"/>
    </row>
    <row r="325" spans="2:11">
      <c r="B325" s="93"/>
      <c r="C325" s="112"/>
      <c r="D325" s="112"/>
      <c r="E325" s="112"/>
      <c r="F325" s="112"/>
      <c r="G325" s="112"/>
      <c r="H325" s="112"/>
      <c r="I325" s="94"/>
      <c r="J325" s="94"/>
      <c r="K325" s="112"/>
    </row>
    <row r="326" spans="2:11">
      <c r="B326" s="93"/>
      <c r="C326" s="112"/>
      <c r="D326" s="112"/>
      <c r="E326" s="112"/>
      <c r="F326" s="112"/>
      <c r="G326" s="112"/>
      <c r="H326" s="112"/>
      <c r="I326" s="94"/>
      <c r="J326" s="94"/>
      <c r="K326" s="112"/>
    </row>
    <row r="327" spans="2:11">
      <c r="B327" s="93"/>
      <c r="C327" s="112"/>
      <c r="D327" s="112"/>
      <c r="E327" s="112"/>
      <c r="F327" s="112"/>
      <c r="G327" s="112"/>
      <c r="H327" s="112"/>
      <c r="I327" s="94"/>
      <c r="J327" s="94"/>
      <c r="K327" s="112"/>
    </row>
    <row r="328" spans="2:11">
      <c r="B328" s="93"/>
      <c r="C328" s="112"/>
      <c r="D328" s="112"/>
      <c r="E328" s="112"/>
      <c r="F328" s="112"/>
      <c r="G328" s="112"/>
      <c r="H328" s="112"/>
      <c r="I328" s="94"/>
      <c r="J328" s="94"/>
      <c r="K328" s="112"/>
    </row>
    <row r="329" spans="2:11">
      <c r="B329" s="93"/>
      <c r="C329" s="112"/>
      <c r="D329" s="112"/>
      <c r="E329" s="112"/>
      <c r="F329" s="112"/>
      <c r="G329" s="112"/>
      <c r="H329" s="112"/>
      <c r="I329" s="94"/>
      <c r="J329" s="94"/>
      <c r="K329" s="112"/>
    </row>
    <row r="330" spans="2:11">
      <c r="B330" s="93"/>
      <c r="C330" s="112"/>
      <c r="D330" s="112"/>
      <c r="E330" s="112"/>
      <c r="F330" s="112"/>
      <c r="G330" s="112"/>
      <c r="H330" s="112"/>
      <c r="I330" s="94"/>
      <c r="J330" s="94"/>
      <c r="K330" s="112"/>
    </row>
    <row r="331" spans="2:11">
      <c r="B331" s="93"/>
      <c r="C331" s="112"/>
      <c r="D331" s="112"/>
      <c r="E331" s="112"/>
      <c r="F331" s="112"/>
      <c r="G331" s="112"/>
      <c r="H331" s="112"/>
      <c r="I331" s="94"/>
      <c r="J331" s="94"/>
      <c r="K331" s="112"/>
    </row>
    <row r="332" spans="2:11">
      <c r="B332" s="93"/>
      <c r="C332" s="112"/>
      <c r="D332" s="112"/>
      <c r="E332" s="112"/>
      <c r="F332" s="112"/>
      <c r="G332" s="112"/>
      <c r="H332" s="112"/>
      <c r="I332" s="94"/>
      <c r="J332" s="94"/>
      <c r="K332" s="112"/>
    </row>
    <row r="333" spans="2:11">
      <c r="B333" s="93"/>
      <c r="C333" s="112"/>
      <c r="D333" s="112"/>
      <c r="E333" s="112"/>
      <c r="F333" s="112"/>
      <c r="G333" s="112"/>
      <c r="H333" s="112"/>
      <c r="I333" s="94"/>
      <c r="J333" s="94"/>
      <c r="K333" s="112"/>
    </row>
    <row r="334" spans="2:11">
      <c r="B334" s="93"/>
      <c r="C334" s="112"/>
      <c r="D334" s="112"/>
      <c r="E334" s="112"/>
      <c r="F334" s="112"/>
      <c r="G334" s="112"/>
      <c r="H334" s="112"/>
      <c r="I334" s="94"/>
      <c r="J334" s="94"/>
      <c r="K334" s="112"/>
    </row>
    <row r="335" spans="2:11">
      <c r="B335" s="93"/>
      <c r="C335" s="112"/>
      <c r="D335" s="112"/>
      <c r="E335" s="112"/>
      <c r="F335" s="112"/>
      <c r="G335" s="112"/>
      <c r="H335" s="112"/>
      <c r="I335" s="94"/>
      <c r="J335" s="94"/>
      <c r="K335" s="112"/>
    </row>
    <row r="336" spans="2:11">
      <c r="B336" s="93"/>
      <c r="C336" s="112"/>
      <c r="D336" s="112"/>
      <c r="E336" s="112"/>
      <c r="F336" s="112"/>
      <c r="G336" s="112"/>
      <c r="H336" s="112"/>
      <c r="I336" s="94"/>
      <c r="J336" s="94"/>
      <c r="K336" s="112"/>
    </row>
    <row r="337" spans="2:11">
      <c r="B337" s="93"/>
      <c r="C337" s="112"/>
      <c r="D337" s="112"/>
      <c r="E337" s="112"/>
      <c r="F337" s="112"/>
      <c r="G337" s="112"/>
      <c r="H337" s="112"/>
      <c r="I337" s="94"/>
      <c r="J337" s="94"/>
      <c r="K337" s="112"/>
    </row>
    <row r="338" spans="2:11">
      <c r="B338" s="93"/>
      <c r="C338" s="112"/>
      <c r="D338" s="112"/>
      <c r="E338" s="112"/>
      <c r="F338" s="112"/>
      <c r="G338" s="112"/>
      <c r="H338" s="112"/>
      <c r="I338" s="94"/>
      <c r="J338" s="94"/>
      <c r="K338" s="112"/>
    </row>
    <row r="339" spans="2:11">
      <c r="B339" s="93"/>
      <c r="C339" s="112"/>
      <c r="D339" s="112"/>
      <c r="E339" s="112"/>
      <c r="F339" s="112"/>
      <c r="G339" s="112"/>
      <c r="H339" s="112"/>
      <c r="I339" s="94"/>
      <c r="J339" s="94"/>
      <c r="K339" s="112"/>
    </row>
    <row r="340" spans="2:11">
      <c r="B340" s="93"/>
      <c r="C340" s="112"/>
      <c r="D340" s="112"/>
      <c r="E340" s="112"/>
      <c r="F340" s="112"/>
      <c r="G340" s="112"/>
      <c r="H340" s="112"/>
      <c r="I340" s="94"/>
      <c r="J340" s="94"/>
      <c r="K340" s="112"/>
    </row>
    <row r="341" spans="2:11">
      <c r="B341" s="93"/>
      <c r="C341" s="112"/>
      <c r="D341" s="112"/>
      <c r="E341" s="112"/>
      <c r="F341" s="112"/>
      <c r="G341" s="112"/>
      <c r="H341" s="112"/>
      <c r="I341" s="94"/>
      <c r="J341" s="94"/>
      <c r="K341" s="112"/>
    </row>
    <row r="342" spans="2:11">
      <c r="B342" s="93"/>
      <c r="C342" s="112"/>
      <c r="D342" s="112"/>
      <c r="E342" s="112"/>
      <c r="F342" s="112"/>
      <c r="G342" s="112"/>
      <c r="H342" s="112"/>
      <c r="I342" s="94"/>
      <c r="J342" s="94"/>
      <c r="K342" s="112"/>
    </row>
    <row r="343" spans="2:11">
      <c r="B343" s="93"/>
      <c r="C343" s="112"/>
      <c r="D343" s="112"/>
      <c r="E343" s="112"/>
      <c r="F343" s="112"/>
      <c r="G343" s="112"/>
      <c r="H343" s="112"/>
      <c r="I343" s="94"/>
      <c r="J343" s="94"/>
      <c r="K343" s="112"/>
    </row>
    <row r="344" spans="2:11">
      <c r="B344" s="93"/>
      <c r="C344" s="112"/>
      <c r="D344" s="112"/>
      <c r="E344" s="112"/>
      <c r="F344" s="112"/>
      <c r="G344" s="112"/>
      <c r="H344" s="112"/>
      <c r="I344" s="94"/>
      <c r="J344" s="94"/>
      <c r="K344" s="112"/>
    </row>
    <row r="345" spans="2:11">
      <c r="B345" s="93"/>
      <c r="C345" s="112"/>
      <c r="D345" s="112"/>
      <c r="E345" s="112"/>
      <c r="F345" s="112"/>
      <c r="G345" s="112"/>
      <c r="H345" s="112"/>
      <c r="I345" s="94"/>
      <c r="J345" s="94"/>
      <c r="K345" s="112"/>
    </row>
    <row r="346" spans="2:11">
      <c r="B346" s="93"/>
      <c r="C346" s="112"/>
      <c r="D346" s="112"/>
      <c r="E346" s="112"/>
      <c r="F346" s="112"/>
      <c r="G346" s="112"/>
      <c r="H346" s="112"/>
      <c r="I346" s="94"/>
      <c r="J346" s="94"/>
      <c r="K346" s="112"/>
    </row>
    <row r="347" spans="2:11">
      <c r="B347" s="93"/>
      <c r="C347" s="112"/>
      <c r="D347" s="112"/>
      <c r="E347" s="112"/>
      <c r="F347" s="112"/>
      <c r="G347" s="112"/>
      <c r="H347" s="112"/>
      <c r="I347" s="94"/>
      <c r="J347" s="94"/>
      <c r="K347" s="112"/>
    </row>
    <row r="348" spans="2:11">
      <c r="B348" s="93"/>
      <c r="C348" s="112"/>
      <c r="D348" s="112"/>
      <c r="E348" s="112"/>
      <c r="F348" s="112"/>
      <c r="G348" s="112"/>
      <c r="H348" s="112"/>
      <c r="I348" s="94"/>
      <c r="J348" s="94"/>
      <c r="K348" s="112"/>
    </row>
    <row r="349" spans="2:11">
      <c r="B349" s="93"/>
      <c r="C349" s="112"/>
      <c r="D349" s="112"/>
      <c r="E349" s="112"/>
      <c r="F349" s="112"/>
      <c r="G349" s="112"/>
      <c r="H349" s="112"/>
      <c r="I349" s="94"/>
      <c r="J349" s="94"/>
      <c r="K349" s="112"/>
    </row>
    <row r="350" spans="2:11">
      <c r="B350" s="93"/>
      <c r="C350" s="112"/>
      <c r="D350" s="112"/>
      <c r="E350" s="112"/>
      <c r="F350" s="112"/>
      <c r="G350" s="112"/>
      <c r="H350" s="112"/>
      <c r="I350" s="94"/>
      <c r="J350" s="94"/>
      <c r="K350" s="112"/>
    </row>
    <row r="351" spans="2:11">
      <c r="B351" s="93"/>
      <c r="C351" s="112"/>
      <c r="D351" s="112"/>
      <c r="E351" s="112"/>
      <c r="F351" s="112"/>
      <c r="G351" s="112"/>
      <c r="H351" s="112"/>
      <c r="I351" s="94"/>
      <c r="J351" s="94"/>
      <c r="K351" s="112"/>
    </row>
    <row r="352" spans="2:11">
      <c r="B352" s="93"/>
      <c r="C352" s="112"/>
      <c r="D352" s="112"/>
      <c r="E352" s="112"/>
      <c r="F352" s="112"/>
      <c r="G352" s="112"/>
      <c r="H352" s="112"/>
      <c r="I352" s="94"/>
      <c r="J352" s="94"/>
      <c r="K352" s="112"/>
    </row>
    <row r="353" spans="2:11">
      <c r="B353" s="93"/>
      <c r="C353" s="112"/>
      <c r="D353" s="112"/>
      <c r="E353" s="112"/>
      <c r="F353" s="112"/>
      <c r="G353" s="112"/>
      <c r="H353" s="112"/>
      <c r="I353" s="94"/>
      <c r="J353" s="94"/>
      <c r="K353" s="112"/>
    </row>
    <row r="354" spans="2:11">
      <c r="B354" s="93"/>
      <c r="C354" s="112"/>
      <c r="D354" s="112"/>
      <c r="E354" s="112"/>
      <c r="F354" s="112"/>
      <c r="G354" s="112"/>
      <c r="H354" s="112"/>
      <c r="I354" s="94"/>
      <c r="J354" s="94"/>
      <c r="K354" s="112"/>
    </row>
    <row r="355" spans="2:11">
      <c r="B355" s="93"/>
      <c r="C355" s="112"/>
      <c r="D355" s="112"/>
      <c r="E355" s="112"/>
      <c r="F355" s="112"/>
      <c r="G355" s="112"/>
      <c r="H355" s="112"/>
      <c r="I355" s="94"/>
      <c r="J355" s="94"/>
      <c r="K355" s="112"/>
    </row>
    <row r="356" spans="2:11">
      <c r="B356" s="93"/>
      <c r="C356" s="112"/>
      <c r="D356" s="112"/>
      <c r="E356" s="112"/>
      <c r="F356" s="112"/>
      <c r="G356" s="112"/>
      <c r="H356" s="112"/>
      <c r="I356" s="94"/>
      <c r="J356" s="94"/>
      <c r="K356" s="112"/>
    </row>
    <row r="357" spans="2:11">
      <c r="B357" s="93"/>
      <c r="C357" s="112"/>
      <c r="D357" s="112"/>
      <c r="E357" s="112"/>
      <c r="F357" s="112"/>
      <c r="G357" s="112"/>
      <c r="H357" s="112"/>
      <c r="I357" s="94"/>
      <c r="J357" s="94"/>
      <c r="K357" s="112"/>
    </row>
    <row r="358" spans="2:11">
      <c r="B358" s="93"/>
      <c r="C358" s="112"/>
      <c r="D358" s="112"/>
      <c r="E358" s="112"/>
      <c r="F358" s="112"/>
      <c r="G358" s="112"/>
      <c r="H358" s="112"/>
      <c r="I358" s="94"/>
      <c r="J358" s="94"/>
      <c r="K358" s="112"/>
    </row>
    <row r="359" spans="2:11">
      <c r="B359" s="93"/>
      <c r="C359" s="112"/>
      <c r="D359" s="112"/>
      <c r="E359" s="112"/>
      <c r="F359" s="112"/>
      <c r="G359" s="112"/>
      <c r="H359" s="112"/>
      <c r="I359" s="94"/>
      <c r="J359" s="94"/>
      <c r="K359" s="112"/>
    </row>
    <row r="360" spans="2:11">
      <c r="B360" s="93"/>
      <c r="C360" s="112"/>
      <c r="D360" s="112"/>
      <c r="E360" s="112"/>
      <c r="F360" s="112"/>
      <c r="G360" s="112"/>
      <c r="H360" s="112"/>
      <c r="I360" s="94"/>
      <c r="J360" s="94"/>
      <c r="K360" s="112"/>
    </row>
    <row r="361" spans="2:11">
      <c r="B361" s="93"/>
      <c r="C361" s="112"/>
      <c r="D361" s="112"/>
      <c r="E361" s="112"/>
      <c r="F361" s="112"/>
      <c r="G361" s="112"/>
      <c r="H361" s="112"/>
      <c r="I361" s="94"/>
      <c r="J361" s="94"/>
      <c r="K361" s="112"/>
    </row>
    <row r="362" spans="2:11">
      <c r="B362" s="93"/>
      <c r="C362" s="112"/>
      <c r="D362" s="112"/>
      <c r="E362" s="112"/>
      <c r="F362" s="112"/>
      <c r="G362" s="112"/>
      <c r="H362" s="112"/>
      <c r="I362" s="94"/>
      <c r="J362" s="94"/>
      <c r="K362" s="112"/>
    </row>
    <row r="363" spans="2:11">
      <c r="B363" s="93"/>
      <c r="C363" s="112"/>
      <c r="D363" s="112"/>
      <c r="E363" s="112"/>
      <c r="F363" s="112"/>
      <c r="G363" s="112"/>
      <c r="H363" s="112"/>
      <c r="I363" s="94"/>
      <c r="J363" s="94"/>
      <c r="K363" s="112"/>
    </row>
    <row r="364" spans="2:11">
      <c r="B364" s="93"/>
      <c r="C364" s="112"/>
      <c r="D364" s="112"/>
      <c r="E364" s="112"/>
      <c r="F364" s="112"/>
      <c r="G364" s="112"/>
      <c r="H364" s="112"/>
      <c r="I364" s="94"/>
      <c r="J364" s="94"/>
      <c r="K364" s="112"/>
    </row>
    <row r="365" spans="2:11">
      <c r="B365" s="93"/>
      <c r="C365" s="112"/>
      <c r="D365" s="112"/>
      <c r="E365" s="112"/>
      <c r="F365" s="112"/>
      <c r="G365" s="112"/>
      <c r="H365" s="112"/>
      <c r="I365" s="94"/>
      <c r="J365" s="94"/>
      <c r="K365" s="112"/>
    </row>
    <row r="366" spans="2:11">
      <c r="B366" s="93"/>
      <c r="C366" s="112"/>
      <c r="D366" s="112"/>
      <c r="E366" s="112"/>
      <c r="F366" s="112"/>
      <c r="G366" s="112"/>
      <c r="H366" s="112"/>
      <c r="I366" s="94"/>
      <c r="J366" s="94"/>
      <c r="K366" s="112"/>
    </row>
    <row r="367" spans="2:11">
      <c r="B367" s="93"/>
      <c r="C367" s="112"/>
      <c r="D367" s="112"/>
      <c r="E367" s="112"/>
      <c r="F367" s="112"/>
      <c r="G367" s="112"/>
      <c r="H367" s="112"/>
      <c r="I367" s="94"/>
      <c r="J367" s="94"/>
      <c r="K367" s="112"/>
    </row>
    <row r="368" spans="2:11">
      <c r="B368" s="93"/>
      <c r="C368" s="112"/>
      <c r="D368" s="112"/>
      <c r="E368" s="112"/>
      <c r="F368" s="112"/>
      <c r="G368" s="112"/>
      <c r="H368" s="112"/>
      <c r="I368" s="94"/>
      <c r="J368" s="94"/>
      <c r="K368" s="112"/>
    </row>
    <row r="369" spans="2:11">
      <c r="B369" s="93"/>
      <c r="C369" s="112"/>
      <c r="D369" s="112"/>
      <c r="E369" s="112"/>
      <c r="F369" s="112"/>
      <c r="G369" s="112"/>
      <c r="H369" s="112"/>
      <c r="I369" s="94"/>
      <c r="J369" s="94"/>
      <c r="K369" s="112"/>
    </row>
    <row r="370" spans="2:11">
      <c r="B370" s="93"/>
      <c r="C370" s="112"/>
      <c r="D370" s="112"/>
      <c r="E370" s="112"/>
      <c r="F370" s="112"/>
      <c r="G370" s="112"/>
      <c r="H370" s="112"/>
      <c r="I370" s="94"/>
      <c r="J370" s="94"/>
      <c r="K370" s="112"/>
    </row>
    <row r="371" spans="2:11">
      <c r="B371" s="93"/>
      <c r="C371" s="112"/>
      <c r="D371" s="112"/>
      <c r="E371" s="112"/>
      <c r="F371" s="112"/>
      <c r="G371" s="112"/>
      <c r="H371" s="112"/>
      <c r="I371" s="94"/>
      <c r="J371" s="94"/>
      <c r="K371" s="112"/>
    </row>
    <row r="372" spans="2:11">
      <c r="B372" s="93"/>
      <c r="C372" s="112"/>
      <c r="D372" s="112"/>
      <c r="E372" s="112"/>
      <c r="F372" s="112"/>
      <c r="G372" s="112"/>
      <c r="H372" s="112"/>
      <c r="I372" s="94"/>
      <c r="J372" s="94"/>
      <c r="K372" s="112"/>
    </row>
    <row r="373" spans="2:11">
      <c r="B373" s="93"/>
      <c r="C373" s="112"/>
      <c r="D373" s="112"/>
      <c r="E373" s="112"/>
      <c r="F373" s="112"/>
      <c r="G373" s="112"/>
      <c r="H373" s="112"/>
      <c r="I373" s="94"/>
      <c r="J373" s="94"/>
      <c r="K373" s="112"/>
    </row>
    <row r="374" spans="2:11">
      <c r="B374" s="93"/>
      <c r="C374" s="112"/>
      <c r="D374" s="112"/>
      <c r="E374" s="112"/>
      <c r="F374" s="112"/>
      <c r="G374" s="112"/>
      <c r="H374" s="112"/>
      <c r="I374" s="94"/>
      <c r="J374" s="94"/>
      <c r="K374" s="112"/>
    </row>
    <row r="375" spans="2:11">
      <c r="B375" s="93"/>
      <c r="C375" s="112"/>
      <c r="D375" s="112"/>
      <c r="E375" s="112"/>
      <c r="F375" s="112"/>
      <c r="G375" s="112"/>
      <c r="H375" s="112"/>
      <c r="I375" s="94"/>
      <c r="J375" s="94"/>
      <c r="K375" s="112"/>
    </row>
    <row r="376" spans="2:11">
      <c r="B376" s="93"/>
      <c r="C376" s="112"/>
      <c r="D376" s="112"/>
      <c r="E376" s="112"/>
      <c r="F376" s="112"/>
      <c r="G376" s="112"/>
      <c r="H376" s="112"/>
      <c r="I376" s="94"/>
      <c r="J376" s="94"/>
      <c r="K376" s="112"/>
    </row>
    <row r="377" spans="2:11">
      <c r="B377" s="93"/>
      <c r="C377" s="112"/>
      <c r="D377" s="112"/>
      <c r="E377" s="112"/>
      <c r="F377" s="112"/>
      <c r="G377" s="112"/>
      <c r="H377" s="112"/>
      <c r="I377" s="94"/>
      <c r="J377" s="94"/>
      <c r="K377" s="112"/>
    </row>
    <row r="378" spans="2:11">
      <c r="B378" s="93"/>
      <c r="C378" s="112"/>
      <c r="D378" s="112"/>
      <c r="E378" s="112"/>
      <c r="F378" s="112"/>
      <c r="G378" s="112"/>
      <c r="H378" s="112"/>
      <c r="I378" s="94"/>
      <c r="J378" s="94"/>
      <c r="K378" s="112"/>
    </row>
    <row r="379" spans="2:11">
      <c r="B379" s="93"/>
      <c r="C379" s="112"/>
      <c r="D379" s="112"/>
      <c r="E379" s="112"/>
      <c r="F379" s="112"/>
      <c r="G379" s="112"/>
      <c r="H379" s="112"/>
      <c r="I379" s="94"/>
      <c r="J379" s="94"/>
      <c r="K379" s="112"/>
    </row>
    <row r="380" spans="2:11">
      <c r="B380" s="93"/>
      <c r="C380" s="112"/>
      <c r="D380" s="112"/>
      <c r="E380" s="112"/>
      <c r="F380" s="112"/>
      <c r="G380" s="112"/>
      <c r="H380" s="112"/>
      <c r="I380" s="94"/>
      <c r="J380" s="94"/>
      <c r="K380" s="112"/>
    </row>
    <row r="381" spans="2:11">
      <c r="B381" s="93"/>
      <c r="C381" s="112"/>
      <c r="D381" s="112"/>
      <c r="E381" s="112"/>
      <c r="F381" s="112"/>
      <c r="G381" s="112"/>
      <c r="H381" s="112"/>
      <c r="I381" s="94"/>
      <c r="J381" s="94"/>
      <c r="K381" s="112"/>
    </row>
    <row r="382" spans="2:11">
      <c r="B382" s="93"/>
      <c r="C382" s="112"/>
      <c r="D382" s="112"/>
      <c r="E382" s="112"/>
      <c r="F382" s="112"/>
      <c r="G382" s="112"/>
      <c r="H382" s="112"/>
      <c r="I382" s="94"/>
      <c r="J382" s="94"/>
      <c r="K382" s="112"/>
    </row>
    <row r="383" spans="2:11">
      <c r="B383" s="93"/>
      <c r="C383" s="112"/>
      <c r="D383" s="112"/>
      <c r="E383" s="112"/>
      <c r="F383" s="112"/>
      <c r="G383" s="112"/>
      <c r="H383" s="112"/>
      <c r="I383" s="94"/>
      <c r="J383" s="94"/>
      <c r="K383" s="112"/>
    </row>
    <row r="384" spans="2:11">
      <c r="B384" s="93"/>
      <c r="C384" s="112"/>
      <c r="D384" s="112"/>
      <c r="E384" s="112"/>
      <c r="F384" s="112"/>
      <c r="G384" s="112"/>
      <c r="H384" s="112"/>
      <c r="I384" s="94"/>
      <c r="J384" s="94"/>
      <c r="K384" s="112"/>
    </row>
    <row r="385" spans="2:11">
      <c r="B385" s="93"/>
      <c r="C385" s="112"/>
      <c r="D385" s="112"/>
      <c r="E385" s="112"/>
      <c r="F385" s="112"/>
      <c r="G385" s="112"/>
      <c r="H385" s="112"/>
      <c r="I385" s="94"/>
      <c r="J385" s="94"/>
      <c r="K385" s="112"/>
    </row>
    <row r="386" spans="2:11">
      <c r="B386" s="93"/>
      <c r="C386" s="112"/>
      <c r="D386" s="112"/>
      <c r="E386" s="112"/>
      <c r="F386" s="112"/>
      <c r="G386" s="112"/>
      <c r="H386" s="112"/>
      <c r="I386" s="94"/>
      <c r="J386" s="94"/>
      <c r="K386" s="112"/>
    </row>
    <row r="387" spans="2:11">
      <c r="B387" s="93"/>
      <c r="C387" s="112"/>
      <c r="D387" s="112"/>
      <c r="E387" s="112"/>
      <c r="F387" s="112"/>
      <c r="G387" s="112"/>
      <c r="H387" s="112"/>
      <c r="I387" s="94"/>
      <c r="J387" s="94"/>
      <c r="K387" s="112"/>
    </row>
    <row r="388" spans="2:11">
      <c r="B388" s="93"/>
      <c r="C388" s="112"/>
      <c r="D388" s="112"/>
      <c r="E388" s="112"/>
      <c r="F388" s="112"/>
      <c r="G388" s="112"/>
      <c r="H388" s="112"/>
      <c r="I388" s="94"/>
      <c r="J388" s="94"/>
      <c r="K388" s="112"/>
    </row>
    <row r="389" spans="2:11">
      <c r="B389" s="93"/>
      <c r="C389" s="112"/>
      <c r="D389" s="112"/>
      <c r="E389" s="112"/>
      <c r="F389" s="112"/>
      <c r="G389" s="112"/>
      <c r="H389" s="112"/>
      <c r="I389" s="94"/>
      <c r="J389" s="94"/>
      <c r="K389" s="112"/>
    </row>
    <row r="390" spans="2:11">
      <c r="B390" s="93"/>
      <c r="C390" s="112"/>
      <c r="D390" s="112"/>
      <c r="E390" s="112"/>
      <c r="F390" s="112"/>
      <c r="G390" s="112"/>
      <c r="H390" s="112"/>
      <c r="I390" s="94"/>
      <c r="J390" s="94"/>
      <c r="K390" s="112"/>
    </row>
    <row r="391" spans="2:11">
      <c r="B391" s="93"/>
      <c r="C391" s="112"/>
      <c r="D391" s="112"/>
      <c r="E391" s="112"/>
      <c r="F391" s="112"/>
      <c r="G391" s="112"/>
      <c r="H391" s="112"/>
      <c r="I391" s="94"/>
      <c r="J391" s="94"/>
      <c r="K391" s="112"/>
    </row>
    <row r="392" spans="2:11">
      <c r="B392" s="93"/>
      <c r="C392" s="112"/>
      <c r="D392" s="112"/>
      <c r="E392" s="112"/>
      <c r="F392" s="112"/>
      <c r="G392" s="112"/>
      <c r="H392" s="112"/>
      <c r="I392" s="94"/>
      <c r="J392" s="94"/>
      <c r="K392" s="112"/>
    </row>
    <row r="393" spans="2:11">
      <c r="B393" s="93"/>
      <c r="C393" s="112"/>
      <c r="D393" s="112"/>
      <c r="E393" s="112"/>
      <c r="F393" s="112"/>
      <c r="G393" s="112"/>
      <c r="H393" s="112"/>
      <c r="I393" s="94"/>
      <c r="J393" s="94"/>
      <c r="K393" s="112"/>
    </row>
    <row r="394" spans="2:11">
      <c r="B394" s="93"/>
      <c r="C394" s="112"/>
      <c r="D394" s="112"/>
      <c r="E394" s="112"/>
      <c r="F394" s="112"/>
      <c r="G394" s="112"/>
      <c r="H394" s="112"/>
      <c r="I394" s="94"/>
      <c r="J394" s="94"/>
      <c r="K394" s="112"/>
    </row>
    <row r="395" spans="2:11">
      <c r="B395" s="93"/>
      <c r="C395" s="112"/>
      <c r="D395" s="112"/>
      <c r="E395" s="112"/>
      <c r="F395" s="112"/>
      <c r="G395" s="112"/>
      <c r="H395" s="112"/>
      <c r="I395" s="94"/>
      <c r="J395" s="94"/>
      <c r="K395" s="112"/>
    </row>
    <row r="396" spans="2:11">
      <c r="B396" s="93"/>
      <c r="C396" s="112"/>
      <c r="D396" s="112"/>
      <c r="E396" s="112"/>
      <c r="F396" s="112"/>
      <c r="G396" s="112"/>
      <c r="H396" s="112"/>
      <c r="I396" s="94"/>
      <c r="J396" s="94"/>
      <c r="K396" s="112"/>
    </row>
    <row r="397" spans="2:11">
      <c r="B397" s="93"/>
      <c r="C397" s="112"/>
      <c r="D397" s="112"/>
      <c r="E397" s="112"/>
      <c r="F397" s="112"/>
      <c r="G397" s="112"/>
      <c r="H397" s="112"/>
      <c r="I397" s="94"/>
      <c r="J397" s="94"/>
      <c r="K397" s="112"/>
    </row>
    <row r="398" spans="2:11">
      <c r="B398" s="93"/>
      <c r="C398" s="112"/>
      <c r="D398" s="112"/>
      <c r="E398" s="112"/>
      <c r="F398" s="112"/>
      <c r="G398" s="112"/>
      <c r="H398" s="112"/>
      <c r="I398" s="94"/>
      <c r="J398" s="94"/>
      <c r="K398" s="112"/>
    </row>
    <row r="399" spans="2:11">
      <c r="B399" s="93"/>
      <c r="C399" s="112"/>
      <c r="D399" s="112"/>
      <c r="E399" s="112"/>
      <c r="F399" s="112"/>
      <c r="G399" s="112"/>
      <c r="H399" s="112"/>
      <c r="I399" s="94"/>
      <c r="J399" s="94"/>
      <c r="K399" s="112"/>
    </row>
    <row r="400" spans="2:11">
      <c r="B400" s="93"/>
      <c r="C400" s="112"/>
      <c r="D400" s="112"/>
      <c r="E400" s="112"/>
      <c r="F400" s="112"/>
      <c r="G400" s="112"/>
      <c r="H400" s="112"/>
      <c r="I400" s="94"/>
      <c r="J400" s="94"/>
      <c r="K400" s="112"/>
    </row>
    <row r="401" spans="2:11">
      <c r="B401" s="93"/>
      <c r="C401" s="112"/>
      <c r="D401" s="112"/>
      <c r="E401" s="112"/>
      <c r="F401" s="112"/>
      <c r="G401" s="112"/>
      <c r="H401" s="112"/>
      <c r="I401" s="94"/>
      <c r="J401" s="94"/>
      <c r="K401" s="112"/>
    </row>
    <row r="402" spans="2:11">
      <c r="B402" s="93"/>
      <c r="C402" s="112"/>
      <c r="D402" s="112"/>
      <c r="E402" s="112"/>
      <c r="F402" s="112"/>
      <c r="G402" s="112"/>
      <c r="H402" s="112"/>
      <c r="I402" s="94"/>
      <c r="J402" s="94"/>
      <c r="K402" s="112"/>
    </row>
    <row r="403" spans="2:11">
      <c r="B403" s="93"/>
      <c r="C403" s="112"/>
      <c r="D403" s="112"/>
      <c r="E403" s="112"/>
      <c r="F403" s="112"/>
      <c r="G403" s="112"/>
      <c r="H403" s="112"/>
      <c r="I403" s="94"/>
      <c r="J403" s="94"/>
      <c r="K403" s="112"/>
    </row>
    <row r="404" spans="2:11">
      <c r="B404" s="93"/>
      <c r="C404" s="112"/>
      <c r="D404" s="112"/>
      <c r="E404" s="112"/>
      <c r="F404" s="112"/>
      <c r="G404" s="112"/>
      <c r="H404" s="112"/>
      <c r="I404" s="94"/>
      <c r="J404" s="94"/>
      <c r="K404" s="112"/>
    </row>
    <row r="405" spans="2:11">
      <c r="B405" s="93"/>
      <c r="C405" s="112"/>
      <c r="D405" s="112"/>
      <c r="E405" s="112"/>
      <c r="F405" s="112"/>
      <c r="G405" s="112"/>
      <c r="H405" s="112"/>
      <c r="I405" s="94"/>
      <c r="J405" s="94"/>
      <c r="K405" s="112"/>
    </row>
    <row r="406" spans="2:11">
      <c r="B406" s="93"/>
      <c r="C406" s="112"/>
      <c r="D406" s="112"/>
      <c r="E406" s="112"/>
      <c r="F406" s="112"/>
      <c r="G406" s="112"/>
      <c r="H406" s="112"/>
      <c r="I406" s="94"/>
      <c r="J406" s="94"/>
      <c r="K406" s="112"/>
    </row>
    <row r="407" spans="2:11">
      <c r="B407" s="93"/>
      <c r="C407" s="112"/>
      <c r="D407" s="112"/>
      <c r="E407" s="112"/>
      <c r="F407" s="112"/>
      <c r="G407" s="112"/>
      <c r="H407" s="112"/>
      <c r="I407" s="94"/>
      <c r="J407" s="94"/>
      <c r="K407" s="112"/>
    </row>
    <row r="408" spans="2:11">
      <c r="B408" s="93"/>
      <c r="C408" s="112"/>
      <c r="D408" s="112"/>
      <c r="E408" s="112"/>
      <c r="F408" s="112"/>
      <c r="G408" s="112"/>
      <c r="H408" s="112"/>
      <c r="I408" s="94"/>
      <c r="J408" s="94"/>
      <c r="K408" s="112"/>
    </row>
    <row r="409" spans="2:11">
      <c r="B409" s="93"/>
      <c r="C409" s="112"/>
      <c r="D409" s="112"/>
      <c r="E409" s="112"/>
      <c r="F409" s="112"/>
      <c r="G409" s="112"/>
      <c r="H409" s="112"/>
      <c r="I409" s="94"/>
      <c r="J409" s="94"/>
      <c r="K409" s="112"/>
    </row>
    <row r="410" spans="2:11">
      <c r="B410" s="93"/>
      <c r="C410" s="112"/>
      <c r="D410" s="112"/>
      <c r="E410" s="112"/>
      <c r="F410" s="112"/>
      <c r="G410" s="112"/>
      <c r="H410" s="112"/>
      <c r="I410" s="94"/>
      <c r="J410" s="94"/>
      <c r="K410" s="112"/>
    </row>
    <row r="411" spans="2:11">
      <c r="B411" s="93"/>
      <c r="C411" s="112"/>
      <c r="D411" s="112"/>
      <c r="E411" s="112"/>
      <c r="F411" s="112"/>
      <c r="G411" s="112"/>
      <c r="H411" s="112"/>
      <c r="I411" s="94"/>
      <c r="J411" s="94"/>
      <c r="K411" s="112"/>
    </row>
    <row r="412" spans="2:11">
      <c r="B412" s="93"/>
      <c r="C412" s="112"/>
      <c r="D412" s="112"/>
      <c r="E412" s="112"/>
      <c r="F412" s="112"/>
      <c r="G412" s="112"/>
      <c r="H412" s="112"/>
      <c r="I412" s="94"/>
      <c r="J412" s="94"/>
      <c r="K412" s="112"/>
    </row>
    <row r="413" spans="2:11">
      <c r="B413" s="93"/>
      <c r="C413" s="112"/>
      <c r="D413" s="112"/>
      <c r="E413" s="112"/>
      <c r="F413" s="112"/>
      <c r="G413" s="112"/>
      <c r="H413" s="112"/>
      <c r="I413" s="94"/>
      <c r="J413" s="94"/>
      <c r="K413" s="112"/>
    </row>
    <row r="414" spans="2:11">
      <c r="B414" s="93"/>
      <c r="C414" s="112"/>
      <c r="D414" s="112"/>
      <c r="E414" s="112"/>
      <c r="F414" s="112"/>
      <c r="G414" s="112"/>
      <c r="H414" s="112"/>
      <c r="I414" s="94"/>
      <c r="J414" s="94"/>
      <c r="K414" s="112"/>
    </row>
    <row r="415" spans="2:11">
      <c r="B415" s="93"/>
      <c r="C415" s="112"/>
      <c r="D415" s="112"/>
      <c r="E415" s="112"/>
      <c r="F415" s="112"/>
      <c r="G415" s="112"/>
      <c r="H415" s="112"/>
      <c r="I415" s="94"/>
      <c r="J415" s="94"/>
      <c r="K415" s="112"/>
    </row>
    <row r="416" spans="2:11">
      <c r="B416" s="93"/>
      <c r="C416" s="112"/>
      <c r="D416" s="112"/>
      <c r="E416" s="112"/>
      <c r="F416" s="112"/>
      <c r="G416" s="112"/>
      <c r="H416" s="112"/>
      <c r="I416" s="94"/>
      <c r="J416" s="94"/>
      <c r="K416" s="112"/>
    </row>
    <row r="417" spans="2:11">
      <c r="B417" s="93"/>
      <c r="C417" s="112"/>
      <c r="D417" s="112"/>
      <c r="E417" s="112"/>
      <c r="F417" s="112"/>
      <c r="G417" s="112"/>
      <c r="H417" s="112"/>
      <c r="I417" s="94"/>
      <c r="J417" s="94"/>
      <c r="K417" s="112"/>
    </row>
    <row r="418" spans="2:11">
      <c r="B418" s="93"/>
      <c r="C418" s="112"/>
      <c r="D418" s="112"/>
      <c r="E418" s="112"/>
      <c r="F418" s="112"/>
      <c r="G418" s="112"/>
      <c r="H418" s="112"/>
      <c r="I418" s="94"/>
      <c r="J418" s="94"/>
      <c r="K418" s="112"/>
    </row>
    <row r="419" spans="2:11">
      <c r="B419" s="93"/>
      <c r="C419" s="112"/>
      <c r="D419" s="112"/>
      <c r="E419" s="112"/>
      <c r="F419" s="112"/>
      <c r="G419" s="112"/>
      <c r="H419" s="112"/>
      <c r="I419" s="94"/>
      <c r="J419" s="94"/>
      <c r="K419" s="112"/>
    </row>
    <row r="420" spans="2:11">
      <c r="B420" s="93"/>
      <c r="C420" s="112"/>
      <c r="D420" s="112"/>
      <c r="E420" s="112"/>
      <c r="F420" s="112"/>
      <c r="G420" s="112"/>
      <c r="H420" s="112"/>
      <c r="I420" s="94"/>
      <c r="J420" s="94"/>
      <c r="K420" s="112"/>
    </row>
    <row r="421" spans="2:11">
      <c r="B421" s="93"/>
      <c r="C421" s="112"/>
      <c r="D421" s="112"/>
      <c r="E421" s="112"/>
      <c r="F421" s="112"/>
      <c r="G421" s="112"/>
      <c r="H421" s="112"/>
      <c r="I421" s="94"/>
      <c r="J421" s="94"/>
      <c r="K421" s="112"/>
    </row>
    <row r="422" spans="2:11">
      <c r="B422" s="93"/>
      <c r="C422" s="112"/>
      <c r="D422" s="112"/>
      <c r="E422" s="112"/>
      <c r="F422" s="112"/>
      <c r="G422" s="112"/>
      <c r="H422" s="112"/>
      <c r="I422" s="94"/>
      <c r="J422" s="94"/>
      <c r="K422" s="112"/>
    </row>
    <row r="423" spans="2:11">
      <c r="B423" s="93"/>
      <c r="C423" s="112"/>
      <c r="D423" s="112"/>
      <c r="E423" s="112"/>
      <c r="F423" s="112"/>
      <c r="G423" s="112"/>
      <c r="H423" s="112"/>
      <c r="I423" s="94"/>
      <c r="J423" s="94"/>
      <c r="K423" s="112"/>
    </row>
    <row r="424" spans="2:11">
      <c r="B424" s="93"/>
      <c r="C424" s="112"/>
      <c r="D424" s="112"/>
      <c r="E424" s="112"/>
      <c r="F424" s="112"/>
      <c r="G424" s="112"/>
      <c r="H424" s="112"/>
      <c r="I424" s="94"/>
      <c r="J424" s="94"/>
      <c r="K424" s="112"/>
    </row>
    <row r="425" spans="2:11">
      <c r="B425" s="93"/>
      <c r="C425" s="112"/>
      <c r="D425" s="112"/>
      <c r="E425" s="112"/>
      <c r="F425" s="112"/>
      <c r="G425" s="112"/>
      <c r="H425" s="112"/>
      <c r="I425" s="94"/>
      <c r="J425" s="94"/>
      <c r="K425" s="112"/>
    </row>
    <row r="426" spans="2:11">
      <c r="B426" s="93"/>
      <c r="C426" s="112"/>
      <c r="D426" s="112"/>
      <c r="E426" s="112"/>
      <c r="F426" s="112"/>
      <c r="G426" s="112"/>
      <c r="H426" s="112"/>
      <c r="I426" s="94"/>
      <c r="J426" s="94"/>
      <c r="K426" s="112"/>
    </row>
    <row r="427" spans="2:11">
      <c r="B427" s="93"/>
      <c r="C427" s="112"/>
      <c r="D427" s="112"/>
      <c r="E427" s="112"/>
      <c r="F427" s="112"/>
      <c r="G427" s="112"/>
      <c r="H427" s="112"/>
      <c r="I427" s="94"/>
      <c r="J427" s="94"/>
      <c r="K427" s="112"/>
    </row>
    <row r="428" spans="2:11">
      <c r="B428" s="93"/>
      <c r="C428" s="112"/>
      <c r="D428" s="112"/>
      <c r="E428" s="112"/>
      <c r="F428" s="112"/>
      <c r="G428" s="112"/>
      <c r="H428" s="112"/>
      <c r="I428" s="94"/>
      <c r="J428" s="94"/>
      <c r="K428" s="112"/>
    </row>
    <row r="429" spans="2:11">
      <c r="B429" s="93"/>
      <c r="C429" s="112"/>
      <c r="D429" s="112"/>
      <c r="E429" s="112"/>
      <c r="F429" s="112"/>
      <c r="G429" s="112"/>
      <c r="H429" s="112"/>
      <c r="I429" s="94"/>
      <c r="J429" s="94"/>
      <c r="K429" s="112"/>
    </row>
    <row r="430" spans="2:11">
      <c r="B430" s="93"/>
      <c r="C430" s="112"/>
      <c r="D430" s="112"/>
      <c r="E430" s="112"/>
      <c r="F430" s="112"/>
      <c r="G430" s="112"/>
      <c r="H430" s="112"/>
      <c r="I430" s="94"/>
      <c r="J430" s="94"/>
      <c r="K430" s="112"/>
    </row>
    <row r="431" spans="2:11">
      <c r="B431" s="93"/>
      <c r="C431" s="112"/>
      <c r="D431" s="112"/>
      <c r="E431" s="112"/>
      <c r="F431" s="112"/>
      <c r="G431" s="112"/>
      <c r="H431" s="112"/>
      <c r="I431" s="94"/>
      <c r="J431" s="94"/>
      <c r="K431" s="112"/>
    </row>
    <row r="432" spans="2:11">
      <c r="B432" s="93"/>
      <c r="C432" s="112"/>
      <c r="D432" s="112"/>
      <c r="E432" s="112"/>
      <c r="F432" s="112"/>
      <c r="G432" s="112"/>
      <c r="H432" s="112"/>
      <c r="I432" s="94"/>
      <c r="J432" s="94"/>
      <c r="K432" s="112"/>
    </row>
    <row r="433" spans="2:11">
      <c r="B433" s="93"/>
      <c r="C433" s="112"/>
      <c r="D433" s="112"/>
      <c r="E433" s="112"/>
      <c r="F433" s="112"/>
      <c r="G433" s="112"/>
      <c r="H433" s="112"/>
      <c r="I433" s="94"/>
      <c r="J433" s="94"/>
      <c r="K433" s="112"/>
    </row>
    <row r="434" spans="2:11">
      <c r="B434" s="93"/>
      <c r="C434" s="112"/>
      <c r="D434" s="112"/>
      <c r="E434" s="112"/>
      <c r="F434" s="112"/>
      <c r="G434" s="112"/>
      <c r="H434" s="112"/>
      <c r="I434" s="94"/>
      <c r="J434" s="94"/>
      <c r="K434" s="112"/>
    </row>
    <row r="435" spans="2:11">
      <c r="B435" s="93"/>
      <c r="C435" s="112"/>
      <c r="D435" s="112"/>
      <c r="E435" s="112"/>
      <c r="F435" s="112"/>
      <c r="G435" s="112"/>
      <c r="H435" s="112"/>
      <c r="I435" s="94"/>
      <c r="J435" s="94"/>
      <c r="K435" s="112"/>
    </row>
    <row r="436" spans="2:11">
      <c r="B436" s="93"/>
      <c r="C436" s="112"/>
      <c r="D436" s="112"/>
      <c r="E436" s="112"/>
      <c r="F436" s="112"/>
      <c r="G436" s="112"/>
      <c r="H436" s="112"/>
      <c r="I436" s="94"/>
      <c r="J436" s="94"/>
      <c r="K436" s="112"/>
    </row>
    <row r="437" spans="2:11">
      <c r="B437" s="93"/>
      <c r="C437" s="112"/>
      <c r="D437" s="112"/>
      <c r="E437" s="112"/>
      <c r="F437" s="112"/>
      <c r="G437" s="112"/>
      <c r="H437" s="112"/>
      <c r="I437" s="94"/>
      <c r="J437" s="94"/>
      <c r="K437" s="112"/>
    </row>
    <row r="438" spans="2:11">
      <c r="B438" s="93"/>
      <c r="C438" s="112"/>
      <c r="D438" s="112"/>
      <c r="E438" s="112"/>
      <c r="F438" s="112"/>
      <c r="G438" s="112"/>
      <c r="H438" s="112"/>
      <c r="I438" s="94"/>
      <c r="J438" s="94"/>
      <c r="K438" s="112"/>
    </row>
    <row r="439" spans="2:11">
      <c r="B439" s="93"/>
      <c r="C439" s="112"/>
      <c r="D439" s="112"/>
      <c r="E439" s="112"/>
      <c r="F439" s="112"/>
      <c r="G439" s="112"/>
      <c r="H439" s="112"/>
      <c r="I439" s="94"/>
      <c r="J439" s="94"/>
      <c r="K439" s="112"/>
    </row>
    <row r="440" spans="2:11">
      <c r="B440" s="93"/>
      <c r="C440" s="112"/>
      <c r="D440" s="112"/>
      <c r="E440" s="112"/>
      <c r="F440" s="112"/>
      <c r="G440" s="112"/>
      <c r="H440" s="112"/>
      <c r="I440" s="94"/>
      <c r="J440" s="94"/>
      <c r="K440" s="112"/>
    </row>
    <row r="441" spans="2:11">
      <c r="B441" s="93"/>
      <c r="C441" s="112"/>
      <c r="D441" s="112"/>
      <c r="E441" s="112"/>
      <c r="F441" s="112"/>
      <c r="G441" s="112"/>
      <c r="H441" s="112"/>
      <c r="I441" s="94"/>
      <c r="J441" s="94"/>
      <c r="K441" s="112"/>
    </row>
    <row r="442" spans="2:11">
      <c r="B442" s="93"/>
      <c r="C442" s="112"/>
      <c r="D442" s="112"/>
      <c r="E442" s="112"/>
      <c r="F442" s="112"/>
      <c r="G442" s="112"/>
      <c r="H442" s="112"/>
      <c r="I442" s="94"/>
      <c r="J442" s="94"/>
      <c r="K442" s="112"/>
    </row>
    <row r="443" spans="2:11">
      <c r="B443" s="93"/>
      <c r="C443" s="112"/>
      <c r="D443" s="112"/>
      <c r="E443" s="112"/>
      <c r="F443" s="112"/>
      <c r="G443" s="112"/>
      <c r="H443" s="112"/>
      <c r="I443" s="94"/>
      <c r="J443" s="94"/>
      <c r="K443" s="112"/>
    </row>
    <row r="444" spans="2:11">
      <c r="B444" s="93"/>
      <c r="C444" s="112"/>
      <c r="D444" s="112"/>
      <c r="E444" s="112"/>
      <c r="F444" s="112"/>
      <c r="G444" s="112"/>
      <c r="H444" s="112"/>
      <c r="I444" s="94"/>
      <c r="J444" s="94"/>
      <c r="K444" s="112"/>
    </row>
    <row r="445" spans="2:11">
      <c r="B445" s="93"/>
      <c r="C445" s="112"/>
      <c r="D445" s="112"/>
      <c r="E445" s="112"/>
      <c r="F445" s="112"/>
      <c r="G445" s="112"/>
      <c r="H445" s="112"/>
      <c r="I445" s="94"/>
      <c r="J445" s="94"/>
      <c r="K445" s="112"/>
    </row>
    <row r="446" spans="2:11">
      <c r="B446" s="93"/>
      <c r="C446" s="112"/>
      <c r="D446" s="112"/>
      <c r="E446" s="112"/>
      <c r="F446" s="112"/>
      <c r="G446" s="112"/>
      <c r="H446" s="112"/>
      <c r="I446" s="94"/>
      <c r="J446" s="94"/>
      <c r="K446" s="112"/>
    </row>
    <row r="447" spans="2:11">
      <c r="B447" s="93"/>
      <c r="C447" s="112"/>
      <c r="D447" s="112"/>
      <c r="E447" s="112"/>
      <c r="F447" s="112"/>
      <c r="G447" s="112"/>
      <c r="H447" s="112"/>
      <c r="I447" s="94"/>
      <c r="J447" s="94"/>
      <c r="K447" s="112"/>
    </row>
    <row r="448" spans="2:11">
      <c r="B448" s="93"/>
      <c r="C448" s="112"/>
      <c r="D448" s="112"/>
      <c r="E448" s="112"/>
      <c r="F448" s="112"/>
      <c r="G448" s="112"/>
      <c r="H448" s="112"/>
      <c r="I448" s="94"/>
      <c r="J448" s="94"/>
      <c r="K448" s="112"/>
    </row>
    <row r="449" spans="2:11">
      <c r="B449" s="93"/>
      <c r="C449" s="112"/>
      <c r="D449" s="112"/>
      <c r="E449" s="112"/>
      <c r="F449" s="112"/>
      <c r="G449" s="112"/>
      <c r="H449" s="112"/>
      <c r="I449" s="94"/>
      <c r="J449" s="94"/>
      <c r="K449" s="112"/>
    </row>
    <row r="450" spans="2:11">
      <c r="B450" s="93"/>
      <c r="C450" s="112"/>
      <c r="D450" s="112"/>
      <c r="E450" s="112"/>
      <c r="F450" s="112"/>
      <c r="G450" s="112"/>
      <c r="H450" s="112"/>
      <c r="I450" s="94"/>
      <c r="J450" s="94"/>
      <c r="K450" s="112"/>
    </row>
    <row r="451" spans="2:11">
      <c r="B451" s="93"/>
      <c r="C451" s="112"/>
      <c r="D451" s="112"/>
      <c r="E451" s="112"/>
      <c r="F451" s="112"/>
      <c r="G451" s="112"/>
      <c r="H451" s="112"/>
      <c r="I451" s="94"/>
      <c r="J451" s="94"/>
      <c r="K451" s="112"/>
    </row>
    <row r="452" spans="2:11">
      <c r="B452" s="93"/>
      <c r="C452" s="112"/>
      <c r="D452" s="112"/>
      <c r="E452" s="112"/>
      <c r="F452" s="112"/>
      <c r="G452" s="112"/>
      <c r="H452" s="112"/>
      <c r="I452" s="94"/>
      <c r="J452" s="94"/>
      <c r="K452" s="112"/>
    </row>
    <row r="453" spans="2:11">
      <c r="B453" s="93"/>
      <c r="C453" s="112"/>
      <c r="D453" s="112"/>
      <c r="E453" s="112"/>
      <c r="F453" s="112"/>
      <c r="G453" s="112"/>
      <c r="H453" s="112"/>
      <c r="I453" s="94"/>
      <c r="J453" s="94"/>
      <c r="K453" s="112"/>
    </row>
    <row r="454" spans="2:11">
      <c r="B454" s="93"/>
      <c r="C454" s="112"/>
      <c r="D454" s="112"/>
      <c r="E454" s="112"/>
      <c r="F454" s="112"/>
      <c r="G454" s="112"/>
      <c r="H454" s="112"/>
      <c r="I454" s="94"/>
      <c r="J454" s="94"/>
      <c r="K454" s="112"/>
    </row>
    <row r="455" spans="2:11">
      <c r="B455" s="93"/>
      <c r="C455" s="112"/>
      <c r="D455" s="112"/>
      <c r="E455" s="112"/>
      <c r="F455" s="112"/>
      <c r="G455" s="112"/>
      <c r="H455" s="112"/>
      <c r="I455" s="94"/>
      <c r="J455" s="94"/>
      <c r="K455" s="112"/>
    </row>
    <row r="456" spans="2:11">
      <c r="B456" s="93"/>
      <c r="C456" s="112"/>
      <c r="D456" s="112"/>
      <c r="E456" s="112"/>
      <c r="F456" s="112"/>
      <c r="G456" s="112"/>
      <c r="H456" s="112"/>
      <c r="I456" s="94"/>
      <c r="J456" s="94"/>
      <c r="K456" s="112"/>
    </row>
    <row r="457" spans="2:11">
      <c r="B457" s="93"/>
      <c r="C457" s="112"/>
      <c r="D457" s="112"/>
      <c r="E457" s="112"/>
      <c r="F457" s="112"/>
      <c r="G457" s="112"/>
      <c r="H457" s="112"/>
      <c r="I457" s="94"/>
      <c r="J457" s="94"/>
      <c r="K457" s="112"/>
    </row>
    <row r="458" spans="2:11">
      <c r="B458" s="93"/>
      <c r="C458" s="112"/>
      <c r="D458" s="112"/>
      <c r="E458" s="112"/>
      <c r="F458" s="112"/>
      <c r="G458" s="112"/>
      <c r="H458" s="112"/>
      <c r="I458" s="94"/>
      <c r="J458" s="94"/>
      <c r="K458" s="112"/>
    </row>
    <row r="459" spans="2:11">
      <c r="B459" s="93"/>
      <c r="C459" s="112"/>
      <c r="D459" s="112"/>
      <c r="E459" s="112"/>
      <c r="F459" s="112"/>
      <c r="G459" s="112"/>
      <c r="H459" s="112"/>
      <c r="I459" s="94"/>
      <c r="J459" s="94"/>
      <c r="K459" s="112"/>
    </row>
    <row r="460" spans="2:11">
      <c r="B460" s="93"/>
      <c r="C460" s="112"/>
      <c r="D460" s="112"/>
      <c r="E460" s="112"/>
      <c r="F460" s="112"/>
      <c r="G460" s="112"/>
      <c r="H460" s="112"/>
      <c r="I460" s="94"/>
      <c r="J460" s="94"/>
      <c r="K460" s="112"/>
    </row>
    <row r="461" spans="2:11">
      <c r="B461" s="93"/>
      <c r="C461" s="112"/>
      <c r="D461" s="112"/>
      <c r="E461" s="112"/>
      <c r="F461" s="112"/>
      <c r="G461" s="112"/>
      <c r="H461" s="112"/>
      <c r="I461" s="94"/>
      <c r="J461" s="94"/>
      <c r="K461" s="112"/>
    </row>
    <row r="462" spans="2:11">
      <c r="B462" s="93"/>
      <c r="C462" s="112"/>
      <c r="D462" s="112"/>
      <c r="E462" s="112"/>
      <c r="F462" s="112"/>
      <c r="G462" s="112"/>
      <c r="H462" s="112"/>
      <c r="I462" s="94"/>
      <c r="J462" s="94"/>
      <c r="K462" s="112"/>
    </row>
    <row r="463" spans="2:11">
      <c r="B463" s="93"/>
      <c r="C463" s="112"/>
      <c r="D463" s="112"/>
      <c r="E463" s="112"/>
      <c r="F463" s="112"/>
      <c r="G463" s="112"/>
      <c r="H463" s="112"/>
      <c r="I463" s="94"/>
      <c r="J463" s="94"/>
      <c r="K463" s="112"/>
    </row>
    <row r="464" spans="2:11">
      <c r="B464" s="93"/>
      <c r="C464" s="112"/>
      <c r="D464" s="112"/>
      <c r="E464" s="112"/>
      <c r="F464" s="112"/>
      <c r="G464" s="112"/>
      <c r="H464" s="112"/>
      <c r="I464" s="94"/>
      <c r="J464" s="94"/>
      <c r="K464" s="112"/>
    </row>
    <row r="465" spans="2:11">
      <c r="B465" s="93"/>
      <c r="C465" s="112"/>
      <c r="D465" s="112"/>
      <c r="E465" s="112"/>
      <c r="F465" s="112"/>
      <c r="G465" s="112"/>
      <c r="H465" s="112"/>
      <c r="I465" s="94"/>
      <c r="J465" s="94"/>
      <c r="K465" s="112"/>
    </row>
    <row r="466" spans="2:11">
      <c r="B466" s="93"/>
      <c r="C466" s="112"/>
      <c r="D466" s="112"/>
      <c r="E466" s="112"/>
      <c r="F466" s="112"/>
      <c r="G466" s="112"/>
      <c r="H466" s="112"/>
      <c r="I466" s="94"/>
      <c r="J466" s="94"/>
      <c r="K466" s="112"/>
    </row>
    <row r="467" spans="2:11">
      <c r="B467" s="93"/>
      <c r="C467" s="112"/>
      <c r="D467" s="112"/>
      <c r="E467" s="112"/>
      <c r="F467" s="112"/>
      <c r="G467" s="112"/>
      <c r="H467" s="112"/>
      <c r="I467" s="94"/>
      <c r="J467" s="94"/>
      <c r="K467" s="112"/>
    </row>
    <row r="468" spans="2:11">
      <c r="B468" s="93"/>
      <c r="C468" s="112"/>
      <c r="D468" s="112"/>
      <c r="E468" s="112"/>
      <c r="F468" s="112"/>
      <c r="G468" s="112"/>
      <c r="H468" s="112"/>
      <c r="I468" s="94"/>
      <c r="J468" s="94"/>
      <c r="K468" s="112"/>
    </row>
    <row r="469" spans="2:11">
      <c r="B469" s="93"/>
      <c r="C469" s="112"/>
      <c r="D469" s="112"/>
      <c r="E469" s="112"/>
      <c r="F469" s="112"/>
      <c r="G469" s="112"/>
      <c r="H469" s="112"/>
      <c r="I469" s="94"/>
      <c r="J469" s="94"/>
      <c r="K469" s="112"/>
    </row>
    <row r="470" spans="2:11">
      <c r="B470" s="93"/>
      <c r="C470" s="112"/>
      <c r="D470" s="112"/>
      <c r="E470" s="112"/>
      <c r="F470" s="112"/>
      <c r="G470" s="112"/>
      <c r="H470" s="112"/>
      <c r="I470" s="94"/>
      <c r="J470" s="94"/>
      <c r="K470" s="112"/>
    </row>
    <row r="471" spans="2:11">
      <c r="B471" s="93"/>
      <c r="C471" s="112"/>
      <c r="D471" s="112"/>
      <c r="E471" s="112"/>
      <c r="F471" s="112"/>
      <c r="G471" s="112"/>
      <c r="H471" s="112"/>
      <c r="I471" s="94"/>
      <c r="J471" s="94"/>
      <c r="K471" s="112"/>
    </row>
    <row r="472" spans="2:11">
      <c r="B472" s="93"/>
      <c r="C472" s="112"/>
      <c r="D472" s="112"/>
      <c r="E472" s="112"/>
      <c r="F472" s="112"/>
      <c r="G472" s="112"/>
      <c r="H472" s="112"/>
      <c r="I472" s="94"/>
      <c r="J472" s="94"/>
      <c r="K472" s="112"/>
    </row>
    <row r="473" spans="2:11">
      <c r="B473" s="93"/>
      <c r="C473" s="112"/>
      <c r="D473" s="112"/>
      <c r="E473" s="112"/>
      <c r="F473" s="112"/>
      <c r="G473" s="112"/>
      <c r="H473" s="112"/>
      <c r="I473" s="94"/>
      <c r="J473" s="94"/>
      <c r="K473" s="112"/>
    </row>
    <row r="474" spans="2:11">
      <c r="B474" s="93"/>
      <c r="C474" s="112"/>
      <c r="D474" s="112"/>
      <c r="E474" s="112"/>
      <c r="F474" s="112"/>
      <c r="G474" s="112"/>
      <c r="H474" s="112"/>
      <c r="I474" s="94"/>
      <c r="J474" s="94"/>
      <c r="K474" s="112"/>
    </row>
    <row r="475" spans="2:11">
      <c r="B475" s="93"/>
      <c r="C475" s="112"/>
      <c r="D475" s="112"/>
      <c r="E475" s="112"/>
      <c r="F475" s="112"/>
      <c r="G475" s="112"/>
      <c r="H475" s="112"/>
      <c r="I475" s="94"/>
      <c r="J475" s="94"/>
      <c r="K475" s="112"/>
    </row>
    <row r="476" spans="2:11">
      <c r="B476" s="93"/>
      <c r="C476" s="112"/>
      <c r="D476" s="112"/>
      <c r="E476" s="112"/>
      <c r="F476" s="112"/>
      <c r="G476" s="112"/>
      <c r="H476" s="112"/>
      <c r="I476" s="94"/>
      <c r="J476" s="94"/>
      <c r="K476" s="112"/>
    </row>
    <row r="477" spans="2:11">
      <c r="B477" s="93"/>
      <c r="C477" s="112"/>
      <c r="D477" s="112"/>
      <c r="E477" s="112"/>
      <c r="F477" s="112"/>
      <c r="G477" s="112"/>
      <c r="H477" s="112"/>
      <c r="I477" s="94"/>
      <c r="J477" s="94"/>
      <c r="K477" s="112"/>
    </row>
    <row r="478" spans="2:11">
      <c r="B478" s="93"/>
      <c r="C478" s="112"/>
      <c r="D478" s="112"/>
      <c r="E478" s="112"/>
      <c r="F478" s="112"/>
      <c r="G478" s="112"/>
      <c r="H478" s="112"/>
      <c r="I478" s="94"/>
      <c r="J478" s="94"/>
      <c r="K478" s="112"/>
    </row>
    <row r="479" spans="2:11">
      <c r="B479" s="93"/>
      <c r="C479" s="112"/>
      <c r="D479" s="112"/>
      <c r="E479" s="112"/>
      <c r="F479" s="112"/>
      <c r="G479" s="112"/>
      <c r="H479" s="112"/>
      <c r="I479" s="94"/>
      <c r="J479" s="94"/>
      <c r="K479" s="112"/>
    </row>
    <row r="480" spans="2:11">
      <c r="B480" s="93"/>
      <c r="C480" s="112"/>
      <c r="D480" s="112"/>
      <c r="E480" s="112"/>
      <c r="F480" s="112"/>
      <c r="G480" s="112"/>
      <c r="H480" s="112"/>
      <c r="I480" s="94"/>
      <c r="J480" s="94"/>
      <c r="K480" s="112"/>
    </row>
    <row r="481" spans="2:11">
      <c r="B481" s="93"/>
      <c r="C481" s="112"/>
      <c r="D481" s="112"/>
      <c r="E481" s="112"/>
      <c r="F481" s="112"/>
      <c r="G481" s="112"/>
      <c r="H481" s="112"/>
      <c r="I481" s="94"/>
      <c r="J481" s="94"/>
      <c r="K481" s="112"/>
    </row>
    <row r="482" spans="2:11">
      <c r="B482" s="93"/>
      <c r="C482" s="112"/>
      <c r="D482" s="112"/>
      <c r="E482" s="112"/>
      <c r="F482" s="112"/>
      <c r="G482" s="112"/>
      <c r="H482" s="112"/>
      <c r="I482" s="94"/>
      <c r="J482" s="94"/>
      <c r="K482" s="112"/>
    </row>
    <row r="483" spans="2:11">
      <c r="B483" s="93"/>
      <c r="C483" s="112"/>
      <c r="D483" s="112"/>
      <c r="E483" s="112"/>
      <c r="F483" s="112"/>
      <c r="G483" s="112"/>
      <c r="H483" s="112"/>
      <c r="I483" s="94"/>
      <c r="J483" s="94"/>
      <c r="K483" s="112"/>
    </row>
    <row r="484" spans="2:11">
      <c r="B484" s="93"/>
      <c r="C484" s="112"/>
      <c r="D484" s="112"/>
      <c r="E484" s="112"/>
      <c r="F484" s="112"/>
      <c r="G484" s="112"/>
      <c r="H484" s="112"/>
      <c r="I484" s="94"/>
      <c r="J484" s="94"/>
      <c r="K484" s="112"/>
    </row>
    <row r="485" spans="2:11">
      <c r="B485" s="93"/>
      <c r="C485" s="112"/>
      <c r="D485" s="112"/>
      <c r="E485" s="112"/>
      <c r="F485" s="112"/>
      <c r="G485" s="112"/>
      <c r="H485" s="112"/>
      <c r="I485" s="94"/>
      <c r="J485" s="94"/>
      <c r="K485" s="112"/>
    </row>
    <row r="486" spans="2:11">
      <c r="B486" s="93"/>
      <c r="C486" s="112"/>
      <c r="D486" s="112"/>
      <c r="E486" s="112"/>
      <c r="F486" s="112"/>
      <c r="G486" s="112"/>
      <c r="H486" s="112"/>
      <c r="I486" s="94"/>
      <c r="J486" s="94"/>
      <c r="K486" s="112"/>
    </row>
    <row r="487" spans="2:11">
      <c r="B487" s="93"/>
      <c r="C487" s="112"/>
      <c r="D487" s="112"/>
      <c r="E487" s="112"/>
      <c r="F487" s="112"/>
      <c r="G487" s="112"/>
      <c r="H487" s="112"/>
      <c r="I487" s="94"/>
      <c r="J487" s="94"/>
      <c r="K487" s="112"/>
    </row>
    <row r="488" spans="2:11">
      <c r="B488" s="93"/>
      <c r="C488" s="112"/>
      <c r="D488" s="112"/>
      <c r="E488" s="112"/>
      <c r="F488" s="112"/>
      <c r="G488" s="112"/>
      <c r="H488" s="112"/>
      <c r="I488" s="94"/>
      <c r="J488" s="94"/>
      <c r="K488" s="112"/>
    </row>
    <row r="489" spans="2:11">
      <c r="B489" s="93"/>
      <c r="C489" s="112"/>
      <c r="D489" s="112"/>
      <c r="E489" s="112"/>
      <c r="F489" s="112"/>
      <c r="G489" s="112"/>
      <c r="H489" s="112"/>
      <c r="I489" s="94"/>
      <c r="J489" s="94"/>
      <c r="K489" s="112"/>
    </row>
    <row r="490" spans="2:11">
      <c r="B490" s="93"/>
      <c r="C490" s="112"/>
      <c r="D490" s="112"/>
      <c r="E490" s="112"/>
      <c r="F490" s="112"/>
      <c r="G490" s="112"/>
      <c r="H490" s="112"/>
      <c r="I490" s="94"/>
      <c r="J490" s="94"/>
      <c r="K490" s="112"/>
    </row>
    <row r="491" spans="2:11">
      <c r="B491" s="93"/>
      <c r="C491" s="112"/>
      <c r="D491" s="112"/>
      <c r="E491" s="112"/>
      <c r="F491" s="112"/>
      <c r="G491" s="112"/>
      <c r="H491" s="112"/>
      <c r="I491" s="94"/>
      <c r="J491" s="94"/>
      <c r="K491" s="112"/>
    </row>
    <row r="492" spans="2:11">
      <c r="B492" s="93"/>
      <c r="C492" s="112"/>
      <c r="D492" s="112"/>
      <c r="E492" s="112"/>
      <c r="F492" s="112"/>
      <c r="G492" s="112"/>
      <c r="H492" s="112"/>
      <c r="I492" s="94"/>
      <c r="J492" s="94"/>
      <c r="K492" s="112"/>
    </row>
    <row r="493" spans="2:11">
      <c r="B493" s="93"/>
      <c r="C493" s="112"/>
      <c r="D493" s="112"/>
      <c r="E493" s="112"/>
      <c r="F493" s="112"/>
      <c r="G493" s="112"/>
      <c r="H493" s="112"/>
      <c r="I493" s="94"/>
      <c r="J493" s="94"/>
      <c r="K493" s="112"/>
    </row>
    <row r="494" spans="2:11">
      <c r="B494" s="93"/>
      <c r="C494" s="112"/>
      <c r="D494" s="112"/>
      <c r="E494" s="112"/>
      <c r="F494" s="112"/>
      <c r="G494" s="112"/>
      <c r="H494" s="112"/>
      <c r="I494" s="94"/>
      <c r="J494" s="94"/>
      <c r="K494" s="112"/>
    </row>
    <row r="495" spans="2:11">
      <c r="B495" s="93"/>
      <c r="C495" s="112"/>
      <c r="D495" s="112"/>
      <c r="E495" s="112"/>
      <c r="F495" s="112"/>
      <c r="G495" s="112"/>
      <c r="H495" s="112"/>
      <c r="I495" s="94"/>
      <c r="J495" s="94"/>
      <c r="K495" s="112"/>
    </row>
    <row r="496" spans="2:11">
      <c r="B496" s="93"/>
      <c r="C496" s="112"/>
      <c r="D496" s="112"/>
      <c r="E496" s="112"/>
      <c r="F496" s="112"/>
      <c r="G496" s="112"/>
      <c r="H496" s="112"/>
      <c r="I496" s="94"/>
      <c r="J496" s="94"/>
      <c r="K496" s="112"/>
    </row>
    <row r="497" spans="2:11">
      <c r="B497" s="93"/>
      <c r="C497" s="112"/>
      <c r="D497" s="112"/>
      <c r="E497" s="112"/>
      <c r="F497" s="112"/>
      <c r="G497" s="112"/>
      <c r="H497" s="112"/>
      <c r="I497" s="94"/>
      <c r="J497" s="94"/>
      <c r="K497" s="112"/>
    </row>
    <row r="498" spans="2:11">
      <c r="B498" s="93"/>
      <c r="C498" s="112"/>
      <c r="D498" s="112"/>
      <c r="E498" s="112"/>
      <c r="F498" s="112"/>
      <c r="G498" s="112"/>
      <c r="H498" s="112"/>
      <c r="I498" s="94"/>
      <c r="J498" s="94"/>
      <c r="K498" s="112"/>
    </row>
    <row r="499" spans="2:11">
      <c r="B499" s="93"/>
      <c r="C499" s="112"/>
      <c r="D499" s="112"/>
      <c r="E499" s="112"/>
      <c r="F499" s="112"/>
      <c r="G499" s="112"/>
      <c r="H499" s="112"/>
      <c r="I499" s="94"/>
      <c r="J499" s="94"/>
      <c r="K499" s="112"/>
    </row>
    <row r="500" spans="2:11">
      <c r="B500" s="93"/>
      <c r="C500" s="112"/>
      <c r="D500" s="112"/>
      <c r="E500" s="112"/>
      <c r="F500" s="112"/>
      <c r="G500" s="112"/>
      <c r="H500" s="112"/>
      <c r="I500" s="94"/>
      <c r="J500" s="94"/>
      <c r="K500" s="112"/>
    </row>
    <row r="501" spans="2:11">
      <c r="B501" s="93"/>
      <c r="C501" s="112"/>
      <c r="D501" s="112"/>
      <c r="E501" s="112"/>
      <c r="F501" s="112"/>
      <c r="G501" s="112"/>
      <c r="H501" s="112"/>
      <c r="I501" s="94"/>
      <c r="J501" s="94"/>
      <c r="K501" s="112"/>
    </row>
    <row r="502" spans="2:11">
      <c r="B502" s="93"/>
      <c r="C502" s="112"/>
      <c r="D502" s="112"/>
      <c r="E502" s="112"/>
      <c r="F502" s="112"/>
      <c r="G502" s="112"/>
      <c r="H502" s="112"/>
      <c r="I502" s="94"/>
      <c r="J502" s="94"/>
      <c r="K502" s="112"/>
    </row>
    <row r="503" spans="2:11">
      <c r="B503" s="93"/>
      <c r="C503" s="112"/>
      <c r="D503" s="112"/>
      <c r="E503" s="112"/>
      <c r="F503" s="112"/>
      <c r="G503" s="112"/>
      <c r="H503" s="112"/>
      <c r="I503" s="94"/>
      <c r="J503" s="94"/>
      <c r="K503" s="112"/>
    </row>
    <row r="504" spans="2:11">
      <c r="B504" s="93"/>
      <c r="C504" s="112"/>
      <c r="D504" s="112"/>
      <c r="E504" s="112"/>
      <c r="F504" s="112"/>
      <c r="G504" s="112"/>
      <c r="H504" s="112"/>
      <c r="I504" s="94"/>
      <c r="J504" s="94"/>
      <c r="K504" s="112"/>
    </row>
    <row r="505" spans="2:11">
      <c r="B505" s="93"/>
      <c r="C505" s="112"/>
      <c r="D505" s="112"/>
      <c r="E505" s="112"/>
      <c r="F505" s="112"/>
      <c r="G505" s="112"/>
      <c r="H505" s="112"/>
      <c r="I505" s="94"/>
      <c r="J505" s="94"/>
      <c r="K505" s="112"/>
    </row>
    <row r="506" spans="2:11">
      <c r="B506" s="93"/>
      <c r="C506" s="112"/>
      <c r="D506" s="112"/>
      <c r="E506" s="112"/>
      <c r="F506" s="112"/>
      <c r="G506" s="112"/>
      <c r="H506" s="112"/>
      <c r="I506" s="94"/>
      <c r="J506" s="94"/>
      <c r="K506" s="112"/>
    </row>
    <row r="507" spans="2:11">
      <c r="B507" s="93"/>
      <c r="C507" s="112"/>
      <c r="D507" s="112"/>
      <c r="E507" s="112"/>
      <c r="F507" s="112"/>
      <c r="G507" s="112"/>
      <c r="H507" s="112"/>
      <c r="I507" s="94"/>
      <c r="J507" s="94"/>
      <c r="K507" s="112"/>
    </row>
    <row r="508" spans="2:11">
      <c r="B508" s="93"/>
      <c r="C508" s="112"/>
      <c r="D508" s="112"/>
      <c r="E508" s="112"/>
      <c r="F508" s="112"/>
      <c r="G508" s="112"/>
      <c r="H508" s="112"/>
      <c r="I508" s="94"/>
      <c r="J508" s="94"/>
      <c r="K508" s="112"/>
    </row>
    <row r="509" spans="2:11">
      <c r="B509" s="93"/>
      <c r="C509" s="112"/>
      <c r="D509" s="112"/>
      <c r="E509" s="112"/>
      <c r="F509" s="112"/>
      <c r="G509" s="112"/>
      <c r="H509" s="112"/>
      <c r="I509" s="94"/>
      <c r="J509" s="94"/>
      <c r="K509" s="112"/>
    </row>
    <row r="510" spans="2:11">
      <c r="B510" s="93"/>
      <c r="C510" s="112"/>
      <c r="D510" s="112"/>
      <c r="E510" s="112"/>
      <c r="F510" s="112"/>
      <c r="G510" s="112"/>
      <c r="H510" s="112"/>
      <c r="I510" s="94"/>
      <c r="J510" s="94"/>
      <c r="K510" s="112"/>
    </row>
    <row r="511" spans="2:11">
      <c r="B511" s="93"/>
      <c r="C511" s="112"/>
      <c r="D511" s="112"/>
      <c r="E511" s="112"/>
      <c r="F511" s="112"/>
      <c r="G511" s="112"/>
      <c r="H511" s="112"/>
      <c r="I511" s="94"/>
      <c r="J511" s="94"/>
      <c r="K511" s="112"/>
    </row>
    <row r="512" spans="2:11">
      <c r="B512" s="93"/>
      <c r="C512" s="112"/>
      <c r="D512" s="112"/>
      <c r="E512" s="112"/>
      <c r="F512" s="112"/>
      <c r="G512" s="112"/>
      <c r="H512" s="112"/>
      <c r="I512" s="94"/>
      <c r="J512" s="94"/>
      <c r="K512" s="112"/>
    </row>
    <row r="513" spans="2:11">
      <c r="B513" s="93"/>
      <c r="C513" s="112"/>
      <c r="D513" s="112"/>
      <c r="E513" s="112"/>
      <c r="F513" s="112"/>
      <c r="G513" s="112"/>
      <c r="H513" s="112"/>
      <c r="I513" s="94"/>
      <c r="J513" s="94"/>
      <c r="K513" s="112"/>
    </row>
    <row r="514" spans="2:11">
      <c r="B514" s="93"/>
      <c r="C514" s="112"/>
      <c r="D514" s="112"/>
      <c r="E514" s="112"/>
      <c r="F514" s="112"/>
      <c r="G514" s="112"/>
      <c r="H514" s="112"/>
      <c r="I514" s="94"/>
      <c r="J514" s="94"/>
      <c r="K514" s="112"/>
    </row>
    <row r="515" spans="2:11">
      <c r="B515" s="93"/>
      <c r="C515" s="112"/>
      <c r="D515" s="112"/>
      <c r="E515" s="112"/>
      <c r="F515" s="112"/>
      <c r="G515" s="112"/>
      <c r="H515" s="112"/>
      <c r="I515" s="94"/>
      <c r="J515" s="94"/>
      <c r="K515" s="112"/>
    </row>
    <row r="516" spans="2:11">
      <c r="B516" s="93"/>
      <c r="C516" s="112"/>
      <c r="D516" s="112"/>
      <c r="E516" s="112"/>
      <c r="F516" s="112"/>
      <c r="G516" s="112"/>
      <c r="H516" s="112"/>
      <c r="I516" s="94"/>
      <c r="J516" s="94"/>
      <c r="K516" s="112"/>
    </row>
    <row r="517" spans="2:11">
      <c r="B517" s="93"/>
      <c r="C517" s="112"/>
      <c r="D517" s="112"/>
      <c r="E517" s="112"/>
      <c r="F517" s="112"/>
      <c r="G517" s="112"/>
      <c r="H517" s="112"/>
      <c r="I517" s="94"/>
      <c r="J517" s="94"/>
      <c r="K517" s="112"/>
    </row>
    <row r="518" spans="2:11">
      <c r="B518" s="93"/>
      <c r="C518" s="112"/>
      <c r="D518" s="112"/>
      <c r="E518" s="112"/>
      <c r="F518" s="112"/>
      <c r="G518" s="112"/>
      <c r="H518" s="112"/>
      <c r="I518" s="94"/>
      <c r="J518" s="94"/>
      <c r="K518" s="112"/>
    </row>
    <row r="519" spans="2:11">
      <c r="B519" s="93"/>
      <c r="C519" s="112"/>
      <c r="D519" s="112"/>
      <c r="E519" s="112"/>
      <c r="F519" s="112"/>
      <c r="G519" s="112"/>
      <c r="H519" s="112"/>
      <c r="I519" s="94"/>
      <c r="J519" s="94"/>
      <c r="K519" s="112"/>
    </row>
    <row r="520" spans="2:11">
      <c r="B520" s="93"/>
      <c r="C520" s="112"/>
      <c r="D520" s="112"/>
      <c r="E520" s="112"/>
      <c r="F520" s="112"/>
      <c r="G520" s="112"/>
      <c r="H520" s="112"/>
      <c r="I520" s="94"/>
      <c r="J520" s="94"/>
      <c r="K520" s="112"/>
    </row>
    <row r="521" spans="2:11">
      <c r="B521" s="93"/>
      <c r="C521" s="112"/>
      <c r="D521" s="112"/>
      <c r="E521" s="112"/>
      <c r="F521" s="112"/>
      <c r="G521" s="112"/>
      <c r="H521" s="112"/>
      <c r="I521" s="94"/>
      <c r="J521" s="94"/>
      <c r="K521" s="112"/>
    </row>
    <row r="522" spans="2:11">
      <c r="B522" s="93"/>
      <c r="C522" s="112"/>
      <c r="D522" s="112"/>
      <c r="E522" s="112"/>
      <c r="F522" s="112"/>
      <c r="G522" s="112"/>
      <c r="H522" s="112"/>
      <c r="I522" s="94"/>
      <c r="J522" s="94"/>
      <c r="K522" s="112"/>
    </row>
    <row r="523" spans="2:11">
      <c r="B523" s="93"/>
      <c r="C523" s="112"/>
      <c r="D523" s="112"/>
      <c r="E523" s="112"/>
      <c r="F523" s="112"/>
      <c r="G523" s="112"/>
      <c r="H523" s="112"/>
      <c r="I523" s="94"/>
      <c r="J523" s="94"/>
      <c r="K523" s="112"/>
    </row>
    <row r="524" spans="2:11">
      <c r="B524" s="93"/>
      <c r="C524" s="112"/>
      <c r="D524" s="112"/>
      <c r="E524" s="112"/>
      <c r="F524" s="112"/>
      <c r="G524" s="112"/>
      <c r="H524" s="112"/>
      <c r="I524" s="94"/>
      <c r="J524" s="94"/>
      <c r="K524" s="112"/>
    </row>
    <row r="525" spans="2:11">
      <c r="B525" s="93"/>
      <c r="C525" s="112"/>
      <c r="D525" s="112"/>
      <c r="E525" s="112"/>
      <c r="F525" s="112"/>
      <c r="G525" s="112"/>
      <c r="H525" s="112"/>
      <c r="I525" s="94"/>
      <c r="J525" s="94"/>
      <c r="K525" s="112"/>
    </row>
    <row r="526" spans="2:11">
      <c r="B526" s="93"/>
      <c r="C526" s="112"/>
      <c r="D526" s="112"/>
      <c r="E526" s="112"/>
      <c r="F526" s="112"/>
      <c r="G526" s="112"/>
      <c r="H526" s="112"/>
      <c r="I526" s="94"/>
      <c r="J526" s="94"/>
      <c r="K526" s="112"/>
    </row>
    <row r="527" spans="2:11">
      <c r="B527" s="93"/>
      <c r="C527" s="112"/>
      <c r="D527" s="112"/>
      <c r="E527" s="112"/>
      <c r="F527" s="112"/>
      <c r="G527" s="112"/>
      <c r="H527" s="112"/>
      <c r="I527" s="94"/>
      <c r="J527" s="94"/>
      <c r="K527" s="112"/>
    </row>
    <row r="528" spans="2:11">
      <c r="B528" s="93"/>
      <c r="C528" s="112"/>
      <c r="D528" s="112"/>
      <c r="E528" s="112"/>
      <c r="F528" s="112"/>
      <c r="G528" s="112"/>
      <c r="H528" s="112"/>
      <c r="I528" s="94"/>
      <c r="J528" s="94"/>
      <c r="K528" s="112"/>
    </row>
    <row r="529" spans="2:11">
      <c r="B529" s="93"/>
      <c r="C529" s="112"/>
      <c r="D529" s="112"/>
      <c r="E529" s="112"/>
      <c r="F529" s="112"/>
      <c r="G529" s="112"/>
      <c r="H529" s="112"/>
      <c r="I529" s="94"/>
      <c r="J529" s="94"/>
      <c r="K529" s="112"/>
    </row>
    <row r="530" spans="2:11">
      <c r="B530" s="93"/>
      <c r="C530" s="112"/>
      <c r="D530" s="112"/>
      <c r="E530" s="112"/>
      <c r="F530" s="112"/>
      <c r="G530" s="112"/>
      <c r="H530" s="112"/>
      <c r="I530" s="94"/>
      <c r="J530" s="94"/>
      <c r="K530" s="112"/>
    </row>
    <row r="531" spans="2:11">
      <c r="B531" s="93"/>
      <c r="C531" s="112"/>
      <c r="D531" s="112"/>
      <c r="E531" s="112"/>
      <c r="F531" s="112"/>
      <c r="G531" s="112"/>
      <c r="H531" s="112"/>
      <c r="I531" s="94"/>
      <c r="J531" s="94"/>
      <c r="K531" s="112"/>
    </row>
    <row r="532" spans="2:11">
      <c r="B532" s="93"/>
      <c r="C532" s="112"/>
      <c r="D532" s="112"/>
      <c r="E532" s="112"/>
      <c r="F532" s="112"/>
      <c r="G532" s="112"/>
      <c r="H532" s="112"/>
      <c r="I532" s="94"/>
      <c r="J532" s="94"/>
      <c r="K532" s="112"/>
    </row>
    <row r="533" spans="2:11">
      <c r="B533" s="93"/>
      <c r="C533" s="112"/>
      <c r="D533" s="112"/>
      <c r="E533" s="112"/>
      <c r="F533" s="112"/>
      <c r="G533" s="112"/>
      <c r="H533" s="112"/>
      <c r="I533" s="94"/>
      <c r="J533" s="94"/>
      <c r="K533" s="112"/>
    </row>
    <row r="534" spans="2:11">
      <c r="B534" s="93"/>
      <c r="C534" s="112"/>
      <c r="D534" s="112"/>
      <c r="E534" s="112"/>
      <c r="F534" s="112"/>
      <c r="G534" s="112"/>
      <c r="H534" s="112"/>
      <c r="I534" s="94"/>
      <c r="J534" s="94"/>
      <c r="K534" s="112"/>
    </row>
    <row r="535" spans="2:11">
      <c r="B535" s="93"/>
      <c r="C535" s="112"/>
      <c r="D535" s="112"/>
      <c r="E535" s="112"/>
      <c r="F535" s="112"/>
      <c r="G535" s="112"/>
      <c r="H535" s="112"/>
      <c r="I535" s="94"/>
      <c r="J535" s="94"/>
      <c r="K535" s="112"/>
    </row>
    <row r="536" spans="2:11">
      <c r="B536" s="93"/>
      <c r="C536" s="112"/>
      <c r="D536" s="112"/>
      <c r="E536" s="112"/>
      <c r="F536" s="112"/>
      <c r="G536" s="112"/>
      <c r="H536" s="112"/>
      <c r="I536" s="94"/>
      <c r="J536" s="94"/>
      <c r="K536" s="112"/>
    </row>
    <row r="537" spans="2:11">
      <c r="B537" s="93"/>
      <c r="C537" s="112"/>
      <c r="D537" s="112"/>
      <c r="E537" s="112"/>
      <c r="F537" s="112"/>
      <c r="G537" s="112"/>
      <c r="H537" s="112"/>
      <c r="I537" s="94"/>
      <c r="J537" s="94"/>
      <c r="K537" s="112"/>
    </row>
    <row r="538" spans="2:11">
      <c r="B538" s="93"/>
      <c r="C538" s="112"/>
      <c r="D538" s="112"/>
      <c r="E538" s="112"/>
      <c r="F538" s="112"/>
      <c r="G538" s="112"/>
      <c r="H538" s="112"/>
      <c r="I538" s="94"/>
      <c r="J538" s="94"/>
      <c r="K538" s="112"/>
    </row>
    <row r="539" spans="2:11">
      <c r="B539" s="93"/>
      <c r="C539" s="112"/>
      <c r="D539" s="112"/>
      <c r="E539" s="112"/>
      <c r="F539" s="112"/>
      <c r="G539" s="112"/>
      <c r="H539" s="112"/>
      <c r="I539" s="94"/>
      <c r="J539" s="94"/>
      <c r="K539" s="112"/>
    </row>
    <row r="540" spans="2:11">
      <c r="B540" s="93"/>
      <c r="C540" s="112"/>
      <c r="D540" s="112"/>
      <c r="E540" s="112"/>
      <c r="F540" s="112"/>
      <c r="G540" s="112"/>
      <c r="H540" s="112"/>
      <c r="I540" s="94"/>
      <c r="J540" s="94"/>
      <c r="K540" s="112"/>
    </row>
    <row r="541" spans="2:11">
      <c r="B541" s="93"/>
      <c r="C541" s="112"/>
      <c r="D541" s="112"/>
      <c r="E541" s="112"/>
      <c r="F541" s="112"/>
      <c r="G541" s="112"/>
      <c r="H541" s="112"/>
      <c r="I541" s="94"/>
      <c r="J541" s="94"/>
      <c r="K541" s="112"/>
    </row>
    <row r="542" spans="2:11">
      <c r="B542" s="93"/>
      <c r="C542" s="112"/>
      <c r="D542" s="112"/>
      <c r="E542" s="112"/>
      <c r="F542" s="112"/>
      <c r="G542" s="112"/>
      <c r="H542" s="112"/>
      <c r="I542" s="94"/>
      <c r="J542" s="94"/>
      <c r="K542" s="112"/>
    </row>
    <row r="543" spans="2:11">
      <c r="B543" s="93"/>
      <c r="C543" s="112"/>
      <c r="D543" s="112"/>
      <c r="E543" s="112"/>
      <c r="F543" s="112"/>
      <c r="G543" s="112"/>
      <c r="H543" s="112"/>
      <c r="I543" s="94"/>
      <c r="J543" s="94"/>
      <c r="K543" s="112"/>
    </row>
    <row r="544" spans="2:11">
      <c r="B544" s="93"/>
      <c r="C544" s="112"/>
      <c r="D544" s="112"/>
      <c r="E544" s="112"/>
      <c r="F544" s="112"/>
      <c r="G544" s="112"/>
      <c r="H544" s="112"/>
      <c r="I544" s="94"/>
      <c r="J544" s="94"/>
      <c r="K544" s="112"/>
    </row>
    <row r="545" spans="2:11">
      <c r="B545" s="93"/>
      <c r="C545" s="112"/>
      <c r="D545" s="112"/>
      <c r="E545" s="112"/>
      <c r="F545" s="112"/>
      <c r="G545" s="112"/>
      <c r="H545" s="112"/>
      <c r="I545" s="94"/>
      <c r="J545" s="94"/>
      <c r="K545" s="112"/>
    </row>
    <row r="546" spans="2:11">
      <c r="B546" s="93"/>
      <c r="C546" s="112"/>
      <c r="D546" s="112"/>
      <c r="E546" s="112"/>
      <c r="F546" s="112"/>
      <c r="G546" s="112"/>
      <c r="H546" s="112"/>
      <c r="I546" s="94"/>
      <c r="J546" s="94"/>
      <c r="K546" s="112"/>
    </row>
    <row r="547" spans="2:11">
      <c r="B547" s="93"/>
      <c r="C547" s="112"/>
      <c r="D547" s="112"/>
      <c r="E547" s="112"/>
      <c r="F547" s="112"/>
      <c r="G547" s="112"/>
      <c r="H547" s="112"/>
      <c r="I547" s="94"/>
      <c r="J547" s="94"/>
      <c r="K547" s="112"/>
    </row>
    <row r="548" spans="2:11">
      <c r="B548" s="93"/>
      <c r="C548" s="112"/>
      <c r="D548" s="112"/>
      <c r="E548" s="112"/>
      <c r="F548" s="112"/>
      <c r="G548" s="112"/>
      <c r="H548" s="112"/>
      <c r="I548" s="94"/>
      <c r="J548" s="94"/>
      <c r="K548" s="112"/>
    </row>
    <row r="549" spans="2:11">
      <c r="B549" s="93"/>
      <c r="C549" s="112"/>
      <c r="D549" s="112"/>
      <c r="E549" s="112"/>
      <c r="F549" s="112"/>
      <c r="G549" s="112"/>
      <c r="H549" s="112"/>
      <c r="I549" s="94"/>
      <c r="J549" s="94"/>
      <c r="K549" s="112"/>
    </row>
    <row r="550" spans="2:11">
      <c r="B550" s="93"/>
      <c r="C550" s="112"/>
      <c r="D550" s="112"/>
      <c r="E550" s="112"/>
      <c r="F550" s="112"/>
      <c r="G550" s="112"/>
      <c r="H550" s="112"/>
      <c r="I550" s="94"/>
      <c r="J550" s="94"/>
      <c r="K550" s="112"/>
    </row>
    <row r="551" spans="2:11">
      <c r="B551" s="93"/>
      <c r="C551" s="112"/>
      <c r="D551" s="112"/>
      <c r="E551" s="112"/>
      <c r="F551" s="112"/>
      <c r="G551" s="112"/>
      <c r="H551" s="112"/>
      <c r="I551" s="94"/>
      <c r="J551" s="94"/>
      <c r="K551" s="112"/>
    </row>
    <row r="552" spans="2:11">
      <c r="B552" s="93"/>
      <c r="C552" s="112"/>
      <c r="D552" s="112"/>
      <c r="E552" s="112"/>
      <c r="F552" s="112"/>
      <c r="G552" s="112"/>
      <c r="H552" s="112"/>
      <c r="I552" s="94"/>
      <c r="J552" s="94"/>
      <c r="K552" s="112"/>
    </row>
    <row r="553" spans="2:11">
      <c r="B553" s="93"/>
      <c r="C553" s="112"/>
      <c r="D553" s="112"/>
      <c r="E553" s="112"/>
      <c r="F553" s="112"/>
      <c r="G553" s="112"/>
      <c r="H553" s="112"/>
      <c r="I553" s="94"/>
      <c r="J553" s="94"/>
      <c r="K553" s="112"/>
    </row>
    <row r="554" spans="2:11">
      <c r="B554" s="93"/>
      <c r="C554" s="112"/>
      <c r="D554" s="112"/>
      <c r="E554" s="112"/>
      <c r="F554" s="112"/>
      <c r="G554" s="112"/>
      <c r="H554" s="112"/>
      <c r="I554" s="94"/>
      <c r="J554" s="94"/>
      <c r="K554" s="112"/>
    </row>
    <row r="555" spans="2:11">
      <c r="B555" s="93"/>
      <c r="C555" s="112"/>
      <c r="D555" s="112"/>
      <c r="E555" s="112"/>
      <c r="F555" s="112"/>
      <c r="G555" s="112"/>
      <c r="H555" s="112"/>
      <c r="I555" s="94"/>
      <c r="J555" s="94"/>
      <c r="K555" s="112"/>
    </row>
    <row r="556" spans="2:11">
      <c r="B556" s="93"/>
      <c r="C556" s="112"/>
      <c r="D556" s="112"/>
      <c r="E556" s="112"/>
      <c r="F556" s="112"/>
      <c r="G556" s="112"/>
      <c r="H556" s="112"/>
      <c r="I556" s="94"/>
      <c r="J556" s="94"/>
      <c r="K556" s="112"/>
    </row>
    <row r="557" spans="2:11">
      <c r="B557" s="93"/>
      <c r="C557" s="112"/>
      <c r="D557" s="112"/>
      <c r="E557" s="112"/>
      <c r="F557" s="112"/>
      <c r="G557" s="112"/>
      <c r="H557" s="112"/>
      <c r="I557" s="94"/>
      <c r="J557" s="94"/>
      <c r="K557" s="112"/>
    </row>
    <row r="558" spans="2:11">
      <c r="B558" s="93"/>
      <c r="C558" s="112"/>
      <c r="D558" s="112"/>
      <c r="E558" s="112"/>
      <c r="F558" s="112"/>
      <c r="G558" s="112"/>
      <c r="H558" s="112"/>
      <c r="I558" s="94"/>
      <c r="J558" s="94"/>
      <c r="K558" s="112"/>
    </row>
    <row r="559" spans="2:11">
      <c r="B559" s="93"/>
      <c r="C559" s="112"/>
      <c r="D559" s="112"/>
      <c r="E559" s="112"/>
      <c r="F559" s="112"/>
      <c r="G559" s="112"/>
      <c r="H559" s="112"/>
      <c r="I559" s="94"/>
      <c r="J559" s="94"/>
      <c r="K559" s="112"/>
    </row>
    <row r="560" spans="2:11">
      <c r="B560" s="93"/>
      <c r="C560" s="112"/>
      <c r="D560" s="112"/>
      <c r="E560" s="112"/>
      <c r="F560" s="112"/>
      <c r="G560" s="112"/>
      <c r="H560" s="112"/>
      <c r="I560" s="94"/>
      <c r="J560" s="94"/>
      <c r="K560" s="112"/>
    </row>
    <row r="561" spans="2:11">
      <c r="B561" s="93"/>
      <c r="C561" s="112"/>
      <c r="D561" s="112"/>
      <c r="E561" s="112"/>
      <c r="F561" s="112"/>
      <c r="G561" s="112"/>
      <c r="H561" s="112"/>
      <c r="I561" s="94"/>
      <c r="J561" s="94"/>
      <c r="K561" s="112"/>
    </row>
    <row r="562" spans="2:11">
      <c r="B562" s="93"/>
      <c r="C562" s="112"/>
      <c r="D562" s="112"/>
      <c r="E562" s="112"/>
      <c r="F562" s="112"/>
      <c r="G562" s="112"/>
      <c r="H562" s="112"/>
      <c r="I562" s="94"/>
      <c r="J562" s="94"/>
      <c r="K562" s="112"/>
    </row>
    <row r="563" spans="2:11">
      <c r="B563" s="93"/>
      <c r="C563" s="112"/>
      <c r="D563" s="112"/>
      <c r="E563" s="112"/>
      <c r="F563" s="112"/>
      <c r="G563" s="112"/>
      <c r="H563" s="112"/>
      <c r="I563" s="94"/>
      <c r="J563" s="94"/>
      <c r="K563" s="112"/>
    </row>
    <row r="564" spans="2:11">
      <c r="B564" s="93"/>
      <c r="C564" s="112"/>
      <c r="D564" s="112"/>
      <c r="E564" s="112"/>
      <c r="F564" s="112"/>
      <c r="G564" s="112"/>
      <c r="H564" s="112"/>
      <c r="I564" s="94"/>
      <c r="J564" s="94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146</v>
      </c>
      <c r="C1" s="46" t="s" vm="1">
        <v>229</v>
      </c>
    </row>
    <row r="2" spans="2:35">
      <c r="B2" s="46" t="s">
        <v>145</v>
      </c>
      <c r="C2" s="46" t="s">
        <v>230</v>
      </c>
    </row>
    <row r="3" spans="2:35">
      <c r="B3" s="46" t="s">
        <v>147</v>
      </c>
      <c r="C3" s="46" t="s">
        <v>231</v>
      </c>
      <c r="E3" s="2"/>
    </row>
    <row r="4" spans="2:35">
      <c r="B4" s="46" t="s">
        <v>148</v>
      </c>
      <c r="C4" s="46">
        <v>12152</v>
      </c>
    </row>
    <row r="6" spans="2:35" ht="26.25" customHeight="1">
      <c r="B6" s="143" t="s">
        <v>173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35" ht="26.25" customHeight="1">
      <c r="B7" s="143" t="s">
        <v>97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/>
    </row>
    <row r="8" spans="2:35" s="3" customFormat="1" ht="63">
      <c r="B8" s="21" t="s">
        <v>116</v>
      </c>
      <c r="C8" s="29" t="s">
        <v>47</v>
      </c>
      <c r="D8" s="12" t="s">
        <v>53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63</v>
      </c>
      <c r="O8" s="29" t="s">
        <v>60</v>
      </c>
      <c r="P8" s="29" t="s">
        <v>149</v>
      </c>
      <c r="Q8" s="30" t="s">
        <v>151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31" t="s">
        <v>208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35" s="4" customFormat="1" ht="18" customHeight="1">
      <c r="B11" s="106" t="s">
        <v>2818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7">
        <v>0</v>
      </c>
      <c r="O11" s="87"/>
      <c r="P11" s="108">
        <v>0</v>
      </c>
      <c r="Q11" s="108">
        <v>0</v>
      </c>
      <c r="AI11" s="1"/>
    </row>
    <row r="12" spans="2:35" ht="21.75" customHeight="1">
      <c r="B12" s="109" t="s">
        <v>220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35">
      <c r="B13" s="109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35">
      <c r="B14" s="109" t="s">
        <v>203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35">
      <c r="B15" s="109" t="s">
        <v>211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3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</sheetData>
  <sheetProtection sheet="1" objects="1" scenarios="1"/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64.710937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146</v>
      </c>
      <c r="C1" s="46" t="s" vm="1">
        <v>229</v>
      </c>
    </row>
    <row r="2" spans="2:16">
      <c r="B2" s="46" t="s">
        <v>145</v>
      </c>
      <c r="C2" s="46" t="s">
        <v>230</v>
      </c>
    </row>
    <row r="3" spans="2:16">
      <c r="B3" s="46" t="s">
        <v>147</v>
      </c>
      <c r="C3" s="46" t="s">
        <v>231</v>
      </c>
    </row>
    <row r="4" spans="2:16">
      <c r="B4" s="46" t="s">
        <v>148</v>
      </c>
      <c r="C4" s="46">
        <v>12152</v>
      </c>
    </row>
    <row r="6" spans="2:16" ht="26.25" customHeight="1">
      <c r="B6" s="143" t="s">
        <v>174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ht="26.25" customHeight="1">
      <c r="B7" s="143" t="s">
        <v>89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5"/>
    </row>
    <row r="8" spans="2:16" s="3" customFormat="1" ht="63">
      <c r="B8" s="21" t="s">
        <v>116</v>
      </c>
      <c r="C8" s="29" t="s">
        <v>47</v>
      </c>
      <c r="D8" s="29" t="s">
        <v>14</v>
      </c>
      <c r="E8" s="29" t="s">
        <v>68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205</v>
      </c>
      <c r="L8" s="29" t="s">
        <v>204</v>
      </c>
      <c r="M8" s="29" t="s">
        <v>111</v>
      </c>
      <c r="N8" s="29" t="s">
        <v>60</v>
      </c>
      <c r="O8" s="29" t="s">
        <v>149</v>
      </c>
      <c r="P8" s="30" t="s">
        <v>151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212</v>
      </c>
      <c r="L9" s="31"/>
      <c r="M9" s="31" t="s">
        <v>208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6" t="s">
        <v>28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07">
        <v>0</v>
      </c>
      <c r="N11" s="87"/>
      <c r="O11" s="108">
        <f>IFERROR(M11/$M$11,0)</f>
        <v>0</v>
      </c>
      <c r="P11" s="108">
        <f>M11/'סכום נכסי הקרן'!$C$42</f>
        <v>0</v>
      </c>
    </row>
    <row r="12" spans="2:16" ht="21.75" customHeight="1">
      <c r="B12" s="109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203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109" t="s">
        <v>211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</sheetData>
  <sheetProtection sheet="1" objects="1" scenarios="1"/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146</v>
      </c>
      <c r="C1" s="46" t="s" vm="1">
        <v>229</v>
      </c>
    </row>
    <row r="2" spans="2:19">
      <c r="B2" s="46" t="s">
        <v>145</v>
      </c>
      <c r="C2" s="46" t="s">
        <v>230</v>
      </c>
    </row>
    <row r="3" spans="2:19">
      <c r="B3" s="46" t="s">
        <v>147</v>
      </c>
      <c r="C3" s="46" t="s">
        <v>231</v>
      </c>
    </row>
    <row r="4" spans="2:19">
      <c r="B4" s="46" t="s">
        <v>148</v>
      </c>
      <c r="C4" s="46">
        <v>12152</v>
      </c>
    </row>
    <row r="6" spans="2:19" ht="26.25" customHeight="1">
      <c r="B6" s="143" t="s">
        <v>174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</row>
    <row r="7" spans="2:19" ht="26.25" customHeight="1">
      <c r="B7" s="143" t="s">
        <v>90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5"/>
    </row>
    <row r="8" spans="2:19" s="3" customFormat="1" ht="63">
      <c r="B8" s="21" t="s">
        <v>116</v>
      </c>
      <c r="C8" s="29" t="s">
        <v>47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29" t="s">
        <v>205</v>
      </c>
      <c r="O8" s="29" t="s">
        <v>204</v>
      </c>
      <c r="P8" s="29" t="s">
        <v>111</v>
      </c>
      <c r="Q8" s="29" t="s">
        <v>60</v>
      </c>
      <c r="R8" s="29" t="s">
        <v>149</v>
      </c>
      <c r="S8" s="30" t="s">
        <v>151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106" t="s">
        <v>2817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07">
        <v>0</v>
      </c>
      <c r="Q11" s="87"/>
      <c r="R11" s="108">
        <v>0</v>
      </c>
      <c r="S11" s="108">
        <v>0</v>
      </c>
    </row>
    <row r="12" spans="2:19" ht="20.25" customHeight="1">
      <c r="B12" s="109" t="s">
        <v>220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19">
      <c r="B13" s="109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2:19">
      <c r="B14" s="109" t="s">
        <v>203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2:19">
      <c r="B15" s="109" t="s">
        <v>211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1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2:19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2:19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48.140625" style="2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42578125" style="1" bestFit="1" customWidth="1"/>
    <col min="16" max="16" width="9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146</v>
      </c>
      <c r="C1" s="46" t="s" vm="1">
        <v>229</v>
      </c>
    </row>
    <row r="2" spans="2:30">
      <c r="B2" s="46" t="s">
        <v>145</v>
      </c>
      <c r="C2" s="46" t="s">
        <v>230</v>
      </c>
    </row>
    <row r="3" spans="2:30">
      <c r="B3" s="46" t="s">
        <v>147</v>
      </c>
      <c r="C3" s="46" t="s">
        <v>231</v>
      </c>
    </row>
    <row r="4" spans="2:30">
      <c r="B4" s="46" t="s">
        <v>148</v>
      </c>
      <c r="C4" s="46">
        <v>12152</v>
      </c>
    </row>
    <row r="6" spans="2:30" ht="26.25" customHeight="1">
      <c r="B6" s="143" t="s">
        <v>174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5"/>
    </row>
    <row r="7" spans="2:30" ht="26.25" customHeight="1">
      <c r="B7" s="143" t="s">
        <v>91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5"/>
    </row>
    <row r="8" spans="2:30" s="3" customFormat="1" ht="63">
      <c r="B8" s="21" t="s">
        <v>116</v>
      </c>
      <c r="C8" s="29" t="s">
        <v>47</v>
      </c>
      <c r="D8" s="29" t="s">
        <v>118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17</v>
      </c>
      <c r="K8" s="29" t="s">
        <v>103</v>
      </c>
      <c r="L8" s="29" t="s">
        <v>16</v>
      </c>
      <c r="M8" s="58" t="s">
        <v>18</v>
      </c>
      <c r="N8" s="58" t="s">
        <v>205</v>
      </c>
      <c r="O8" s="29" t="s">
        <v>204</v>
      </c>
      <c r="P8" s="29" t="s">
        <v>111</v>
      </c>
      <c r="Q8" s="29" t="s">
        <v>60</v>
      </c>
      <c r="R8" s="29" t="s">
        <v>149</v>
      </c>
      <c r="S8" s="30" t="s">
        <v>151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A10" s="1"/>
    </row>
    <row r="11" spans="2:30" s="4" customFormat="1" ht="18" customHeight="1">
      <c r="B11" s="114" t="s">
        <v>54</v>
      </c>
      <c r="C11" s="87"/>
      <c r="D11" s="88"/>
      <c r="E11" s="87"/>
      <c r="F11" s="88"/>
      <c r="G11" s="87"/>
      <c r="H11" s="87"/>
      <c r="I11" s="101"/>
      <c r="J11" s="102">
        <v>5.2609581590324357</v>
      </c>
      <c r="K11" s="88"/>
      <c r="L11" s="89"/>
      <c r="M11" s="91">
        <v>4.6004946630496792E-2</v>
      </c>
      <c r="N11" s="90"/>
      <c r="O11" s="102"/>
      <c r="P11" s="90">
        <v>1211.2168374919997</v>
      </c>
      <c r="Q11" s="91"/>
      <c r="R11" s="91">
        <f>IFERROR(P11/$P$11,0)</f>
        <v>1</v>
      </c>
      <c r="S11" s="91">
        <f>P11/'סכום נכסי הקרן'!$C$42</f>
        <v>9.0465988605849292E-3</v>
      </c>
      <c r="AA11" s="1"/>
      <c r="AD11" s="1"/>
    </row>
    <row r="12" spans="2:30" ht="17.25" customHeight="1">
      <c r="B12" s="115" t="s">
        <v>198</v>
      </c>
      <c r="C12" s="87"/>
      <c r="D12" s="88"/>
      <c r="E12" s="87"/>
      <c r="F12" s="88"/>
      <c r="G12" s="87"/>
      <c r="H12" s="87"/>
      <c r="I12" s="101"/>
      <c r="J12" s="102">
        <v>4.6663861042010888</v>
      </c>
      <c r="K12" s="88"/>
      <c r="L12" s="89"/>
      <c r="M12" s="91">
        <v>4.481172050795184E-2</v>
      </c>
      <c r="N12" s="90"/>
      <c r="O12" s="102"/>
      <c r="P12" s="90">
        <v>1117.1194301470002</v>
      </c>
      <c r="Q12" s="91"/>
      <c r="R12" s="91">
        <f t="shared" ref="R12:R35" si="0">IFERROR(P12/$P$11,0)</f>
        <v>0.92231167497651212</v>
      </c>
      <c r="S12" s="91">
        <f>P12/'סכום נכסי הקרן'!$C$42</f>
        <v>8.3437837479466929E-3</v>
      </c>
    </row>
    <row r="13" spans="2:30">
      <c r="B13" s="116" t="s">
        <v>61</v>
      </c>
      <c r="C13" s="80"/>
      <c r="D13" s="81"/>
      <c r="E13" s="80"/>
      <c r="F13" s="81"/>
      <c r="G13" s="80"/>
      <c r="H13" s="80"/>
      <c r="I13" s="99"/>
      <c r="J13" s="100">
        <v>7.2560894341837949</v>
      </c>
      <c r="K13" s="81"/>
      <c r="L13" s="82"/>
      <c r="M13" s="84">
        <v>2.7401691629705752E-2</v>
      </c>
      <c r="N13" s="83"/>
      <c r="O13" s="100"/>
      <c r="P13" s="83">
        <v>481.37916771499999</v>
      </c>
      <c r="Q13" s="84"/>
      <c r="R13" s="84">
        <f t="shared" si="0"/>
        <v>0.3974343427323595</v>
      </c>
      <c r="S13" s="84">
        <f>P13/'סכום נכסי הקרן'!$C$42</f>
        <v>3.5954290721198832E-3</v>
      </c>
    </row>
    <row r="14" spans="2:30">
      <c r="B14" s="117" t="s">
        <v>1760</v>
      </c>
      <c r="C14" s="87" t="s">
        <v>1761</v>
      </c>
      <c r="D14" s="88" t="s">
        <v>1762</v>
      </c>
      <c r="E14" s="87" t="s">
        <v>332</v>
      </c>
      <c r="F14" s="88" t="s">
        <v>129</v>
      </c>
      <c r="G14" s="87" t="s">
        <v>317</v>
      </c>
      <c r="H14" s="87" t="s">
        <v>318</v>
      </c>
      <c r="I14" s="101">
        <v>39076</v>
      </c>
      <c r="J14" s="102">
        <v>6.2400000000019666</v>
      </c>
      <c r="K14" s="88" t="s">
        <v>133</v>
      </c>
      <c r="L14" s="89">
        <v>4.9000000000000002E-2</v>
      </c>
      <c r="M14" s="91">
        <v>2.7299999999977877E-2</v>
      </c>
      <c r="N14" s="90">
        <v>80619.927473999996</v>
      </c>
      <c r="O14" s="102">
        <v>151.36000000000001</v>
      </c>
      <c r="P14" s="90">
        <v>122.02632069900001</v>
      </c>
      <c r="Q14" s="91">
        <v>4.9867944883161238E-5</v>
      </c>
      <c r="R14" s="91">
        <f t="shared" si="0"/>
        <v>0.10074688273957058</v>
      </c>
      <c r="S14" s="91">
        <f>P14/'סכום נכסי הקרן'!$C$42</f>
        <v>9.1141663459928259E-4</v>
      </c>
    </row>
    <row r="15" spans="2:30">
      <c r="B15" s="117" t="s">
        <v>1763</v>
      </c>
      <c r="C15" s="87" t="s">
        <v>1764</v>
      </c>
      <c r="D15" s="88" t="s">
        <v>1762</v>
      </c>
      <c r="E15" s="87" t="s">
        <v>332</v>
      </c>
      <c r="F15" s="88" t="s">
        <v>129</v>
      </c>
      <c r="G15" s="87" t="s">
        <v>317</v>
      </c>
      <c r="H15" s="87" t="s">
        <v>318</v>
      </c>
      <c r="I15" s="101">
        <v>40738</v>
      </c>
      <c r="J15" s="102">
        <v>9.990000000020169</v>
      </c>
      <c r="K15" s="88" t="s">
        <v>133</v>
      </c>
      <c r="L15" s="89">
        <v>4.0999999999999995E-2</v>
      </c>
      <c r="M15" s="91">
        <v>2.5400000000052457E-2</v>
      </c>
      <c r="N15" s="90">
        <v>164548.62166800001</v>
      </c>
      <c r="O15" s="102">
        <v>134.4</v>
      </c>
      <c r="P15" s="90">
        <v>221.15335394599998</v>
      </c>
      <c r="Q15" s="91">
        <v>4.3571331544105328E-5</v>
      </c>
      <c r="R15" s="91">
        <f t="shared" si="0"/>
        <v>0.18258774737967653</v>
      </c>
      <c r="S15" s="91">
        <f>P15/'סכום נכסי הקרן'!$C$42</f>
        <v>1.6517981074017506E-3</v>
      </c>
    </row>
    <row r="16" spans="2:30">
      <c r="B16" s="117" t="s">
        <v>1765</v>
      </c>
      <c r="C16" s="87" t="s">
        <v>1766</v>
      </c>
      <c r="D16" s="88" t="s">
        <v>1762</v>
      </c>
      <c r="E16" s="87" t="s">
        <v>1767</v>
      </c>
      <c r="F16" s="88" t="s">
        <v>575</v>
      </c>
      <c r="G16" s="87" t="s">
        <v>322</v>
      </c>
      <c r="H16" s="87" t="s">
        <v>131</v>
      </c>
      <c r="I16" s="101">
        <v>42795</v>
      </c>
      <c r="J16" s="102">
        <v>5.54000000003676</v>
      </c>
      <c r="K16" s="88" t="s">
        <v>133</v>
      </c>
      <c r="L16" s="89">
        <v>2.1400000000000002E-2</v>
      </c>
      <c r="M16" s="91">
        <v>1.9900000000177179E-2</v>
      </c>
      <c r="N16" s="90">
        <v>54133.248076999997</v>
      </c>
      <c r="O16" s="102">
        <v>111.56</v>
      </c>
      <c r="P16" s="90">
        <v>60.391052807000001</v>
      </c>
      <c r="Q16" s="91">
        <v>1.2725561309976201E-4</v>
      </c>
      <c r="R16" s="91">
        <f t="shared" si="0"/>
        <v>4.9859819429234856E-2</v>
      </c>
      <c r="S16" s="91">
        <f>P16/'סכום נכסי הקרן'!$C$42</f>
        <v>4.5106178563748632E-4</v>
      </c>
    </row>
    <row r="17" spans="2:19">
      <c r="B17" s="117" t="s">
        <v>1768</v>
      </c>
      <c r="C17" s="87" t="s">
        <v>1769</v>
      </c>
      <c r="D17" s="88" t="s">
        <v>1762</v>
      </c>
      <c r="E17" s="87" t="s">
        <v>326</v>
      </c>
      <c r="F17" s="88" t="s">
        <v>321</v>
      </c>
      <c r="G17" s="87" t="s">
        <v>358</v>
      </c>
      <c r="H17" s="87" t="s">
        <v>318</v>
      </c>
      <c r="I17" s="101">
        <v>36489</v>
      </c>
      <c r="J17" s="102">
        <v>3.3399999893506331</v>
      </c>
      <c r="K17" s="88" t="s">
        <v>133</v>
      </c>
      <c r="L17" s="89">
        <v>6.0499999999999998E-2</v>
      </c>
      <c r="M17" s="91">
        <v>1.5899999893506326E-2</v>
      </c>
      <c r="N17" s="90">
        <v>31.080610999999998</v>
      </c>
      <c r="O17" s="102">
        <v>169.19</v>
      </c>
      <c r="P17" s="90">
        <v>5.2585284000000003E-2</v>
      </c>
      <c r="Q17" s="91"/>
      <c r="R17" s="91">
        <f t="shared" si="0"/>
        <v>4.3415251813115034E-5</v>
      </c>
      <c r="S17" s="91">
        <f>P17/'סכום נכסי הקרן'!$C$42</f>
        <v>3.9276036758453425E-7</v>
      </c>
    </row>
    <row r="18" spans="2:19">
      <c r="B18" s="117" t="s">
        <v>1770</v>
      </c>
      <c r="C18" s="87" t="s">
        <v>1771</v>
      </c>
      <c r="D18" s="88" t="s">
        <v>1762</v>
      </c>
      <c r="E18" s="87" t="s">
        <v>355</v>
      </c>
      <c r="F18" s="88" t="s">
        <v>129</v>
      </c>
      <c r="G18" s="87" t="s">
        <v>349</v>
      </c>
      <c r="H18" s="87" t="s">
        <v>131</v>
      </c>
      <c r="I18" s="101">
        <v>39084</v>
      </c>
      <c r="J18" s="102">
        <v>1.9300000000004218</v>
      </c>
      <c r="K18" s="88" t="s">
        <v>133</v>
      </c>
      <c r="L18" s="89">
        <v>5.5999999999999994E-2</v>
      </c>
      <c r="M18" s="91">
        <v>2.4199999999974731E-2</v>
      </c>
      <c r="N18" s="90">
        <v>16748.356086</v>
      </c>
      <c r="O18" s="102">
        <v>141.75</v>
      </c>
      <c r="P18" s="90">
        <v>23.740793542999995</v>
      </c>
      <c r="Q18" s="91">
        <v>3.4690647777299406E-5</v>
      </c>
      <c r="R18" s="91">
        <f t="shared" si="0"/>
        <v>1.9600778991942312E-2</v>
      </c>
      <c r="S18" s="91">
        <f>P18/'סכום נכסי הקרן'!$C$42</f>
        <v>1.7732038489508235E-4</v>
      </c>
    </row>
    <row r="19" spans="2:19">
      <c r="B19" s="117" t="s">
        <v>1772</v>
      </c>
      <c r="C19" s="87" t="s">
        <v>1773</v>
      </c>
      <c r="D19" s="88" t="s">
        <v>1762</v>
      </c>
      <c r="E19" s="87" t="s">
        <v>1774</v>
      </c>
      <c r="F19" s="88" t="s">
        <v>321</v>
      </c>
      <c r="G19" s="87" t="s">
        <v>435</v>
      </c>
      <c r="H19" s="87" t="s">
        <v>131</v>
      </c>
      <c r="I19" s="101">
        <v>44381</v>
      </c>
      <c r="J19" s="102">
        <v>3.2200000000121967</v>
      </c>
      <c r="K19" s="88" t="s">
        <v>133</v>
      </c>
      <c r="L19" s="89">
        <v>8.5000000000000006E-3</v>
      </c>
      <c r="M19" s="91">
        <v>5.0500000000304926E-2</v>
      </c>
      <c r="N19" s="90">
        <v>45142.5</v>
      </c>
      <c r="O19" s="102">
        <v>94.44</v>
      </c>
      <c r="P19" s="90">
        <v>42.632578634000005</v>
      </c>
      <c r="Q19" s="91">
        <v>1.410703125E-4</v>
      </c>
      <c r="R19" s="91">
        <f t="shared" si="0"/>
        <v>3.5198139023791104E-2</v>
      </c>
      <c r="S19" s="91">
        <f>P19/'סכום נכסי הקרן'!$C$42</f>
        <v>3.1842344438733853E-4</v>
      </c>
    </row>
    <row r="20" spans="2:19">
      <c r="B20" s="117" t="s">
        <v>1775</v>
      </c>
      <c r="C20" s="87" t="s">
        <v>1776</v>
      </c>
      <c r="D20" s="118" t="s">
        <v>29</v>
      </c>
      <c r="E20" s="87" t="s">
        <v>1777</v>
      </c>
      <c r="F20" s="88" t="s">
        <v>492</v>
      </c>
      <c r="G20" s="87" t="s">
        <v>550</v>
      </c>
      <c r="H20" s="87"/>
      <c r="I20" s="101">
        <v>39104</v>
      </c>
      <c r="J20" s="102">
        <v>0.38000000002108497</v>
      </c>
      <c r="K20" s="88" t="s">
        <v>133</v>
      </c>
      <c r="L20" s="89">
        <v>5.5999999999999994E-2</v>
      </c>
      <c r="M20" s="91">
        <v>0</v>
      </c>
      <c r="N20" s="90">
        <v>19126.497638000001</v>
      </c>
      <c r="O20" s="102">
        <v>59.511901999999999</v>
      </c>
      <c r="P20" s="90">
        <v>11.382482802000002</v>
      </c>
      <c r="Q20" s="91">
        <v>5.087082581703147E-5</v>
      </c>
      <c r="R20" s="91">
        <f t="shared" si="0"/>
        <v>9.3975599163309883E-3</v>
      </c>
      <c r="S20" s="91">
        <f>P20/'סכום נכסי הקרן'!$C$42</f>
        <v>8.5015954831358523E-5</v>
      </c>
    </row>
    <row r="21" spans="2:19">
      <c r="B21" s="119"/>
      <c r="C21" s="87"/>
      <c r="D21" s="87"/>
      <c r="E21" s="87"/>
      <c r="F21" s="87"/>
      <c r="G21" s="87"/>
      <c r="H21" s="87"/>
      <c r="I21" s="87"/>
      <c r="J21" s="102"/>
      <c r="K21" s="87"/>
      <c r="L21" s="87"/>
      <c r="M21" s="91"/>
      <c r="N21" s="90"/>
      <c r="O21" s="102"/>
      <c r="P21" s="87"/>
      <c r="Q21" s="87"/>
      <c r="R21" s="91"/>
      <c r="S21" s="87"/>
    </row>
    <row r="22" spans="2:19">
      <c r="B22" s="116" t="s">
        <v>62</v>
      </c>
      <c r="C22" s="80"/>
      <c r="D22" s="81"/>
      <c r="E22" s="80"/>
      <c r="F22" s="81"/>
      <c r="G22" s="80"/>
      <c r="H22" s="80"/>
      <c r="I22" s="99"/>
      <c r="J22" s="100">
        <v>2.7077780008644541</v>
      </c>
      <c r="K22" s="81"/>
      <c r="L22" s="82"/>
      <c r="M22" s="84">
        <v>5.7674276655774383E-2</v>
      </c>
      <c r="N22" s="83"/>
      <c r="O22" s="100"/>
      <c r="P22" s="83">
        <v>633.06910003099995</v>
      </c>
      <c r="Q22" s="84"/>
      <c r="R22" s="84">
        <f t="shared" si="0"/>
        <v>0.52267197782839725</v>
      </c>
      <c r="S22" s="84">
        <f>P22/'סכום נכסי הקרן'!$C$42</f>
        <v>4.7284037190820499E-3</v>
      </c>
    </row>
    <row r="23" spans="2:19">
      <c r="B23" s="117" t="s">
        <v>1778</v>
      </c>
      <c r="C23" s="87" t="s">
        <v>1779</v>
      </c>
      <c r="D23" s="88" t="s">
        <v>1762</v>
      </c>
      <c r="E23" s="87" t="s">
        <v>1767</v>
      </c>
      <c r="F23" s="88" t="s">
        <v>575</v>
      </c>
      <c r="G23" s="87" t="s">
        <v>322</v>
      </c>
      <c r="H23" s="87" t="s">
        <v>131</v>
      </c>
      <c r="I23" s="101">
        <v>42795</v>
      </c>
      <c r="J23" s="102">
        <v>5.03999999996556</v>
      </c>
      <c r="K23" s="88" t="s">
        <v>133</v>
      </c>
      <c r="L23" s="89">
        <v>3.7400000000000003E-2</v>
      </c>
      <c r="M23" s="91">
        <v>5.399999999968691E-2</v>
      </c>
      <c r="N23" s="90">
        <v>69075.517827999996</v>
      </c>
      <c r="O23" s="102">
        <v>92.48</v>
      </c>
      <c r="P23" s="90">
        <v>63.881040430000006</v>
      </c>
      <c r="Q23" s="91">
        <v>1.0177315265104536E-4</v>
      </c>
      <c r="R23" s="91">
        <f t="shared" si="0"/>
        <v>5.2741209049136879E-2</v>
      </c>
      <c r="S23" s="91">
        <f>P23/'סכום נכסי הקרן'!$C$42</f>
        <v>4.771285616897932E-4</v>
      </c>
    </row>
    <row r="24" spans="2:19">
      <c r="B24" s="117" t="s">
        <v>1780</v>
      </c>
      <c r="C24" s="87" t="s">
        <v>1781</v>
      </c>
      <c r="D24" s="88" t="s">
        <v>1762</v>
      </c>
      <c r="E24" s="87" t="s">
        <v>1767</v>
      </c>
      <c r="F24" s="88" t="s">
        <v>575</v>
      </c>
      <c r="G24" s="87" t="s">
        <v>322</v>
      </c>
      <c r="H24" s="87" t="s">
        <v>131</v>
      </c>
      <c r="I24" s="101">
        <v>42795</v>
      </c>
      <c r="J24" s="102">
        <v>1.8999999999973487</v>
      </c>
      <c r="K24" s="88" t="s">
        <v>133</v>
      </c>
      <c r="L24" s="89">
        <v>2.5000000000000001E-2</v>
      </c>
      <c r="M24" s="91">
        <v>4.8899999999871414E-2</v>
      </c>
      <c r="N24" s="90">
        <v>157447.265595</v>
      </c>
      <c r="O24" s="102">
        <v>95.82</v>
      </c>
      <c r="P24" s="90">
        <v>150.86597164599999</v>
      </c>
      <c r="Q24" s="91">
        <v>3.8585708947444627E-4</v>
      </c>
      <c r="R24" s="91">
        <f t="shared" si="0"/>
        <v>0.12455735998385713</v>
      </c>
      <c r="S24" s="91">
        <f>P24/'סכום נכסי הקרן'!$C$42</f>
        <v>1.1268204709074287E-3</v>
      </c>
    </row>
    <row r="25" spans="2:19">
      <c r="B25" s="117" t="s">
        <v>1782</v>
      </c>
      <c r="C25" s="87" t="s">
        <v>1783</v>
      </c>
      <c r="D25" s="88" t="s">
        <v>1762</v>
      </c>
      <c r="E25" s="87" t="s">
        <v>1784</v>
      </c>
      <c r="F25" s="88" t="s">
        <v>338</v>
      </c>
      <c r="G25" s="87" t="s">
        <v>367</v>
      </c>
      <c r="H25" s="87" t="s">
        <v>131</v>
      </c>
      <c r="I25" s="101">
        <v>42598</v>
      </c>
      <c r="J25" s="102">
        <v>2.7299999999954117</v>
      </c>
      <c r="K25" s="88" t="s">
        <v>133</v>
      </c>
      <c r="L25" s="89">
        <v>3.1E-2</v>
      </c>
      <c r="M25" s="91">
        <v>5.3999999999867321E-2</v>
      </c>
      <c r="N25" s="90">
        <v>192016.38489700001</v>
      </c>
      <c r="O25" s="102">
        <v>94.2</v>
      </c>
      <c r="P25" s="90">
        <v>180.87943457099999</v>
      </c>
      <c r="Q25" s="91">
        <v>2.5286213423243823E-4</v>
      </c>
      <c r="R25" s="91">
        <f t="shared" si="0"/>
        <v>0.14933695517768489</v>
      </c>
      <c r="S25" s="91">
        <f>P25/'סכום נכסי הקרן'!$C$42</f>
        <v>1.3509915285536665E-3</v>
      </c>
    </row>
    <row r="26" spans="2:19">
      <c r="B26" s="117" t="s">
        <v>1785</v>
      </c>
      <c r="C26" s="87" t="s">
        <v>1786</v>
      </c>
      <c r="D26" s="88" t="s">
        <v>1762</v>
      </c>
      <c r="E26" s="87" t="s">
        <v>962</v>
      </c>
      <c r="F26" s="88" t="s">
        <v>562</v>
      </c>
      <c r="G26" s="87" t="s">
        <v>432</v>
      </c>
      <c r="H26" s="87" t="s">
        <v>318</v>
      </c>
      <c r="I26" s="101">
        <v>44007</v>
      </c>
      <c r="J26" s="102">
        <v>3.5900000000098431</v>
      </c>
      <c r="K26" s="88" t="s">
        <v>133</v>
      </c>
      <c r="L26" s="89">
        <v>3.3500000000000002E-2</v>
      </c>
      <c r="M26" s="91">
        <v>7.3600000000127688E-2</v>
      </c>
      <c r="N26" s="90">
        <v>128514.611966</v>
      </c>
      <c r="O26" s="102">
        <v>87.75</v>
      </c>
      <c r="P26" s="90">
        <v>112.771570571</v>
      </c>
      <c r="Q26" s="91">
        <v>1.4279401329555556E-4</v>
      </c>
      <c r="R26" s="91">
        <f t="shared" si="0"/>
        <v>9.3106012961733514E-2</v>
      </c>
      <c r="S26" s="91">
        <f>P26/'סכום נכסי הקרן'!$C$42</f>
        <v>8.4229275077322399E-4</v>
      </c>
    </row>
    <row r="27" spans="2:19">
      <c r="B27" s="117" t="s">
        <v>1787</v>
      </c>
      <c r="C27" s="87" t="s">
        <v>1788</v>
      </c>
      <c r="D27" s="88" t="s">
        <v>1762</v>
      </c>
      <c r="E27" s="87" t="s">
        <v>1789</v>
      </c>
      <c r="F27" s="88" t="s">
        <v>338</v>
      </c>
      <c r="G27" s="87" t="s">
        <v>479</v>
      </c>
      <c r="H27" s="87" t="s">
        <v>318</v>
      </c>
      <c r="I27" s="101">
        <v>43310</v>
      </c>
      <c r="J27" s="102">
        <v>1.6600000000033688</v>
      </c>
      <c r="K27" s="88" t="s">
        <v>133</v>
      </c>
      <c r="L27" s="89">
        <v>3.5499999999999997E-2</v>
      </c>
      <c r="M27" s="91">
        <v>6.1100000000125929E-2</v>
      </c>
      <c r="N27" s="90">
        <v>128646.25199999999</v>
      </c>
      <c r="O27" s="102">
        <v>96.91</v>
      </c>
      <c r="P27" s="90">
        <v>124.67108281300001</v>
      </c>
      <c r="Q27" s="91">
        <v>4.7859468749999996E-4</v>
      </c>
      <c r="R27" s="91">
        <f t="shared" si="0"/>
        <v>0.10293044065598492</v>
      </c>
      <c r="S27" s="91">
        <f>P27/'סכום נכסי הקרן'!$C$42</f>
        <v>9.3117040715793784E-4</v>
      </c>
    </row>
    <row r="28" spans="2:19">
      <c r="B28" s="119"/>
      <c r="C28" s="87"/>
      <c r="D28" s="87"/>
      <c r="E28" s="87"/>
      <c r="F28" s="87"/>
      <c r="G28" s="87"/>
      <c r="H28" s="87"/>
      <c r="I28" s="87"/>
      <c r="J28" s="102"/>
      <c r="K28" s="87"/>
      <c r="L28" s="87"/>
      <c r="M28" s="91"/>
      <c r="N28" s="90"/>
      <c r="O28" s="102"/>
      <c r="P28" s="87"/>
      <c r="Q28" s="87"/>
      <c r="R28" s="91"/>
      <c r="S28" s="87"/>
    </row>
    <row r="29" spans="2:19">
      <c r="B29" s="116" t="s">
        <v>49</v>
      </c>
      <c r="C29" s="80"/>
      <c r="D29" s="81"/>
      <c r="E29" s="80"/>
      <c r="F29" s="81"/>
      <c r="G29" s="80"/>
      <c r="H29" s="80"/>
      <c r="I29" s="99"/>
      <c r="J29" s="100">
        <v>2.1600000003144699</v>
      </c>
      <c r="K29" s="81"/>
      <c r="L29" s="82"/>
      <c r="M29" s="84">
        <v>5.9700000007599688E-2</v>
      </c>
      <c r="N29" s="83"/>
      <c r="O29" s="100"/>
      <c r="P29" s="83">
        <v>2.6711624010000001</v>
      </c>
      <c r="Q29" s="84"/>
      <c r="R29" s="84">
        <f t="shared" si="0"/>
        <v>2.2053544157551752E-3</v>
      </c>
      <c r="S29" s="84">
        <f>P29/'סכום נכסי הקרן'!$C$42</f>
        <v>1.9950956744756709E-5</v>
      </c>
    </row>
    <row r="30" spans="2:19">
      <c r="B30" s="117" t="s">
        <v>1790</v>
      </c>
      <c r="C30" s="87" t="s">
        <v>1791</v>
      </c>
      <c r="D30" s="88" t="s">
        <v>1762</v>
      </c>
      <c r="E30" s="87" t="s">
        <v>1792</v>
      </c>
      <c r="F30" s="88" t="s">
        <v>492</v>
      </c>
      <c r="G30" s="87" t="s">
        <v>349</v>
      </c>
      <c r="H30" s="87" t="s">
        <v>131</v>
      </c>
      <c r="I30" s="101">
        <v>38118</v>
      </c>
      <c r="J30" s="102">
        <v>2.1600000003144699</v>
      </c>
      <c r="K30" s="88" t="s">
        <v>132</v>
      </c>
      <c r="L30" s="89">
        <v>7.9699999999999993E-2</v>
      </c>
      <c r="M30" s="91">
        <v>5.9700000007599688E-2</v>
      </c>
      <c r="N30" s="90">
        <v>694.46501000000001</v>
      </c>
      <c r="O30" s="102">
        <v>106.4</v>
      </c>
      <c r="P30" s="90">
        <v>2.6711624010000001</v>
      </c>
      <c r="Q30" s="91">
        <v>1.3861059400356526E-5</v>
      </c>
      <c r="R30" s="91">
        <f t="shared" si="0"/>
        <v>2.2053544157551752E-3</v>
      </c>
      <c r="S30" s="91">
        <f>P30/'סכום נכסי הקרן'!$C$42</f>
        <v>1.9950956744756709E-5</v>
      </c>
    </row>
    <row r="31" spans="2:19">
      <c r="B31" s="119"/>
      <c r="C31" s="87"/>
      <c r="D31" s="87"/>
      <c r="E31" s="87"/>
      <c r="F31" s="87"/>
      <c r="G31" s="87"/>
      <c r="H31" s="87"/>
      <c r="I31" s="87"/>
      <c r="J31" s="102"/>
      <c r="K31" s="87"/>
      <c r="L31" s="87"/>
      <c r="M31" s="91"/>
      <c r="N31" s="90"/>
      <c r="O31" s="102"/>
      <c r="P31" s="87"/>
      <c r="Q31" s="87"/>
      <c r="R31" s="91"/>
      <c r="S31" s="87"/>
    </row>
    <row r="32" spans="2:19">
      <c r="B32" s="115" t="s">
        <v>197</v>
      </c>
      <c r="C32" s="87"/>
      <c r="D32" s="88"/>
      <c r="E32" s="87"/>
      <c r="F32" s="88"/>
      <c r="G32" s="87"/>
      <c r="H32" s="87"/>
      <c r="I32" s="101"/>
      <c r="J32" s="102">
        <v>12.319686064672414</v>
      </c>
      <c r="K32" s="88"/>
      <c r="L32" s="89"/>
      <c r="M32" s="91">
        <v>6.0026525412127968E-2</v>
      </c>
      <c r="N32" s="90"/>
      <c r="O32" s="102"/>
      <c r="P32" s="90">
        <v>94.097407344999993</v>
      </c>
      <c r="Q32" s="91"/>
      <c r="R32" s="91">
        <f t="shared" si="0"/>
        <v>7.7688325023488228E-2</v>
      </c>
      <c r="S32" s="91">
        <f>P32/'סכום נכסי הקרן'!$C$42</f>
        <v>7.0281511263824018E-4</v>
      </c>
    </row>
    <row r="33" spans="2:19">
      <c r="B33" s="116" t="s">
        <v>69</v>
      </c>
      <c r="C33" s="80"/>
      <c r="D33" s="81"/>
      <c r="E33" s="80"/>
      <c r="F33" s="81"/>
      <c r="G33" s="80"/>
      <c r="H33" s="80"/>
      <c r="I33" s="99"/>
      <c r="J33" s="100">
        <v>12.319686064672414</v>
      </c>
      <c r="K33" s="81"/>
      <c r="L33" s="82"/>
      <c r="M33" s="84">
        <v>6.0026525412127968E-2</v>
      </c>
      <c r="N33" s="83"/>
      <c r="O33" s="100"/>
      <c r="P33" s="83">
        <v>94.097407344999993</v>
      </c>
      <c r="Q33" s="84"/>
      <c r="R33" s="84">
        <f t="shared" si="0"/>
        <v>7.7688325023488228E-2</v>
      </c>
      <c r="S33" s="84">
        <f>P33/'סכום נכסי הקרן'!$C$42</f>
        <v>7.0281511263824018E-4</v>
      </c>
    </row>
    <row r="34" spans="2:19">
      <c r="B34" s="117" t="s">
        <v>1793</v>
      </c>
      <c r="C34" s="87">
        <v>4824</v>
      </c>
      <c r="D34" s="88" t="s">
        <v>1762</v>
      </c>
      <c r="E34" s="87"/>
      <c r="F34" s="88" t="s">
        <v>756</v>
      </c>
      <c r="G34" s="87" t="s">
        <v>1794</v>
      </c>
      <c r="H34" s="87" t="s">
        <v>739</v>
      </c>
      <c r="I34" s="101">
        <v>42206</v>
      </c>
      <c r="J34" s="102">
        <v>14.509999999950299</v>
      </c>
      <c r="K34" s="88" t="s">
        <v>140</v>
      </c>
      <c r="L34" s="89">
        <v>4.555E-2</v>
      </c>
      <c r="M34" s="91">
        <v>6.3399999999737999E-2</v>
      </c>
      <c r="N34" s="90">
        <v>23210.2827</v>
      </c>
      <c r="O34" s="102">
        <v>77.7</v>
      </c>
      <c r="P34" s="90">
        <v>48.092304089000002</v>
      </c>
      <c r="Q34" s="91">
        <v>1.393349864028479E-4</v>
      </c>
      <c r="R34" s="91">
        <f t="shared" si="0"/>
        <v>3.9705775712779966E-2</v>
      </c>
      <c r="S34" s="91">
        <f>P34/'סכום נכסי הקרן'!$C$42</f>
        <v>3.5920222532187599E-4</v>
      </c>
    </row>
    <row r="35" spans="2:19">
      <c r="B35" s="117" t="s">
        <v>1795</v>
      </c>
      <c r="C35" s="87">
        <v>5168</v>
      </c>
      <c r="D35" s="88" t="s">
        <v>1762</v>
      </c>
      <c r="E35" s="87"/>
      <c r="F35" s="88" t="s">
        <v>756</v>
      </c>
      <c r="G35" s="87" t="s">
        <v>904</v>
      </c>
      <c r="H35" s="87" t="s">
        <v>1796</v>
      </c>
      <c r="I35" s="101">
        <v>42408</v>
      </c>
      <c r="J35" s="102">
        <v>10.030000000072166</v>
      </c>
      <c r="K35" s="88" t="s">
        <v>140</v>
      </c>
      <c r="L35" s="89">
        <v>3.9510000000000003E-2</v>
      </c>
      <c r="M35" s="91">
        <v>5.6500000000347779E-2</v>
      </c>
      <c r="N35" s="90">
        <v>20172.705226999999</v>
      </c>
      <c r="O35" s="102">
        <v>85.52</v>
      </c>
      <c r="P35" s="90">
        <v>46.005103256000005</v>
      </c>
      <c r="Q35" s="91">
        <v>5.1128776107789434E-5</v>
      </c>
      <c r="R35" s="91">
        <f t="shared" si="0"/>
        <v>3.7982549310708269E-2</v>
      </c>
      <c r="S35" s="91">
        <f>P35/'סכום נכסי הקרן'!$C$42</f>
        <v>3.4361288731636429E-4</v>
      </c>
    </row>
    <row r="36" spans="2:19">
      <c r="B36" s="120"/>
      <c r="C36" s="121"/>
      <c r="D36" s="121"/>
      <c r="E36" s="121"/>
      <c r="F36" s="121"/>
      <c r="G36" s="121"/>
      <c r="H36" s="121"/>
      <c r="I36" s="121"/>
      <c r="J36" s="122"/>
      <c r="K36" s="121"/>
      <c r="L36" s="121"/>
      <c r="M36" s="123"/>
      <c r="N36" s="124"/>
      <c r="O36" s="122"/>
      <c r="P36" s="121"/>
      <c r="Q36" s="121"/>
      <c r="R36" s="123"/>
      <c r="S36" s="121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109" t="s">
        <v>220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109" t="s">
        <v>112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109" t="s">
        <v>203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109" t="s">
        <v>211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2:19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2:19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</row>
    <row r="114" spans="2:19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</row>
    <row r="115" spans="2:19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</row>
    <row r="116" spans="2:19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</row>
    <row r="117" spans="2:19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</row>
    <row r="118" spans="2:19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</row>
    <row r="119" spans="2:19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</row>
    <row r="120" spans="2:19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</row>
    <row r="121" spans="2:19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</row>
    <row r="122" spans="2:19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</row>
    <row r="123" spans="2:19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</row>
    <row r="124" spans="2:19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</row>
    <row r="125" spans="2:19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</row>
    <row r="126" spans="2:19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</row>
    <row r="127" spans="2:19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</row>
    <row r="128" spans="2:19"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</row>
    <row r="129" spans="2:19"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</row>
    <row r="130" spans="2:19"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</row>
    <row r="131" spans="2:19"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</row>
    <row r="132" spans="2:19"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</row>
    <row r="133" spans="2:19"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</row>
    <row r="134" spans="2:19"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</row>
    <row r="135" spans="2:19"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</row>
    <row r="136" spans="2:19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</row>
    <row r="313" spans="2:19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</row>
    <row r="314" spans="2:19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</row>
    <row r="315" spans="2:19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</row>
    <row r="316" spans="2:19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</row>
    <row r="317" spans="2:19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</row>
    <row r="318" spans="2:19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</row>
    <row r="319" spans="2:19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</row>
    <row r="320" spans="2:19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</row>
    <row r="321" spans="2:19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</row>
    <row r="322" spans="2:19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</row>
    <row r="323" spans="2:19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</row>
    <row r="324" spans="2:19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</row>
    <row r="325" spans="2:19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</row>
    <row r="326" spans="2:19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</row>
    <row r="327" spans="2:19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</row>
    <row r="328" spans="2:19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</row>
    <row r="329" spans="2:19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</row>
    <row r="330" spans="2:19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</row>
    <row r="331" spans="2:19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</row>
    <row r="332" spans="2:19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</row>
    <row r="333" spans="2:19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</row>
    <row r="334" spans="2:19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</row>
    <row r="335" spans="2:19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</row>
    <row r="336" spans="2:19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</row>
    <row r="337" spans="2:19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</row>
    <row r="338" spans="2:19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</row>
    <row r="339" spans="2:19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</row>
    <row r="340" spans="2:19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</row>
    <row r="341" spans="2:19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2:19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</row>
    <row r="343" spans="2:19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</row>
    <row r="344" spans="2:19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</row>
    <row r="345" spans="2:19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2:19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</row>
    <row r="347" spans="2:19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</row>
    <row r="348" spans="2:19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</row>
    <row r="349" spans="2:19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</row>
    <row r="350" spans="2:19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</row>
    <row r="351" spans="2:19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</row>
    <row r="352" spans="2:19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</row>
    <row r="353" spans="2:19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</row>
    <row r="354" spans="2:19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2:19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</row>
    <row r="356" spans="2:19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</row>
    <row r="357" spans="2:19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</row>
    <row r="358" spans="2:19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</row>
    <row r="359" spans="2:19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</row>
    <row r="360" spans="2:19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</row>
    <row r="361" spans="2:19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</row>
    <row r="362" spans="2:19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</row>
    <row r="363" spans="2:19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</row>
    <row r="364" spans="2:19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</row>
    <row r="365" spans="2:19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</row>
    <row r="366" spans="2:19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</row>
    <row r="367" spans="2:19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</row>
    <row r="368" spans="2:19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</row>
    <row r="369" spans="2:19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</row>
    <row r="370" spans="2:19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</row>
    <row r="371" spans="2:19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</row>
    <row r="372" spans="2:19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</row>
    <row r="373" spans="2:19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</row>
    <row r="374" spans="2:19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</row>
    <row r="375" spans="2:19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</row>
    <row r="376" spans="2:19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</row>
    <row r="377" spans="2:19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</row>
    <row r="378" spans="2:19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</row>
    <row r="379" spans="2:19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</row>
    <row r="380" spans="2:19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</row>
    <row r="381" spans="2:19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</row>
    <row r="382" spans="2:19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</row>
    <row r="383" spans="2:19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</row>
    <row r="384" spans="2:19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</row>
    <row r="385" spans="2:19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</row>
    <row r="386" spans="2:19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</row>
    <row r="387" spans="2:19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</row>
    <row r="388" spans="2:19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</row>
    <row r="389" spans="2:19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</row>
    <row r="390" spans="2:19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</row>
    <row r="391" spans="2:19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</row>
    <row r="392" spans="2:19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</row>
    <row r="393" spans="2:19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</row>
    <row r="394" spans="2:19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</row>
    <row r="395" spans="2:19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</row>
    <row r="396" spans="2:19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</row>
    <row r="397" spans="2:19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</row>
    <row r="398" spans="2:19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</row>
    <row r="399" spans="2:19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</row>
    <row r="400" spans="2:19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</row>
    <row r="401" spans="2:19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</row>
    <row r="402" spans="2:19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</row>
    <row r="403" spans="2:19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</row>
    <row r="404" spans="2:19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</row>
    <row r="405" spans="2:19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</row>
    <row r="406" spans="2:19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</row>
    <row r="407" spans="2:19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</row>
    <row r="408" spans="2:19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</row>
    <row r="409" spans="2:19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</row>
    <row r="410" spans="2:19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</row>
    <row r="411" spans="2:19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</row>
    <row r="412" spans="2:19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</row>
    <row r="413" spans="2:19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</row>
    <row r="414" spans="2:19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</row>
    <row r="415" spans="2:19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</row>
    <row r="416" spans="2:19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</row>
    <row r="417" spans="2:19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</row>
    <row r="418" spans="2:19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</row>
    <row r="419" spans="2:19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</row>
    <row r="420" spans="2:19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</row>
    <row r="421" spans="2:19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</row>
    <row r="422" spans="2:19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</row>
    <row r="423" spans="2:19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</row>
    <row r="424" spans="2:19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</row>
    <row r="425" spans="2:19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</row>
    <row r="426" spans="2:19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</row>
    <row r="427" spans="2:19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</row>
    <row r="428" spans="2:19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</row>
    <row r="429" spans="2:19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</row>
    <row r="430" spans="2:19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</row>
    <row r="431" spans="2:19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</row>
    <row r="432" spans="2:19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</row>
    <row r="433" spans="2:19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</row>
    <row r="434" spans="2:19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</row>
    <row r="435" spans="2:19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</row>
    <row r="436" spans="2:19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</row>
    <row r="437" spans="2:19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</row>
    <row r="438" spans="2:19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</row>
    <row r="439" spans="2:19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</row>
    <row r="440" spans="2:19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</row>
    <row r="441" spans="2:19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</row>
    <row r="442" spans="2:19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</row>
    <row r="443" spans="2:19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</row>
    <row r="444" spans="2:19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</row>
    <row r="445" spans="2:19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</row>
    <row r="446" spans="2:19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</row>
    <row r="447" spans="2:19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</row>
    <row r="448" spans="2:19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</row>
    <row r="449" spans="2:19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</row>
    <row r="450" spans="2:19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</row>
    <row r="451" spans="2:19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</row>
    <row r="452" spans="2:19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</row>
    <row r="453" spans="2:19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</row>
    <row r="454" spans="2:19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</row>
    <row r="455" spans="2:19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</row>
    <row r="456" spans="2:19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</row>
    <row r="457" spans="2:19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</row>
    <row r="458" spans="2:19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</row>
    <row r="459" spans="2:19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</row>
    <row r="460" spans="2:19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</row>
    <row r="461" spans="2:19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</row>
    <row r="462" spans="2:19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</row>
    <row r="463" spans="2:19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</row>
    <row r="464" spans="2:19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</row>
    <row r="465" spans="2:19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</row>
    <row r="466" spans="2:19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</row>
    <row r="467" spans="2:19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</row>
    <row r="468" spans="2:19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</row>
    <row r="469" spans="2:19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</row>
    <row r="470" spans="2:19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</row>
    <row r="471" spans="2:19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</row>
    <row r="472" spans="2:19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</row>
    <row r="473" spans="2:19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</row>
    <row r="474" spans="2:19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</row>
    <row r="475" spans="2:19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</row>
    <row r="476" spans="2:19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</row>
    <row r="477" spans="2:19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</row>
    <row r="478" spans="2:19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</row>
    <row r="479" spans="2:19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</row>
    <row r="480" spans="2:19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</row>
    <row r="481" spans="2:19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</row>
    <row r="482" spans="2:19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</row>
    <row r="483" spans="2:19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</row>
    <row r="484" spans="2:19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</row>
    <row r="485" spans="2:19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</row>
    <row r="486" spans="2:19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</row>
    <row r="487" spans="2:19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</row>
    <row r="488" spans="2:19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</row>
    <row r="489" spans="2:19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</row>
    <row r="490" spans="2:19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</row>
    <row r="491" spans="2:19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</row>
    <row r="492" spans="2:19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</row>
    <row r="493" spans="2:19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</row>
    <row r="494" spans="2:19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</row>
    <row r="495" spans="2:19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</row>
    <row r="496" spans="2:19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</row>
    <row r="497" spans="2:19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</row>
    <row r="498" spans="2:19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</row>
    <row r="499" spans="2:19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</row>
    <row r="500" spans="2:19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</row>
    <row r="501" spans="2:19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</row>
    <row r="502" spans="2:19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</row>
    <row r="503" spans="2:19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</row>
    <row r="504" spans="2:19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</row>
    <row r="505" spans="2:19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</row>
    <row r="506" spans="2:19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</row>
    <row r="507" spans="2:19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</row>
    <row r="508" spans="2:19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</row>
    <row r="509" spans="2:19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</row>
    <row r="510" spans="2:19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</row>
    <row r="511" spans="2:19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</row>
    <row r="512" spans="2:19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</row>
    <row r="513" spans="2:19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</row>
    <row r="514" spans="2:19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</row>
    <row r="515" spans="2:19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</row>
    <row r="516" spans="2:19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</row>
    <row r="517" spans="2:19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</row>
    <row r="518" spans="2:19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</row>
    <row r="519" spans="2:19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</row>
    <row r="520" spans="2:19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</row>
    <row r="521" spans="2:19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</row>
    <row r="522" spans="2:19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</row>
    <row r="523" spans="2:19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</row>
    <row r="524" spans="2:19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</row>
    <row r="525" spans="2:19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</row>
    <row r="526" spans="2:19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</row>
    <row r="527" spans="2:19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</row>
    <row r="528" spans="2:19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</row>
    <row r="529" spans="2:19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</row>
    <row r="530" spans="2:19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</row>
    <row r="531" spans="2:19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</row>
    <row r="532" spans="2:19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</row>
    <row r="533" spans="2:19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</row>
    <row r="534" spans="2:19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</row>
    <row r="535" spans="2:19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</row>
    <row r="536" spans="2:19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</row>
    <row r="537" spans="2:19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</row>
    <row r="538" spans="2:19">
      <c r="B538" s="111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</row>
    <row r="539" spans="2:19">
      <c r="B539" s="111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</row>
    <row r="540" spans="2:19">
      <c r="B540" s="112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</row>
    <row r="541" spans="2:19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</row>
    <row r="542" spans="2:19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</row>
    <row r="543" spans="2:19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</row>
    <row r="544" spans="2:19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</row>
    <row r="545" spans="2:19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</row>
    <row r="546" spans="2:19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</row>
    <row r="547" spans="2:19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</row>
    <row r="548" spans="2:19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</row>
    <row r="549" spans="2:19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</row>
    <row r="550" spans="2:19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</row>
    <row r="551" spans="2:19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</row>
    <row r="552" spans="2:19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</row>
    <row r="553" spans="2:19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</row>
    <row r="554" spans="2:19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</row>
    <row r="555" spans="2:19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</row>
    <row r="556" spans="2:19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</row>
    <row r="557" spans="2:19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</row>
    <row r="558" spans="2:19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</row>
    <row r="559" spans="2:19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</row>
    <row r="560" spans="2:19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</row>
    <row r="561" spans="2:19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</row>
    <row r="562" spans="2:19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</row>
    <row r="563" spans="2:19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</row>
    <row r="564" spans="2:19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</row>
    <row r="565" spans="2:19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</row>
    <row r="566" spans="2:19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</row>
    <row r="567" spans="2:19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</row>
    <row r="568" spans="2:19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</row>
    <row r="569" spans="2:19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</row>
    <row r="570" spans="2:19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</row>
    <row r="571" spans="2:19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</row>
    <row r="572" spans="2:19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</row>
    <row r="573" spans="2:19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</row>
    <row r="574" spans="2:19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</row>
    <row r="575" spans="2:19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</row>
    <row r="576" spans="2:19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</row>
    <row r="577" spans="2:19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</row>
    <row r="578" spans="2:19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</row>
    <row r="579" spans="2:19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</row>
    <row r="580" spans="2:19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</row>
    <row r="581" spans="2:19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</row>
    <row r="582" spans="2:19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</row>
    <row r="583" spans="2:19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</row>
    <row r="584" spans="2:19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</row>
    <row r="585" spans="2:19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</row>
    <row r="586" spans="2:19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</row>
    <row r="587" spans="2:19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</row>
    <row r="588" spans="2:19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</row>
    <row r="589" spans="2:19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</row>
    <row r="590" spans="2:19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</row>
    <row r="591" spans="2:19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</row>
    <row r="592" spans="2:19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</row>
    <row r="593" spans="2:19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</row>
    <row r="594" spans="2:19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</row>
    <row r="595" spans="2:19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</row>
    <row r="596" spans="2:19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</row>
    <row r="597" spans="2:19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</row>
    <row r="598" spans="2:19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</row>
    <row r="599" spans="2:19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</row>
    <row r="600" spans="2:19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</row>
    <row r="601" spans="2:19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</row>
    <row r="602" spans="2:19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</row>
    <row r="603" spans="2:19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</row>
    <row r="604" spans="2:19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</row>
    <row r="605" spans="2:19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</row>
    <row r="606" spans="2:19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</row>
    <row r="607" spans="2:19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</row>
    <row r="608" spans="2:19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</row>
    <row r="609" spans="2:19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</row>
    <row r="610" spans="2:19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</row>
    <row r="611" spans="2:19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</row>
    <row r="612" spans="2:19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</row>
    <row r="613" spans="2:19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</row>
    <row r="614" spans="2:19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</row>
    <row r="615" spans="2:19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</row>
    <row r="616" spans="2:19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</row>
    <row r="617" spans="2:19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</row>
    <row r="618" spans="2:19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</row>
    <row r="619" spans="2:19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</row>
    <row r="620" spans="2:19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</row>
    <row r="621" spans="2:19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</row>
    <row r="622" spans="2:19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</row>
    <row r="623" spans="2:19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</row>
    <row r="624" spans="2:19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</row>
    <row r="625" spans="2:19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</row>
    <row r="626" spans="2:19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</row>
    <row r="627" spans="2:19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</row>
    <row r="628" spans="2:19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</row>
    <row r="629" spans="2:19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</row>
    <row r="630" spans="2:19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</row>
    <row r="631" spans="2:19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</row>
    <row r="632" spans="2:19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</row>
    <row r="633" spans="2:19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</row>
    <row r="634" spans="2:19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</row>
    <row r="635" spans="2:19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</row>
    <row r="636" spans="2:19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</row>
    <row r="637" spans="2:19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</row>
    <row r="638" spans="2:19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</row>
    <row r="639" spans="2:19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</row>
    <row r="640" spans="2:19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</row>
    <row r="641" spans="2:19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</row>
    <row r="642" spans="2:19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</row>
    <row r="643" spans="2:19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</row>
    <row r="644" spans="2:19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</row>
    <row r="645" spans="2:19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</row>
    <row r="646" spans="2:19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</row>
    <row r="647" spans="2:19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</row>
    <row r="648" spans="2:19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</row>
    <row r="649" spans="2:19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</row>
    <row r="650" spans="2:19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</row>
    <row r="651" spans="2:19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</row>
    <row r="652" spans="2:19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</row>
    <row r="653" spans="2:19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</row>
    <row r="654" spans="2:19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</row>
    <row r="655" spans="2:19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</row>
    <row r="656" spans="2:19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</row>
    <row r="657" spans="2:19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</row>
    <row r="658" spans="2:19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</row>
    <row r="659" spans="2:19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</row>
    <row r="660" spans="2:19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</row>
    <row r="661" spans="2:19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</row>
    <row r="662" spans="2:19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</row>
    <row r="663" spans="2:19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</row>
    <row r="664" spans="2:19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</row>
    <row r="665" spans="2:19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</row>
    <row r="666" spans="2:19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</row>
    <row r="667" spans="2:19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</row>
    <row r="668" spans="2:19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</row>
  </sheetData>
  <sheetProtection sheet="1" objects="1" scenarios="1"/>
  <mergeCells count="2">
    <mergeCell ref="B6:S6"/>
    <mergeCell ref="B7:S7"/>
  </mergeCells>
  <phoneticPr fontId="4" type="noConversion"/>
  <conditionalFormatting sqref="B12:B135">
    <cfRule type="cellIs" dxfId="12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5"/>
  <sheetViews>
    <sheetView rightToLeft="1" workbookViewId="0"/>
  </sheetViews>
  <sheetFormatPr defaultColWidth="9.140625" defaultRowHeight="18"/>
  <cols>
    <col min="1" max="1" width="6.28515625" style="1" customWidth="1"/>
    <col min="2" max="2" width="37.140625" style="2" bestFit="1" customWidth="1"/>
    <col min="3" max="3" width="37.85546875" style="2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" style="1" bestFit="1" customWidth="1"/>
    <col min="8" max="8" width="11.28515625" style="1" bestFit="1" customWidth="1"/>
    <col min="9" max="9" width="10.140625" style="1" bestFit="1" customWidth="1"/>
    <col min="10" max="10" width="9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146</v>
      </c>
      <c r="C1" s="46" t="s" vm="1">
        <v>229</v>
      </c>
    </row>
    <row r="2" spans="2:49">
      <c r="B2" s="46" t="s">
        <v>145</v>
      </c>
      <c r="C2" s="46" t="s">
        <v>230</v>
      </c>
    </row>
    <row r="3" spans="2:49">
      <c r="B3" s="46" t="s">
        <v>147</v>
      </c>
      <c r="C3" s="46" t="s">
        <v>231</v>
      </c>
    </row>
    <row r="4" spans="2:49">
      <c r="B4" s="46" t="s">
        <v>148</v>
      </c>
      <c r="C4" s="46">
        <v>12152</v>
      </c>
    </row>
    <row r="6" spans="2:49" ht="26.25" customHeight="1">
      <c r="B6" s="143" t="s">
        <v>174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5"/>
    </row>
    <row r="7" spans="2:49" ht="26.25" customHeight="1">
      <c r="B7" s="143" t="s">
        <v>92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5"/>
    </row>
    <row r="8" spans="2:49" s="3" customFormat="1" ht="63">
      <c r="B8" s="21" t="s">
        <v>116</v>
      </c>
      <c r="C8" s="29" t="s">
        <v>47</v>
      </c>
      <c r="D8" s="29" t="s">
        <v>118</v>
      </c>
      <c r="E8" s="29" t="s">
        <v>117</v>
      </c>
      <c r="F8" s="29" t="s">
        <v>67</v>
      </c>
      <c r="G8" s="29" t="s">
        <v>103</v>
      </c>
      <c r="H8" s="29" t="s">
        <v>205</v>
      </c>
      <c r="I8" s="29" t="s">
        <v>204</v>
      </c>
      <c r="J8" s="29" t="s">
        <v>111</v>
      </c>
      <c r="K8" s="29" t="s">
        <v>60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212</v>
      </c>
      <c r="I9" s="31"/>
      <c r="J9" s="31" t="s">
        <v>208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74" t="s">
        <v>31</v>
      </c>
      <c r="C11" s="74"/>
      <c r="D11" s="75"/>
      <c r="E11" s="74"/>
      <c r="F11" s="75"/>
      <c r="G11" s="75"/>
      <c r="H11" s="77"/>
      <c r="I11" s="77"/>
      <c r="J11" s="77">
        <v>1839.7363138540002</v>
      </c>
      <c r="K11" s="78"/>
      <c r="L11" s="78">
        <f>IFERROR(J11/$J$11,0)</f>
        <v>1</v>
      </c>
      <c r="M11" s="78">
        <f>J11/'סכום נכסי הקרן'!$C$42</f>
        <v>1.3741021364226409E-2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79" t="s">
        <v>198</v>
      </c>
      <c r="C12" s="80"/>
      <c r="D12" s="81"/>
      <c r="E12" s="80"/>
      <c r="F12" s="81"/>
      <c r="G12" s="81"/>
      <c r="H12" s="83"/>
      <c r="I12" s="83"/>
      <c r="J12" s="83">
        <v>668.27814385400006</v>
      </c>
      <c r="K12" s="84"/>
      <c r="L12" s="84">
        <f t="shared" ref="L12:L49" si="0">IFERROR(J12/$J$11,0)</f>
        <v>0.36324669944359972</v>
      </c>
      <c r="M12" s="84">
        <f>J12/'סכום נכסי הקרן'!$C$42</f>
        <v>4.9913806575392333E-3</v>
      </c>
    </row>
    <row r="13" spans="2:49">
      <c r="B13" s="86" t="s">
        <v>1797</v>
      </c>
      <c r="C13" s="87">
        <v>9114</v>
      </c>
      <c r="D13" s="88" t="s">
        <v>29</v>
      </c>
      <c r="E13" s="87" t="s">
        <v>1798</v>
      </c>
      <c r="F13" s="88" t="s">
        <v>1215</v>
      </c>
      <c r="G13" s="88" t="s">
        <v>132</v>
      </c>
      <c r="H13" s="90">
        <v>291.76</v>
      </c>
      <c r="I13" s="90">
        <v>824.19640000000004</v>
      </c>
      <c r="J13" s="90">
        <v>8.6929200000000009</v>
      </c>
      <c r="K13" s="91">
        <v>3.5074255936133889E-5</v>
      </c>
      <c r="L13" s="91">
        <f t="shared" si="0"/>
        <v>4.725090185228503E-3</v>
      </c>
      <c r="M13" s="91">
        <f>J13/'סכום נכסי הקרן'!$C$42</f>
        <v>6.4927565183121384E-5</v>
      </c>
    </row>
    <row r="14" spans="2:49">
      <c r="B14" s="86" t="s">
        <v>1799</v>
      </c>
      <c r="C14" s="87">
        <v>8423</v>
      </c>
      <c r="D14" s="88" t="s">
        <v>29</v>
      </c>
      <c r="E14" s="87" t="s">
        <v>1800</v>
      </c>
      <c r="F14" s="88" t="s">
        <v>502</v>
      </c>
      <c r="G14" s="88" t="s">
        <v>132</v>
      </c>
      <c r="H14" s="90">
        <v>250267.17</v>
      </c>
      <c r="I14" s="125">
        <v>0</v>
      </c>
      <c r="J14" s="125">
        <v>0</v>
      </c>
      <c r="K14" s="91">
        <v>5.0910979120324557E-5</v>
      </c>
      <c r="L14" s="91">
        <f t="shared" ref="L14:L17" si="1">IFERROR(J14/$J$11,0)</f>
        <v>0</v>
      </c>
      <c r="M14" s="91">
        <f>J14/'סכום נכסי הקרן'!$C$42</f>
        <v>0</v>
      </c>
    </row>
    <row r="15" spans="2:49">
      <c r="B15" s="86" t="s">
        <v>1801</v>
      </c>
      <c r="C15" s="87">
        <v>8460</v>
      </c>
      <c r="D15" s="88" t="s">
        <v>29</v>
      </c>
      <c r="E15" s="87" t="s">
        <v>1802</v>
      </c>
      <c r="F15" s="88" t="s">
        <v>1215</v>
      </c>
      <c r="G15" s="88" t="s">
        <v>132</v>
      </c>
      <c r="H15" s="90">
        <v>1082.76</v>
      </c>
      <c r="I15" s="90">
        <v>322.17919999999998</v>
      </c>
      <c r="J15" s="90">
        <v>12.610670000000001</v>
      </c>
      <c r="K15" s="91">
        <v>9.4715040524672827E-5</v>
      </c>
      <c r="L15" s="91">
        <f t="shared" si="1"/>
        <v>6.854607317927178E-3</v>
      </c>
      <c r="M15" s="91">
        <f>J15/'סכום נכסי הקרן'!$C$42</f>
        <v>9.4189305599020037E-5</v>
      </c>
    </row>
    <row r="16" spans="2:49">
      <c r="B16" s="86" t="s">
        <v>1803</v>
      </c>
      <c r="C16" s="87">
        <v>8525</v>
      </c>
      <c r="D16" s="88" t="s">
        <v>29</v>
      </c>
      <c r="E16" s="87" t="s">
        <v>1804</v>
      </c>
      <c r="F16" s="88" t="s">
        <v>1215</v>
      </c>
      <c r="G16" s="88" t="s">
        <v>132</v>
      </c>
      <c r="H16" s="90">
        <v>418.65</v>
      </c>
      <c r="I16" s="90">
        <v>580.20000000000005</v>
      </c>
      <c r="J16" s="90">
        <v>8.7808700000000002</v>
      </c>
      <c r="K16" s="91">
        <v>4.1778964494857813E-5</v>
      </c>
      <c r="L16" s="91">
        <f t="shared" si="1"/>
        <v>4.7728959492054912E-3</v>
      </c>
      <c r="M16" s="91">
        <f>J16/'סכום נכסי הקרן'!$C$42</f>
        <v>6.5584465207262348E-5</v>
      </c>
    </row>
    <row r="17" spans="2:13">
      <c r="B17" s="86" t="s">
        <v>1805</v>
      </c>
      <c r="C17" s="87">
        <v>9326</v>
      </c>
      <c r="D17" s="88" t="s">
        <v>29</v>
      </c>
      <c r="E17" s="87" t="s">
        <v>1806</v>
      </c>
      <c r="F17" s="88" t="s">
        <v>1391</v>
      </c>
      <c r="G17" s="88" t="s">
        <v>132</v>
      </c>
      <c r="H17" s="90">
        <v>1688.707793</v>
      </c>
      <c r="I17" s="90">
        <v>100</v>
      </c>
      <c r="J17" s="90">
        <v>6.1046786709999985</v>
      </c>
      <c r="K17" s="91">
        <v>8.4435389650000001E-7</v>
      </c>
      <c r="L17" s="91">
        <f t="shared" si="1"/>
        <v>3.3182356759657136E-3</v>
      </c>
      <c r="M17" s="91">
        <f>J17/'סכום נכסי הקרן'!$C$42</f>
        <v>4.559594731498313E-5</v>
      </c>
    </row>
    <row r="18" spans="2:13">
      <c r="B18" s="86" t="s">
        <v>1807</v>
      </c>
      <c r="C18" s="87">
        <v>8561</v>
      </c>
      <c r="D18" s="88" t="s">
        <v>29</v>
      </c>
      <c r="E18" s="87" t="s">
        <v>1808</v>
      </c>
      <c r="F18" s="88" t="s">
        <v>520</v>
      </c>
      <c r="G18" s="88" t="s">
        <v>133</v>
      </c>
      <c r="H18" s="90">
        <v>79072.3</v>
      </c>
      <c r="I18" s="90">
        <v>106.50960000000001</v>
      </c>
      <c r="J18" s="90">
        <v>84.219589999999997</v>
      </c>
      <c r="K18" s="91">
        <v>1.218240517053544E-4</v>
      </c>
      <c r="L18" s="91">
        <f t="shared" si="0"/>
        <v>4.5778076654676279E-2</v>
      </c>
      <c r="M18" s="91">
        <f>J18/'סכום נכסי הקרן'!$C$42</f>
        <v>6.2903752932510094E-4</v>
      </c>
    </row>
    <row r="19" spans="2:13">
      <c r="B19" s="86" t="s">
        <v>1809</v>
      </c>
      <c r="C19" s="87">
        <v>9398</v>
      </c>
      <c r="D19" s="88" t="s">
        <v>29</v>
      </c>
      <c r="E19" s="87" t="s">
        <v>1810</v>
      </c>
      <c r="F19" s="88" t="s">
        <v>1391</v>
      </c>
      <c r="G19" s="88" t="s">
        <v>132</v>
      </c>
      <c r="H19" s="90">
        <v>1688.707793</v>
      </c>
      <c r="I19" s="90">
        <v>100</v>
      </c>
      <c r="J19" s="90">
        <v>6.1046786709999985</v>
      </c>
      <c r="K19" s="91">
        <v>8.4435389650000001E-7</v>
      </c>
      <c r="L19" s="91">
        <f t="shared" si="0"/>
        <v>3.3182356759657136E-3</v>
      </c>
      <c r="M19" s="91">
        <f>J19/'סכום נכסי הקרן'!$C$42</f>
        <v>4.559594731498313E-5</v>
      </c>
    </row>
    <row r="20" spans="2:13">
      <c r="B20" s="86" t="s">
        <v>1811</v>
      </c>
      <c r="C20" s="87">
        <v>9113</v>
      </c>
      <c r="D20" s="88" t="s">
        <v>29</v>
      </c>
      <c r="E20" s="87" t="s">
        <v>1812</v>
      </c>
      <c r="F20" s="88" t="s">
        <v>1442</v>
      </c>
      <c r="G20" s="88" t="s">
        <v>133</v>
      </c>
      <c r="H20" s="90">
        <v>3192.4203710000002</v>
      </c>
      <c r="I20" s="90">
        <v>2189.2600649999999</v>
      </c>
      <c r="J20" s="90">
        <v>69.890385402999996</v>
      </c>
      <c r="K20" s="91">
        <v>1.064056892072512E-4</v>
      </c>
      <c r="L20" s="91">
        <f t="shared" si="0"/>
        <v>3.7989349276141123E-2</v>
      </c>
      <c r="M20" s="91">
        <f>J20/'סכום נכסי הקרן'!$C$42</f>
        <v>5.2201246001651422E-4</v>
      </c>
    </row>
    <row r="21" spans="2:13">
      <c r="B21" s="86" t="s">
        <v>1813</v>
      </c>
      <c r="C21" s="87">
        <v>9266</v>
      </c>
      <c r="D21" s="88" t="s">
        <v>29</v>
      </c>
      <c r="E21" s="87" t="s">
        <v>1812</v>
      </c>
      <c r="F21" s="88" t="s">
        <v>1442</v>
      </c>
      <c r="G21" s="88" t="s">
        <v>133</v>
      </c>
      <c r="H21" s="90">
        <v>76960.747795999996</v>
      </c>
      <c r="I21" s="90">
        <v>100</v>
      </c>
      <c r="J21" s="90">
        <v>76.960747795999993</v>
      </c>
      <c r="K21" s="91">
        <v>1.4686883644740974E-4</v>
      </c>
      <c r="L21" s="91">
        <f t="shared" si="0"/>
        <v>4.1832488284572464E-2</v>
      </c>
      <c r="M21" s="91">
        <f>J21/'סכום נכסי הקרן'!$C$42</f>
        <v>5.748211152370612E-4</v>
      </c>
    </row>
    <row r="22" spans="2:13">
      <c r="B22" s="86" t="s">
        <v>1814</v>
      </c>
      <c r="C22" s="87">
        <v>8652</v>
      </c>
      <c r="D22" s="88" t="s">
        <v>29</v>
      </c>
      <c r="E22" s="87" t="s">
        <v>1815</v>
      </c>
      <c r="F22" s="88" t="s">
        <v>1215</v>
      </c>
      <c r="G22" s="88" t="s">
        <v>132</v>
      </c>
      <c r="H22" s="90">
        <v>1430.6</v>
      </c>
      <c r="I22" s="90">
        <v>704.57380000000001</v>
      </c>
      <c r="J22" s="90">
        <v>36.437870000000004</v>
      </c>
      <c r="K22" s="91">
        <v>7.6743829605594667E-6</v>
      </c>
      <c r="L22" s="91">
        <f t="shared" si="0"/>
        <v>1.9806028573555505E-2</v>
      </c>
      <c r="M22" s="91">
        <f>J22/'סכום נכסי הקרן'!$C$42</f>
        <v>2.7215506176970486E-4</v>
      </c>
    </row>
    <row r="23" spans="2:13">
      <c r="B23" s="86" t="s">
        <v>1816</v>
      </c>
      <c r="C23" s="87">
        <v>9152</v>
      </c>
      <c r="D23" s="88" t="s">
        <v>29</v>
      </c>
      <c r="E23" s="87" t="s">
        <v>1817</v>
      </c>
      <c r="F23" s="88" t="s">
        <v>1391</v>
      </c>
      <c r="G23" s="88" t="s">
        <v>132</v>
      </c>
      <c r="H23" s="90">
        <v>1688.707793</v>
      </c>
      <c r="I23" s="90">
        <v>100</v>
      </c>
      <c r="J23" s="90">
        <v>6.1046786709999985</v>
      </c>
      <c r="K23" s="91">
        <v>8.4435389650000001E-7</v>
      </c>
      <c r="L23" s="91">
        <f t="shared" si="0"/>
        <v>3.3182356759657136E-3</v>
      </c>
      <c r="M23" s="91">
        <f>J23/'סכום נכסי הקרן'!$C$42</f>
        <v>4.559594731498313E-5</v>
      </c>
    </row>
    <row r="24" spans="2:13">
      <c r="B24" s="86" t="s">
        <v>1818</v>
      </c>
      <c r="C24" s="87">
        <v>9262</v>
      </c>
      <c r="D24" s="88" t="s">
        <v>29</v>
      </c>
      <c r="E24" s="87" t="s">
        <v>1819</v>
      </c>
      <c r="F24" s="88" t="s">
        <v>1391</v>
      </c>
      <c r="G24" s="88" t="s">
        <v>132</v>
      </c>
      <c r="H24" s="90">
        <v>1688.707793</v>
      </c>
      <c r="I24" s="90">
        <v>100</v>
      </c>
      <c r="J24" s="90">
        <v>6.1046786709999985</v>
      </c>
      <c r="K24" s="91">
        <v>8.4435389650000001E-7</v>
      </c>
      <c r="L24" s="91">
        <f t="shared" si="0"/>
        <v>3.3182356759657136E-3</v>
      </c>
      <c r="M24" s="91">
        <f>J24/'סכום נכסי הקרן'!$C$42</f>
        <v>4.559594731498313E-5</v>
      </c>
    </row>
    <row r="25" spans="2:13">
      <c r="B25" s="86" t="s">
        <v>1820</v>
      </c>
      <c r="C25" s="87">
        <v>8838</v>
      </c>
      <c r="D25" s="88" t="s">
        <v>29</v>
      </c>
      <c r="E25" s="87" t="s">
        <v>1821</v>
      </c>
      <c r="F25" s="88" t="s">
        <v>431</v>
      </c>
      <c r="G25" s="88" t="s">
        <v>132</v>
      </c>
      <c r="H25" s="90">
        <v>1210.2658140000001</v>
      </c>
      <c r="I25" s="90">
        <v>1115.5499</v>
      </c>
      <c r="J25" s="90">
        <v>48.806545467999996</v>
      </c>
      <c r="K25" s="91">
        <v>5.1284974944043831E-5</v>
      </c>
      <c r="L25" s="91">
        <f t="shared" si="0"/>
        <v>2.6529098273739483E-2</v>
      </c>
      <c r="M25" s="91">
        <f>J25/'סכום נכסי הקרן'!$C$42</f>
        <v>3.6453690615311619E-4</v>
      </c>
    </row>
    <row r="26" spans="2:13">
      <c r="B26" s="86" t="s">
        <v>1822</v>
      </c>
      <c r="C26" s="87" t="s">
        <v>1823</v>
      </c>
      <c r="D26" s="88" t="s">
        <v>29</v>
      </c>
      <c r="E26" s="87" t="s">
        <v>1824</v>
      </c>
      <c r="F26" s="88" t="s">
        <v>1258</v>
      </c>
      <c r="G26" s="88" t="s">
        <v>133</v>
      </c>
      <c r="H26" s="90">
        <v>21071</v>
      </c>
      <c r="I26" s="90">
        <v>380</v>
      </c>
      <c r="J26" s="90">
        <v>80.069800000000001</v>
      </c>
      <c r="K26" s="91">
        <v>3.6520257319967291E-5</v>
      </c>
      <c r="L26" s="91">
        <f t="shared" si="0"/>
        <v>4.3522432751389541E-2</v>
      </c>
      <c r="M26" s="91">
        <f>J26/'סכום נכסי הקרן'!$C$42</f>
        <v>5.9804267825995083E-4</v>
      </c>
    </row>
    <row r="27" spans="2:13">
      <c r="B27" s="86" t="s">
        <v>1825</v>
      </c>
      <c r="C27" s="87">
        <v>8726</v>
      </c>
      <c r="D27" s="88" t="s">
        <v>29</v>
      </c>
      <c r="E27" s="87" t="s">
        <v>1826</v>
      </c>
      <c r="F27" s="88" t="s">
        <v>778</v>
      </c>
      <c r="G27" s="88" t="s">
        <v>132</v>
      </c>
      <c r="H27" s="90">
        <v>1452.24</v>
      </c>
      <c r="I27" s="90">
        <v>334.45</v>
      </c>
      <c r="J27" s="90">
        <v>17.558130000000002</v>
      </c>
      <c r="K27" s="91">
        <v>4.8570156648788688E-7</v>
      </c>
      <c r="L27" s="91">
        <f t="shared" si="0"/>
        <v>9.5438296606854926E-3</v>
      </c>
      <c r="M27" s="91">
        <f>J27/'סכום נכסי הקרן'!$C$42</f>
        <v>1.3114196726401702E-4</v>
      </c>
    </row>
    <row r="28" spans="2:13">
      <c r="B28" s="86" t="s">
        <v>1827</v>
      </c>
      <c r="C28" s="87">
        <v>8631</v>
      </c>
      <c r="D28" s="88" t="s">
        <v>29</v>
      </c>
      <c r="E28" s="87" t="s">
        <v>1828</v>
      </c>
      <c r="F28" s="88" t="s">
        <v>1215</v>
      </c>
      <c r="G28" s="88" t="s">
        <v>132</v>
      </c>
      <c r="H28" s="90">
        <v>1074.5</v>
      </c>
      <c r="I28" s="90">
        <v>369.08190000000002</v>
      </c>
      <c r="J28" s="90">
        <v>14.33633</v>
      </c>
      <c r="K28" s="91">
        <v>2.1128733299031924E-5</v>
      </c>
      <c r="L28" s="91">
        <f t="shared" si="0"/>
        <v>7.7926004352043892E-3</v>
      </c>
      <c r="M28" s="91">
        <f>J28/'סכום נכסי הקרן'!$C$42</f>
        <v>1.0707828906302352E-4</v>
      </c>
    </row>
    <row r="29" spans="2:13">
      <c r="B29" s="86" t="s">
        <v>1829</v>
      </c>
      <c r="C29" s="87">
        <v>8603</v>
      </c>
      <c r="D29" s="88" t="s">
        <v>29</v>
      </c>
      <c r="E29" s="87" t="s">
        <v>1830</v>
      </c>
      <c r="F29" s="88" t="s">
        <v>1215</v>
      </c>
      <c r="G29" s="88" t="s">
        <v>132</v>
      </c>
      <c r="H29" s="90">
        <v>6.5</v>
      </c>
      <c r="I29" s="90">
        <v>15266.785099999999</v>
      </c>
      <c r="J29" s="90">
        <v>3.58731</v>
      </c>
      <c r="K29" s="91">
        <v>8.0989022997019985E-5</v>
      </c>
      <c r="L29" s="91">
        <f t="shared" si="0"/>
        <v>1.9499044362966712E-3</v>
      </c>
      <c r="M29" s="91">
        <f>J29/'סכום נכסי הקרן'!$C$42</f>
        <v>2.679367851735241E-5</v>
      </c>
    </row>
    <row r="30" spans="2:13">
      <c r="B30" s="86" t="s">
        <v>1831</v>
      </c>
      <c r="C30" s="87">
        <v>9151</v>
      </c>
      <c r="D30" s="88" t="s">
        <v>29</v>
      </c>
      <c r="E30" s="87" t="s">
        <v>1832</v>
      </c>
      <c r="F30" s="88" t="s">
        <v>1446</v>
      </c>
      <c r="G30" s="88" t="s">
        <v>132</v>
      </c>
      <c r="H30" s="90">
        <v>3886</v>
      </c>
      <c r="I30" s="90">
        <v>100</v>
      </c>
      <c r="J30" s="90">
        <v>14.047889999999999</v>
      </c>
      <c r="K30" s="91">
        <v>4.8574999999999997E-7</v>
      </c>
      <c r="L30" s="91">
        <f t="shared" si="0"/>
        <v>7.6358170973815035E-3</v>
      </c>
      <c r="M30" s="91">
        <f>J30/'סכום נכסי הקרן'!$C$42</f>
        <v>1.0492392586844453E-4</v>
      </c>
    </row>
    <row r="31" spans="2:13">
      <c r="B31" s="86" t="s">
        <v>1833</v>
      </c>
      <c r="C31" s="87">
        <v>8824</v>
      </c>
      <c r="D31" s="88" t="s">
        <v>29</v>
      </c>
      <c r="E31" s="87" t="s">
        <v>1834</v>
      </c>
      <c r="F31" s="88" t="s">
        <v>1391</v>
      </c>
      <c r="G31" s="88" t="s">
        <v>133</v>
      </c>
      <c r="H31" s="90">
        <v>168.88875899999999</v>
      </c>
      <c r="I31" s="90">
        <v>3904.375</v>
      </c>
      <c r="J31" s="90">
        <v>6.5940505030000001</v>
      </c>
      <c r="K31" s="91">
        <v>1.6888875899999999E-4</v>
      </c>
      <c r="L31" s="91">
        <f t="shared" si="0"/>
        <v>3.5842367481382976E-3</v>
      </c>
      <c r="M31" s="91">
        <f>J31/'סכום נכסי הקרן'!$C$42</f>
        <v>4.9251073730613737E-5</v>
      </c>
    </row>
    <row r="32" spans="2:13">
      <c r="B32" s="86" t="s">
        <v>1835</v>
      </c>
      <c r="C32" s="87">
        <v>9068</v>
      </c>
      <c r="D32" s="88" t="s">
        <v>29</v>
      </c>
      <c r="E32" s="87" t="s">
        <v>1836</v>
      </c>
      <c r="F32" s="88" t="s">
        <v>562</v>
      </c>
      <c r="G32" s="88" t="s">
        <v>133</v>
      </c>
      <c r="H32" s="90">
        <v>141251.03</v>
      </c>
      <c r="I32" s="90">
        <v>100</v>
      </c>
      <c r="J32" s="90">
        <v>141.25102999999999</v>
      </c>
      <c r="K32" s="91">
        <v>3.0868482464523246E-4</v>
      </c>
      <c r="L32" s="91">
        <f t="shared" si="0"/>
        <v>7.6777866989045873E-2</v>
      </c>
      <c r="M32" s="91">
        <f>J32/'סכום נכסי הקרן'!$C$42</f>
        <v>1.0550063105962129E-3</v>
      </c>
    </row>
    <row r="33" spans="2:13">
      <c r="B33" s="86" t="s">
        <v>1837</v>
      </c>
      <c r="C33" s="87">
        <v>8803</v>
      </c>
      <c r="D33" s="88" t="s">
        <v>29</v>
      </c>
      <c r="E33" s="87" t="s">
        <v>1838</v>
      </c>
      <c r="F33" s="88" t="s">
        <v>562</v>
      </c>
      <c r="G33" s="88" t="s">
        <v>134</v>
      </c>
      <c r="H33" s="90">
        <v>3517.28</v>
      </c>
      <c r="I33" s="90">
        <v>144.71680000000001</v>
      </c>
      <c r="J33" s="90">
        <v>20.01529</v>
      </c>
      <c r="K33" s="91">
        <v>2.3268435856972438E-4</v>
      </c>
      <c r="L33" s="91">
        <f t="shared" si="0"/>
        <v>1.087943410654903E-2</v>
      </c>
      <c r="M33" s="91">
        <f>J33/'סכום נכסי הקרן'!$C$42</f>
        <v>1.4949453648878367E-4</v>
      </c>
    </row>
    <row r="34" spans="2:13">
      <c r="B34" s="86" t="s">
        <v>1839</v>
      </c>
      <c r="C34" s="87">
        <v>3969</v>
      </c>
      <c r="D34" s="88" t="s">
        <v>29</v>
      </c>
      <c r="E34" s="87"/>
      <c r="F34" s="88" t="s">
        <v>549</v>
      </c>
      <c r="G34" s="88" t="s">
        <v>133</v>
      </c>
      <c r="H34" s="90">
        <v>1.0019830000000001</v>
      </c>
      <c r="I34" s="90"/>
      <c r="J34" s="90"/>
      <c r="K34" s="91"/>
      <c r="L34" s="91"/>
      <c r="M34" s="91"/>
    </row>
    <row r="35" spans="2:13">
      <c r="B35" s="92"/>
      <c r="C35" s="87"/>
      <c r="D35" s="87"/>
      <c r="E35" s="87"/>
      <c r="F35" s="87"/>
      <c r="G35" s="87"/>
      <c r="H35" s="90"/>
      <c r="I35" s="90"/>
      <c r="J35" s="87"/>
      <c r="K35" s="87"/>
      <c r="L35" s="91"/>
      <c r="M35" s="87"/>
    </row>
    <row r="36" spans="2:13">
      <c r="B36" s="79" t="s">
        <v>197</v>
      </c>
      <c r="C36" s="80"/>
      <c r="D36" s="81"/>
      <c r="E36" s="80"/>
      <c r="F36" s="81"/>
      <c r="G36" s="81"/>
      <c r="H36" s="83"/>
      <c r="I36" s="83"/>
      <c r="J36" s="83">
        <v>1171.4581699999999</v>
      </c>
      <c r="K36" s="84"/>
      <c r="L36" s="84">
        <f t="shared" si="0"/>
        <v>0.63675330055640011</v>
      </c>
      <c r="M36" s="84">
        <f>J36/'סכום נכסי הקרן'!$C$42</f>
        <v>8.7496407066871736E-3</v>
      </c>
    </row>
    <row r="37" spans="2:13">
      <c r="B37" s="85" t="s">
        <v>65</v>
      </c>
      <c r="C37" s="80"/>
      <c r="D37" s="81"/>
      <c r="E37" s="80"/>
      <c r="F37" s="81"/>
      <c r="G37" s="81"/>
      <c r="H37" s="83"/>
      <c r="I37" s="83"/>
      <c r="J37" s="83">
        <v>1171.4581699999999</v>
      </c>
      <c r="K37" s="84"/>
      <c r="L37" s="84">
        <f t="shared" si="0"/>
        <v>0.63675330055640011</v>
      </c>
      <c r="M37" s="84">
        <f>J37/'סכום נכסי הקרן'!$C$42</f>
        <v>8.7496407066871736E-3</v>
      </c>
    </row>
    <row r="38" spans="2:13">
      <c r="B38" s="86" t="s">
        <v>1840</v>
      </c>
      <c r="C38" s="87">
        <v>9035</v>
      </c>
      <c r="D38" s="88" t="s">
        <v>29</v>
      </c>
      <c r="E38" s="87"/>
      <c r="F38" s="88" t="s">
        <v>801</v>
      </c>
      <c r="G38" s="88" t="s">
        <v>134</v>
      </c>
      <c r="H38" s="90">
        <v>10196</v>
      </c>
      <c r="I38" s="90">
        <v>100</v>
      </c>
      <c r="J38" s="90">
        <v>40.092709999999997</v>
      </c>
      <c r="K38" s="91">
        <v>1.3906241649337521E-4</v>
      </c>
      <c r="L38" s="91">
        <f t="shared" si="0"/>
        <v>2.1792639357110455E-2</v>
      </c>
      <c r="M38" s="91">
        <f>J38/'סכום נכסי הקרן'!$C$42</f>
        <v>2.9945312298893602E-4</v>
      </c>
    </row>
    <row r="39" spans="2:13">
      <c r="B39" s="86" t="s">
        <v>1841</v>
      </c>
      <c r="C39" s="87">
        <v>8459</v>
      </c>
      <c r="D39" s="88" t="s">
        <v>29</v>
      </c>
      <c r="E39" s="87" t="s">
        <v>1842</v>
      </c>
      <c r="F39" s="88" t="s">
        <v>801</v>
      </c>
      <c r="G39" s="88" t="s">
        <v>132</v>
      </c>
      <c r="H39" s="90">
        <v>44333.26</v>
      </c>
      <c r="I39" s="90">
        <v>218.5812</v>
      </c>
      <c r="J39" s="90">
        <v>350.30857000000003</v>
      </c>
      <c r="K39" s="91">
        <v>9.4973717229221639E-5</v>
      </c>
      <c r="L39" s="91">
        <f t="shared" si="0"/>
        <v>0.19041237994924973</v>
      </c>
      <c r="M39" s="91">
        <f>J39/'סכום נכסי הקרן'!$C$42</f>
        <v>2.6164605808958368E-3</v>
      </c>
    </row>
    <row r="40" spans="2:13">
      <c r="B40" s="86" t="s">
        <v>1843</v>
      </c>
      <c r="C40" s="87">
        <v>8564</v>
      </c>
      <c r="D40" s="88" t="s">
        <v>29</v>
      </c>
      <c r="E40" s="87"/>
      <c r="F40" s="88" t="s">
        <v>793</v>
      </c>
      <c r="G40" s="88" t="s">
        <v>132</v>
      </c>
      <c r="H40" s="90">
        <v>54.13</v>
      </c>
      <c r="I40" s="90">
        <v>14777.717699999999</v>
      </c>
      <c r="J40" s="90">
        <v>28.91704</v>
      </c>
      <c r="K40" s="91">
        <v>8.5113182906833796E-6</v>
      </c>
      <c r="L40" s="91">
        <f t="shared" si="0"/>
        <v>1.5718035123969853E-2</v>
      </c>
      <c r="M40" s="91">
        <f>J40/'סכום נכסי הקרן'!$C$42</f>
        <v>2.1598185644213083E-4</v>
      </c>
    </row>
    <row r="41" spans="2:13">
      <c r="B41" s="86" t="s">
        <v>1844</v>
      </c>
      <c r="C41" s="87">
        <v>8568</v>
      </c>
      <c r="D41" s="88" t="s">
        <v>29</v>
      </c>
      <c r="E41" s="87"/>
      <c r="F41" s="88" t="s">
        <v>801</v>
      </c>
      <c r="G41" s="88" t="s">
        <v>132</v>
      </c>
      <c r="H41" s="90">
        <v>31101.27</v>
      </c>
      <c r="I41" s="90">
        <v>114.9161</v>
      </c>
      <c r="J41" s="90">
        <v>129.20143999999999</v>
      </c>
      <c r="K41" s="91">
        <v>2.3122882871237321E-4</v>
      </c>
      <c r="L41" s="91">
        <f t="shared" si="0"/>
        <v>7.0228238159489476E-2</v>
      </c>
      <c r="M41" s="91">
        <f>J41/'סכום נכסי הקרן'!$C$42</f>
        <v>9.650077209215251E-4</v>
      </c>
    </row>
    <row r="42" spans="2:13">
      <c r="B42" s="86" t="s">
        <v>1845</v>
      </c>
      <c r="C42" s="87">
        <v>8932</v>
      </c>
      <c r="D42" s="88" t="s">
        <v>29</v>
      </c>
      <c r="E42" s="87"/>
      <c r="F42" s="88" t="s">
        <v>801</v>
      </c>
      <c r="G42" s="88" t="s">
        <v>132</v>
      </c>
      <c r="H42" s="90">
        <v>2568.6999999999998</v>
      </c>
      <c r="I42" s="90">
        <v>100</v>
      </c>
      <c r="J42" s="90">
        <v>9.2858499999999999</v>
      </c>
      <c r="K42" s="91">
        <v>1.2364048914181782E-4</v>
      </c>
      <c r="L42" s="91">
        <f t="shared" si="0"/>
        <v>5.0473809371884351E-3</v>
      </c>
      <c r="M42" s="91">
        <f>J42/'סכום נכסי הקרן'!$C$42</f>
        <v>6.9356169291295397E-5</v>
      </c>
    </row>
    <row r="43" spans="2:13">
      <c r="B43" s="86" t="s">
        <v>1846</v>
      </c>
      <c r="C43" s="87">
        <v>8783</v>
      </c>
      <c r="D43" s="88" t="s">
        <v>29</v>
      </c>
      <c r="E43" s="87" t="s">
        <v>1847</v>
      </c>
      <c r="F43" s="88" t="s">
        <v>768</v>
      </c>
      <c r="G43" s="88" t="s">
        <v>132</v>
      </c>
      <c r="H43" s="90">
        <v>69541.94</v>
      </c>
      <c r="I43" s="90">
        <v>131.72819999999999</v>
      </c>
      <c r="J43" s="90">
        <v>331.15696000000003</v>
      </c>
      <c r="K43" s="91">
        <v>2.3792385788238735E-4</v>
      </c>
      <c r="L43" s="91">
        <f t="shared" si="0"/>
        <v>0.18000240442407245</v>
      </c>
      <c r="M43" s="91">
        <f>J43/'סכום נכסי הקרן'!$C$42</f>
        <v>2.4734168848033018E-3</v>
      </c>
    </row>
    <row r="44" spans="2:13">
      <c r="B44" s="86" t="s">
        <v>1848</v>
      </c>
      <c r="C44" s="87">
        <v>9116</v>
      </c>
      <c r="D44" s="88" t="s">
        <v>29</v>
      </c>
      <c r="E44" s="87"/>
      <c r="F44" s="88" t="s">
        <v>801</v>
      </c>
      <c r="G44" s="88" t="s">
        <v>134</v>
      </c>
      <c r="H44" s="90">
        <v>22984.27</v>
      </c>
      <c r="I44" s="90">
        <v>100</v>
      </c>
      <c r="J44" s="90">
        <v>90.378749999999997</v>
      </c>
      <c r="K44" s="91">
        <v>3.4103840194799344E-4</v>
      </c>
      <c r="L44" s="91">
        <f t="shared" si="0"/>
        <v>4.9125925992442185E-2</v>
      </c>
      <c r="M44" s="91">
        <f>J44/'סכום נכסי הקרן'!$C$42</f>
        <v>6.7504039859955344E-4</v>
      </c>
    </row>
    <row r="45" spans="2:13">
      <c r="B45" s="86" t="s">
        <v>1849</v>
      </c>
      <c r="C45" s="87">
        <v>9291</v>
      </c>
      <c r="D45" s="88" t="s">
        <v>29</v>
      </c>
      <c r="E45" s="87"/>
      <c r="F45" s="88" t="s">
        <v>801</v>
      </c>
      <c r="G45" s="88" t="s">
        <v>134</v>
      </c>
      <c r="H45" s="90">
        <v>9299.18</v>
      </c>
      <c r="I45" s="90">
        <v>100</v>
      </c>
      <c r="J45" s="90">
        <v>36.566240000000001</v>
      </c>
      <c r="K45" s="91">
        <v>3.4103571504170413E-4</v>
      </c>
      <c r="L45" s="91">
        <f t="shared" si="0"/>
        <v>1.987580487738411E-2</v>
      </c>
      <c r="M45" s="91">
        <f>J45/'סכום נכסי הקרן'!$C$42</f>
        <v>2.7311385945133048E-4</v>
      </c>
    </row>
    <row r="46" spans="2:13">
      <c r="B46" s="86" t="s">
        <v>1850</v>
      </c>
      <c r="C46" s="87" t="s">
        <v>1851</v>
      </c>
      <c r="D46" s="88" t="s">
        <v>29</v>
      </c>
      <c r="E46" s="87"/>
      <c r="F46" s="88" t="s">
        <v>801</v>
      </c>
      <c r="G46" s="88" t="s">
        <v>134</v>
      </c>
      <c r="H46" s="90">
        <v>2829.46</v>
      </c>
      <c r="I46" s="90">
        <v>100</v>
      </c>
      <c r="J46" s="90">
        <v>11.125999999999999</v>
      </c>
      <c r="K46" s="91">
        <v>3.4103621921779633E-4</v>
      </c>
      <c r="L46" s="91">
        <f t="shared" si="0"/>
        <v>6.0476057988400117E-3</v>
      </c>
      <c r="M46" s="91">
        <f>J46/'סכום נכסי הקרן'!$C$42</f>
        <v>8.3100280484280117E-5</v>
      </c>
    </row>
    <row r="47" spans="2:13">
      <c r="B47" s="86" t="s">
        <v>1852</v>
      </c>
      <c r="C47" s="87">
        <v>8773</v>
      </c>
      <c r="D47" s="88" t="s">
        <v>29</v>
      </c>
      <c r="E47" s="87"/>
      <c r="F47" s="88" t="s">
        <v>737</v>
      </c>
      <c r="G47" s="88" t="s">
        <v>132</v>
      </c>
      <c r="H47" s="90">
        <v>423.21</v>
      </c>
      <c r="I47" s="90">
        <v>2467.1547</v>
      </c>
      <c r="J47" s="90">
        <v>37.74512</v>
      </c>
      <c r="K47" s="91">
        <v>2.0965373609455741E-7</v>
      </c>
      <c r="L47" s="91">
        <f t="shared" si="0"/>
        <v>2.0516592359330586E-2</v>
      </c>
      <c r="M47" s="91">
        <f>J47/'סכום נכסי הקרן'!$C$42</f>
        <v>2.8191893393068591E-4</v>
      </c>
    </row>
    <row r="48" spans="2:13">
      <c r="B48" s="86" t="s">
        <v>1853</v>
      </c>
      <c r="C48" s="87">
        <v>8432</v>
      </c>
      <c r="D48" s="88" t="s">
        <v>29</v>
      </c>
      <c r="E48" s="87"/>
      <c r="F48" s="88" t="s">
        <v>820</v>
      </c>
      <c r="G48" s="88" t="s">
        <v>132</v>
      </c>
      <c r="H48" s="90">
        <v>565.58000000000004</v>
      </c>
      <c r="I48" s="90">
        <v>3362.7687999999998</v>
      </c>
      <c r="J48" s="90">
        <v>68.754229999999993</v>
      </c>
      <c r="K48" s="91">
        <v>1.3798098845596205E-5</v>
      </c>
      <c r="L48" s="91">
        <f t="shared" si="0"/>
        <v>3.7371785011934194E-2</v>
      </c>
      <c r="M48" s="91">
        <f>J48/'סכום נכסי הקרן'!$C$42</f>
        <v>5.1352649626826405E-4</v>
      </c>
    </row>
    <row r="49" spans="2:13">
      <c r="B49" s="86" t="s">
        <v>1854</v>
      </c>
      <c r="C49" s="87">
        <v>8372</v>
      </c>
      <c r="D49" s="88" t="s">
        <v>29</v>
      </c>
      <c r="E49" s="87" t="s">
        <v>1855</v>
      </c>
      <c r="F49" s="88" t="s">
        <v>820</v>
      </c>
      <c r="G49" s="88" t="s">
        <v>132</v>
      </c>
      <c r="H49" s="90">
        <v>184.94</v>
      </c>
      <c r="I49" s="90">
        <v>5672.6963999999998</v>
      </c>
      <c r="J49" s="90">
        <v>37.925260000000002</v>
      </c>
      <c r="K49" s="91">
        <v>9.7930057604113055E-6</v>
      </c>
      <c r="L49" s="91">
        <f t="shared" si="0"/>
        <v>2.0614508565388743E-2</v>
      </c>
      <c r="M49" s="91">
        <f>J49/'סכום נכסי הקרן'!$C$42</f>
        <v>2.8326440261003502E-4</v>
      </c>
    </row>
    <row r="50" spans="2:13">
      <c r="B50" s="93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2:13"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2:13"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2:13">
      <c r="B53" s="109" t="s">
        <v>220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2:13">
      <c r="B54" s="109" t="s">
        <v>112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2:13">
      <c r="B55" s="109" t="s">
        <v>203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2:13">
      <c r="B56" s="109" t="s">
        <v>211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2:13"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2:13"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2:13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2:13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2:13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2:13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2:13"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2:13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2:13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2:13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2:13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2:13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2:13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2:13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2:13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2:13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2:13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2:13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2:13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2:13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2:13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2:13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2:13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2:13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2:13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2:13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2:13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2:13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2:13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2:13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2:13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2:13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2:13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2:13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2:13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3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2:13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2:13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2:13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2:13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2:13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2:13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2:13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2:13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2:13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2:13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2:13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</row>
    <row r="104" spans="2:13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2:13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2:13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2:13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2:13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2:13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2:13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2:13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2:13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2:13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2:13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2:13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2:13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2:13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2:13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2:13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2:13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2:13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2:13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2:13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2:13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2:13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2:13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2:13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2:13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2:13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2:13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2:13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2:13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2:13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</row>
    <row r="134" spans="2:13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</row>
    <row r="135" spans="2:13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</row>
    <row r="136" spans="2:13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2:13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2:13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2:13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2:13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2:13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2:13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2:13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2:13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2:13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2:13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2:13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2:13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2:13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</row>
    <row r="150" spans="2:13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</row>
    <row r="151" spans="2:13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</row>
    <row r="152" spans="2:13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2:13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2:13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2:13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2:13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2:13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2:13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2:13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2:13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2:13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2:13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2:13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2:13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2:13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</row>
    <row r="166" spans="2:13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</row>
    <row r="167" spans="2:13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</row>
    <row r="168" spans="2:13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2:13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2:13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2:13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2:13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2:13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2:13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2:13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2:13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2:13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2:13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</row>
    <row r="182" spans="2:13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</row>
    <row r="183" spans="2:13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</row>
    <row r="184" spans="2:13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</row>
    <row r="185" spans="2:13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</row>
    <row r="186" spans="2:13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2:13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</row>
    <row r="188" spans="2:13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</row>
    <row r="189" spans="2:13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</row>
    <row r="190" spans="2:13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</row>
    <row r="191" spans="2:13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</row>
    <row r="192" spans="2:13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</row>
    <row r="193" spans="2:13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</row>
    <row r="194" spans="2:13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</row>
    <row r="195" spans="2:13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</row>
    <row r="196" spans="2:13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</row>
    <row r="197" spans="2:13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</row>
    <row r="198" spans="2:13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</row>
    <row r="199" spans="2:13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</row>
    <row r="200" spans="2:13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</row>
    <row r="201" spans="2:13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</row>
    <row r="202" spans="2:13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</row>
    <row r="203" spans="2:13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</row>
    <row r="204" spans="2:13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</row>
    <row r="205" spans="2:13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</row>
    <row r="206" spans="2:13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</row>
    <row r="207" spans="2:13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</row>
    <row r="208" spans="2:13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</row>
    <row r="209" spans="2:13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</row>
    <row r="210" spans="2:13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</row>
    <row r="211" spans="2:13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</row>
    <row r="212" spans="2:13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</row>
    <row r="213" spans="2:13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</row>
    <row r="214" spans="2:13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</row>
    <row r="215" spans="2:13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2:13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</row>
    <row r="217" spans="2:13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</row>
    <row r="218" spans="2:13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</row>
    <row r="219" spans="2:13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</row>
    <row r="220" spans="2:13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</row>
    <row r="221" spans="2:13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</row>
    <row r="222" spans="2:13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</row>
    <row r="223" spans="2:13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</row>
    <row r="224" spans="2:13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</row>
    <row r="225" spans="2:13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</row>
    <row r="226" spans="2:13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</row>
    <row r="227" spans="2:13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</row>
    <row r="228" spans="2:13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</row>
    <row r="229" spans="2:13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</row>
    <row r="230" spans="2:13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2:13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2:13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</row>
    <row r="233" spans="2:13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</row>
    <row r="234" spans="2:13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  <row r="235" spans="2:13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</row>
    <row r="236" spans="2:13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</row>
    <row r="237" spans="2:13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</row>
    <row r="238" spans="2:13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</row>
    <row r="239" spans="2:13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</row>
    <row r="240" spans="2:13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</row>
    <row r="241" spans="2:13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</row>
    <row r="242" spans="2:13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</row>
    <row r="243" spans="2:13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</row>
    <row r="244" spans="2:13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</row>
    <row r="245" spans="2:13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</row>
    <row r="246" spans="2:13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</row>
    <row r="247" spans="2:13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</row>
    <row r="248" spans="2:13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</row>
    <row r="249" spans="2:13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</row>
    <row r="250" spans="2:13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</row>
    <row r="251" spans="2:13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</row>
    <row r="252" spans="2:13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</row>
    <row r="253" spans="2:13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</row>
    <row r="254" spans="2:13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</row>
    <row r="255" spans="2:13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</row>
    <row r="256" spans="2:13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</row>
    <row r="257" spans="2:13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</row>
    <row r="258" spans="2:13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</row>
    <row r="259" spans="2:13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</row>
    <row r="260" spans="2:13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</row>
    <row r="261" spans="2:13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</row>
    <row r="262" spans="2:13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</row>
    <row r="263" spans="2:13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</row>
    <row r="264" spans="2:13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</row>
    <row r="265" spans="2:13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</row>
    <row r="266" spans="2:13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</row>
    <row r="267" spans="2:13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</row>
    <row r="268" spans="2:13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</row>
    <row r="269" spans="2:13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</row>
    <row r="270" spans="2:13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</row>
    <row r="271" spans="2:13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</row>
    <row r="272" spans="2:13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</row>
    <row r="273" spans="2:13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</row>
    <row r="274" spans="2:13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</row>
    <row r="275" spans="2:13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</row>
    <row r="276" spans="2:13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</row>
    <row r="277" spans="2:13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</row>
    <row r="278" spans="2:13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</row>
    <row r="279" spans="2:13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</row>
    <row r="280" spans="2:13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</row>
    <row r="281" spans="2:13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</row>
    <row r="282" spans="2:13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</row>
    <row r="283" spans="2:13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</row>
    <row r="284" spans="2:13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</row>
    <row r="285" spans="2:13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</row>
    <row r="286" spans="2:13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</row>
    <row r="287" spans="2:13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</row>
    <row r="288" spans="2:13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</row>
    <row r="289" spans="2:13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</row>
    <row r="290" spans="2:13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</row>
    <row r="291" spans="2:13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</row>
    <row r="292" spans="2:13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</row>
    <row r="293" spans="2:13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</row>
    <row r="294" spans="2:13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</row>
    <row r="295" spans="2:13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</row>
    <row r="296" spans="2:13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</row>
    <row r="297" spans="2:13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</row>
    <row r="298" spans="2:13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</row>
    <row r="299" spans="2:13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</row>
    <row r="300" spans="2:13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</row>
    <row r="301" spans="2:13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</row>
    <row r="302" spans="2:13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3"/>
      <c r="C405" s="1"/>
      <c r="D405" s="1"/>
      <c r="E405" s="1"/>
    </row>
  </sheetData>
  <sheetProtection sheet="1" objects="1" scenarios="1"/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52.140625" style="2" bestFit="1" customWidth="1"/>
    <col min="3" max="3" width="39.85546875" style="2" customWidth="1"/>
    <col min="4" max="4" width="12.28515625" style="1" bestFit="1" customWidth="1"/>
    <col min="5" max="6" width="11.28515625" style="1" bestFit="1" customWidth="1"/>
    <col min="7" max="7" width="9.5703125" style="1" bestFit="1" customWidth="1"/>
    <col min="8" max="8" width="9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146</v>
      </c>
      <c r="C1" s="46" t="s" vm="1">
        <v>229</v>
      </c>
    </row>
    <row r="2" spans="2:11">
      <c r="B2" s="46" t="s">
        <v>145</v>
      </c>
      <c r="C2" s="46" t="s">
        <v>230</v>
      </c>
    </row>
    <row r="3" spans="2:11">
      <c r="B3" s="46" t="s">
        <v>147</v>
      </c>
      <c r="C3" s="46" t="s">
        <v>231</v>
      </c>
    </row>
    <row r="4" spans="2:11">
      <c r="B4" s="46" t="s">
        <v>148</v>
      </c>
      <c r="C4" s="46">
        <v>12152</v>
      </c>
    </row>
    <row r="6" spans="2:11" ht="26.25" customHeight="1">
      <c r="B6" s="143" t="s">
        <v>174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11" ht="26.25" customHeight="1">
      <c r="B7" s="143" t="s">
        <v>98</v>
      </c>
      <c r="C7" s="144"/>
      <c r="D7" s="144"/>
      <c r="E7" s="144"/>
      <c r="F7" s="144"/>
      <c r="G7" s="144"/>
      <c r="H7" s="144"/>
      <c r="I7" s="144"/>
      <c r="J7" s="144"/>
      <c r="K7" s="145"/>
    </row>
    <row r="8" spans="2:11" s="3" customFormat="1" ht="63">
      <c r="B8" s="21" t="s">
        <v>116</v>
      </c>
      <c r="C8" s="29" t="s">
        <v>47</v>
      </c>
      <c r="D8" s="29" t="s">
        <v>103</v>
      </c>
      <c r="E8" s="29" t="s">
        <v>104</v>
      </c>
      <c r="F8" s="29" t="s">
        <v>205</v>
      </c>
      <c r="G8" s="29" t="s">
        <v>204</v>
      </c>
      <c r="H8" s="29" t="s">
        <v>111</v>
      </c>
      <c r="I8" s="29" t="s">
        <v>60</v>
      </c>
      <c r="J8" s="29" t="s">
        <v>149</v>
      </c>
      <c r="K8" s="30" t="s">
        <v>151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212</v>
      </c>
      <c r="G9" s="31"/>
      <c r="H9" s="31" t="s">
        <v>208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4" t="s">
        <v>1856</v>
      </c>
      <c r="C11" s="74"/>
      <c r="D11" s="75"/>
      <c r="E11" s="97"/>
      <c r="F11" s="77"/>
      <c r="G11" s="98"/>
      <c r="H11" s="77">
        <v>6440.1417505449981</v>
      </c>
      <c r="I11" s="78"/>
      <c r="J11" s="78">
        <f>IFERROR(H11/$H$11,0)</f>
        <v>1</v>
      </c>
      <c r="K11" s="78">
        <f>H11/'סכום נכסי הקרן'!$C$42</f>
        <v>4.8101526678843438E-2</v>
      </c>
    </row>
    <row r="12" spans="2:11" ht="21" customHeight="1">
      <c r="B12" s="79" t="s">
        <v>1857</v>
      </c>
      <c r="C12" s="80"/>
      <c r="D12" s="81"/>
      <c r="E12" s="99"/>
      <c r="F12" s="83"/>
      <c r="G12" s="100"/>
      <c r="H12" s="83">
        <v>226.64633533300002</v>
      </c>
      <c r="I12" s="84"/>
      <c r="J12" s="84">
        <f t="shared" ref="J12:J53" si="0">IFERROR(H12/$H$11,0)</f>
        <v>3.5192755705077461E-2</v>
      </c>
      <c r="K12" s="84">
        <f>H12/'סכום נכסי הקרן'!$C$42</f>
        <v>1.6928252774498032E-3</v>
      </c>
    </row>
    <row r="13" spans="2:11">
      <c r="B13" s="85" t="s">
        <v>193</v>
      </c>
      <c r="C13" s="80"/>
      <c r="D13" s="81"/>
      <c r="E13" s="99"/>
      <c r="F13" s="83"/>
      <c r="G13" s="100"/>
      <c r="H13" s="83">
        <v>47.450840477</v>
      </c>
      <c r="I13" s="84"/>
      <c r="J13" s="84">
        <f t="shared" si="0"/>
        <v>7.3679807549242938E-3</v>
      </c>
      <c r="K13" s="84">
        <f>H13/'סכום נכסי הקרן'!$C$42</f>
        <v>3.5441112285219598E-4</v>
      </c>
    </row>
    <row r="14" spans="2:11">
      <c r="B14" s="86" t="s">
        <v>1858</v>
      </c>
      <c r="C14" s="110">
        <v>91381</v>
      </c>
      <c r="D14" s="88" t="s">
        <v>132</v>
      </c>
      <c r="E14" s="101">
        <v>44742</v>
      </c>
      <c r="F14" s="90">
        <v>4447.3500000000004</v>
      </c>
      <c r="G14" s="102">
        <v>100</v>
      </c>
      <c r="H14" s="90">
        <v>16.077169999999999</v>
      </c>
      <c r="I14" s="91">
        <v>0</v>
      </c>
      <c r="J14" s="91">
        <f t="shared" si="0"/>
        <v>2.496400020797596E-3</v>
      </c>
      <c r="K14" s="91">
        <f>H14/'סכום נכסי הקרן'!$C$42</f>
        <v>1.2008065220146088E-4</v>
      </c>
    </row>
    <row r="15" spans="2:11">
      <c r="B15" s="86" t="s">
        <v>1859</v>
      </c>
      <c r="C15" s="87">
        <v>8401</v>
      </c>
      <c r="D15" s="88" t="s">
        <v>132</v>
      </c>
      <c r="E15" s="101">
        <v>44621</v>
      </c>
      <c r="F15" s="90">
        <v>1607.39555</v>
      </c>
      <c r="G15" s="102">
        <v>59.898299999999999</v>
      </c>
      <c r="H15" s="90">
        <v>3.4805314699999998</v>
      </c>
      <c r="I15" s="91">
        <v>1.4287976210689999E-4</v>
      </c>
      <c r="J15" s="91">
        <f t="shared" si="0"/>
        <v>5.4044330153221536E-4</v>
      </c>
      <c r="K15" s="91">
        <f>H15/'סכום נכסי הקרן'!$C$42</f>
        <v>2.599614788705409E-5</v>
      </c>
    </row>
    <row r="16" spans="2:11">
      <c r="B16" s="86" t="s">
        <v>1860</v>
      </c>
      <c r="C16" s="87">
        <v>8507</v>
      </c>
      <c r="D16" s="88" t="s">
        <v>132</v>
      </c>
      <c r="E16" s="101">
        <v>44621</v>
      </c>
      <c r="F16" s="90">
        <v>1285.91644</v>
      </c>
      <c r="G16" s="102">
        <v>87.794200000000004</v>
      </c>
      <c r="H16" s="90">
        <v>4.0811905890000002</v>
      </c>
      <c r="I16" s="91">
        <v>8.5727853488799994E-5</v>
      </c>
      <c r="J16" s="91">
        <f t="shared" si="0"/>
        <v>6.3371129814877576E-4</v>
      </c>
      <c r="K16" s="91">
        <f>H16/'סכום נכסי הקרן'!$C$42</f>
        <v>3.048248091458785E-5</v>
      </c>
    </row>
    <row r="17" spans="2:11">
      <c r="B17" s="86" t="s">
        <v>1861</v>
      </c>
      <c r="C17" s="110">
        <v>85741</v>
      </c>
      <c r="D17" s="88" t="s">
        <v>132</v>
      </c>
      <c r="E17" s="101">
        <v>44404</v>
      </c>
      <c r="F17" s="90">
        <v>2440.0300000000002</v>
      </c>
      <c r="G17" s="102">
        <v>100</v>
      </c>
      <c r="H17" s="90">
        <v>8.8206900000000008</v>
      </c>
      <c r="I17" s="91">
        <v>0</v>
      </c>
      <c r="J17" s="91">
        <f t="shared" si="0"/>
        <v>1.3696422131164346E-3</v>
      </c>
      <c r="K17" s="91">
        <f>H17/'סכום נכסי הקרן'!$C$42</f>
        <v>6.5881881454690354E-5</v>
      </c>
    </row>
    <row r="18" spans="2:11">
      <c r="B18" s="86" t="s">
        <v>1862</v>
      </c>
      <c r="C18" s="87">
        <v>8402</v>
      </c>
      <c r="D18" s="88" t="s">
        <v>132</v>
      </c>
      <c r="E18" s="101">
        <v>44560</v>
      </c>
      <c r="F18" s="90">
        <v>2167.1551800000002</v>
      </c>
      <c r="G18" s="102">
        <v>105.4036</v>
      </c>
      <c r="H18" s="90">
        <v>8.2575984179999988</v>
      </c>
      <c r="I18" s="91">
        <v>8.4712551302599991E-5</v>
      </c>
      <c r="J18" s="91">
        <f t="shared" si="0"/>
        <v>1.2822075565807535E-3</v>
      </c>
      <c r="K18" s="91">
        <f>H18/'סכום נכסי הקרן'!$C$42</f>
        <v>6.1676140990683779E-5</v>
      </c>
    </row>
    <row r="19" spans="2:11">
      <c r="B19" s="86" t="s">
        <v>1863</v>
      </c>
      <c r="C19" s="87">
        <v>8291</v>
      </c>
      <c r="D19" s="88" t="s">
        <v>132</v>
      </c>
      <c r="E19" s="101">
        <v>44279</v>
      </c>
      <c r="F19" s="90">
        <v>1821.74</v>
      </c>
      <c r="G19" s="102">
        <v>102.2482</v>
      </c>
      <c r="H19" s="90">
        <v>6.7336599999999995</v>
      </c>
      <c r="I19" s="91">
        <v>2.305998899284535E-4</v>
      </c>
      <c r="J19" s="91">
        <f t="shared" si="0"/>
        <v>1.0455763647485186E-3</v>
      </c>
      <c r="K19" s="91">
        <f>H19/'סכום נכסי הקרן'!$C$42</f>
        <v>5.0293819403719004E-5</v>
      </c>
    </row>
    <row r="20" spans="2:11">
      <c r="B20" s="92"/>
      <c r="C20" s="87"/>
      <c r="D20" s="87"/>
      <c r="E20" s="87"/>
      <c r="F20" s="90"/>
      <c r="G20" s="102"/>
      <c r="H20" s="87"/>
      <c r="I20" s="87"/>
      <c r="J20" s="91"/>
      <c r="K20" s="87"/>
    </row>
    <row r="21" spans="2:11">
      <c r="B21" s="85" t="s">
        <v>195</v>
      </c>
      <c r="C21" s="87"/>
      <c r="D21" s="88"/>
      <c r="E21" s="101"/>
      <c r="F21" s="90"/>
      <c r="G21" s="102"/>
      <c r="H21" s="90">
        <v>77.411940000000001</v>
      </c>
      <c r="I21" s="91"/>
      <c r="J21" s="91">
        <f t="shared" si="0"/>
        <v>1.2020223001061895E-2</v>
      </c>
      <c r="K21" s="91">
        <f>H21/'סכום נכסי הקרן'!$C$42</f>
        <v>5.7819107737122632E-4</v>
      </c>
    </row>
    <row r="22" spans="2:11" ht="16.5" customHeight="1">
      <c r="B22" s="86" t="s">
        <v>1864</v>
      </c>
      <c r="C22" s="87">
        <v>8510</v>
      </c>
      <c r="D22" s="88" t="s">
        <v>133</v>
      </c>
      <c r="E22" s="101">
        <v>44655</v>
      </c>
      <c r="F22" s="90">
        <v>86193.22</v>
      </c>
      <c r="G22" s="102">
        <v>89.812100000000001</v>
      </c>
      <c r="H22" s="90">
        <v>77.411940000000001</v>
      </c>
      <c r="I22" s="91">
        <v>1.1862540952380951E-4</v>
      </c>
      <c r="J22" s="91">
        <f t="shared" si="0"/>
        <v>1.2020223001061895E-2</v>
      </c>
      <c r="K22" s="91">
        <f>H22/'סכום נכסי הקרן'!$C$42</f>
        <v>5.7819107737122632E-4</v>
      </c>
    </row>
    <row r="23" spans="2:11" ht="16.5" customHeight="1">
      <c r="B23" s="92"/>
      <c r="C23" s="87"/>
      <c r="D23" s="87"/>
      <c r="E23" s="87"/>
      <c r="F23" s="90"/>
      <c r="G23" s="102"/>
      <c r="H23" s="87"/>
      <c r="I23" s="87"/>
      <c r="J23" s="91"/>
      <c r="K23" s="87"/>
    </row>
    <row r="24" spans="2:11" ht="16.5" customHeight="1">
      <c r="B24" s="85" t="s">
        <v>196</v>
      </c>
      <c r="C24" s="80"/>
      <c r="D24" s="81"/>
      <c r="E24" s="99"/>
      <c r="F24" s="83"/>
      <c r="G24" s="100"/>
      <c r="H24" s="83">
        <v>101.78355485599999</v>
      </c>
      <c r="I24" s="84"/>
      <c r="J24" s="84">
        <f t="shared" si="0"/>
        <v>1.5804551949091267E-2</v>
      </c>
      <c r="K24" s="84">
        <f>H24/'סכום נכסי הקרן'!$C$42</f>
        <v>7.6022307722638076E-4</v>
      </c>
    </row>
    <row r="25" spans="2:11">
      <c r="B25" s="86" t="s">
        <v>1865</v>
      </c>
      <c r="C25" s="110">
        <v>83021</v>
      </c>
      <c r="D25" s="88" t="s">
        <v>132</v>
      </c>
      <c r="E25" s="101">
        <v>44255</v>
      </c>
      <c r="F25" s="90">
        <v>2478.9299999999998</v>
      </c>
      <c r="G25" s="102">
        <v>100</v>
      </c>
      <c r="H25" s="90">
        <v>8.9613199999999988</v>
      </c>
      <c r="I25" s="91">
        <v>0</v>
      </c>
      <c r="J25" s="91">
        <f t="shared" si="0"/>
        <v>1.3914786889965031E-3</v>
      </c>
      <c r="K25" s="91">
        <f>H25/'סכום נכסי הקרן'!$C$42</f>
        <v>6.6932249281807397E-5</v>
      </c>
    </row>
    <row r="26" spans="2:11">
      <c r="B26" s="86" t="s">
        <v>1866</v>
      </c>
      <c r="C26" s="87">
        <v>7992</v>
      </c>
      <c r="D26" s="88" t="s">
        <v>132</v>
      </c>
      <c r="E26" s="101">
        <v>44196</v>
      </c>
      <c r="F26" s="90">
        <v>6739.11</v>
      </c>
      <c r="G26" s="102">
        <v>111.49509999999999</v>
      </c>
      <c r="H26" s="90">
        <v>27.162279999999999</v>
      </c>
      <c r="I26" s="91">
        <v>1.2044444444444445E-4</v>
      </c>
      <c r="J26" s="91">
        <f t="shared" si="0"/>
        <v>4.2176525070587749E-3</v>
      </c>
      <c r="K26" s="91">
        <f>H26/'סכום נכסי הקרן'!$C$42</f>
        <v>2.0287552459037858E-4</v>
      </c>
    </row>
    <row r="27" spans="2:11">
      <c r="B27" s="86" t="s">
        <v>1867</v>
      </c>
      <c r="C27" s="87">
        <v>8283</v>
      </c>
      <c r="D27" s="88" t="s">
        <v>133</v>
      </c>
      <c r="E27" s="101">
        <v>44317</v>
      </c>
      <c r="F27" s="90">
        <v>54025.65</v>
      </c>
      <c r="G27" s="102">
        <v>108.047907</v>
      </c>
      <c r="H27" s="90">
        <v>58.373580000000004</v>
      </c>
      <c r="I27" s="91">
        <v>6.3043609090909097E-5</v>
      </c>
      <c r="J27" s="91">
        <f t="shared" si="0"/>
        <v>9.0640209891436202E-3</v>
      </c>
      <c r="K27" s="91">
        <f>H27/'סכום נכסי הקרן'!$C$42</f>
        <v>4.3599324742688879E-4</v>
      </c>
    </row>
    <row r="28" spans="2:11">
      <c r="B28" s="86" t="s">
        <v>1868</v>
      </c>
      <c r="C28" s="87">
        <v>8405</v>
      </c>
      <c r="D28" s="88" t="s">
        <v>132</v>
      </c>
      <c r="E28" s="101">
        <v>44581</v>
      </c>
      <c r="F28" s="90">
        <v>1330.3553059999999</v>
      </c>
      <c r="G28" s="102">
        <v>151.50800000000001</v>
      </c>
      <c r="H28" s="90">
        <v>7.2863748560000001</v>
      </c>
      <c r="I28" s="91">
        <v>1.2101792503894285E-4</v>
      </c>
      <c r="J28" s="91">
        <f t="shared" si="0"/>
        <v>1.1313997638923692E-3</v>
      </c>
      <c r="K28" s="91">
        <f>H28/'סכום נכסי הקרן'!$C$42</f>
        <v>5.4422055927305967E-5</v>
      </c>
    </row>
    <row r="29" spans="2:11">
      <c r="B29" s="92"/>
      <c r="C29" s="87"/>
      <c r="D29" s="87"/>
      <c r="E29" s="87"/>
      <c r="F29" s="90"/>
      <c r="G29" s="102"/>
      <c r="H29" s="87"/>
      <c r="I29" s="87"/>
      <c r="J29" s="91"/>
      <c r="K29" s="87"/>
    </row>
    <row r="30" spans="2:11">
      <c r="B30" s="79" t="s">
        <v>1869</v>
      </c>
      <c r="C30" s="80"/>
      <c r="D30" s="81"/>
      <c r="E30" s="99"/>
      <c r="F30" s="83"/>
      <c r="G30" s="100"/>
      <c r="H30" s="83">
        <v>6213.4954152119999</v>
      </c>
      <c r="I30" s="84"/>
      <c r="J30" s="84">
        <f t="shared" si="0"/>
        <v>0.96480724429492282</v>
      </c>
      <c r="K30" s="84">
        <f>H30/'סכום נכסי הקרן'!$C$42</f>
        <v>4.6408701401393651E-2</v>
      </c>
    </row>
    <row r="31" spans="2:11">
      <c r="B31" s="85" t="s">
        <v>193</v>
      </c>
      <c r="C31" s="80"/>
      <c r="D31" s="81"/>
      <c r="E31" s="99"/>
      <c r="F31" s="83"/>
      <c r="G31" s="100"/>
      <c r="H31" s="83">
        <v>294.81164056699993</v>
      </c>
      <c r="I31" s="84"/>
      <c r="J31" s="84">
        <f t="shared" si="0"/>
        <v>4.5777197457191283E-2</v>
      </c>
      <c r="K31" s="84">
        <f>H31/'סכום נכסי הקרן'!$C$42</f>
        <v>2.2019530847697706E-3</v>
      </c>
    </row>
    <row r="32" spans="2:11">
      <c r="B32" s="86" t="s">
        <v>1870</v>
      </c>
      <c r="C32" s="110">
        <v>87255</v>
      </c>
      <c r="D32" s="88" t="s">
        <v>132</v>
      </c>
      <c r="E32" s="101">
        <v>44469</v>
      </c>
      <c r="F32" s="90">
        <v>370.8</v>
      </c>
      <c r="G32" s="102">
        <v>100</v>
      </c>
      <c r="H32" s="90">
        <v>1.3404500000000001</v>
      </c>
      <c r="I32" s="91"/>
      <c r="J32" s="91">
        <f t="shared" si="0"/>
        <v>2.0813982858165571E-4</v>
      </c>
      <c r="K32" s="91">
        <f>H32/'סכום נכסי הקרן'!$C$42</f>
        <v>1.0011843517450414E-5</v>
      </c>
    </row>
    <row r="33" spans="2:11">
      <c r="B33" s="86" t="s">
        <v>1871</v>
      </c>
      <c r="C33" s="110">
        <v>87254</v>
      </c>
      <c r="D33" s="88" t="s">
        <v>132</v>
      </c>
      <c r="E33" s="101">
        <v>44469</v>
      </c>
      <c r="F33" s="90">
        <v>1464.44</v>
      </c>
      <c r="G33" s="102">
        <v>100</v>
      </c>
      <c r="H33" s="90">
        <v>5.2939600000000002</v>
      </c>
      <c r="I33" s="91"/>
      <c r="J33" s="91">
        <f t="shared" si="0"/>
        <v>8.2202538469778219E-4</v>
      </c>
      <c r="K33" s="91">
        <f>H33/'סכום נכסי הקרן'!$C$42</f>
        <v>3.9540675972726915E-5</v>
      </c>
    </row>
    <row r="34" spans="2:11">
      <c r="B34" s="86" t="s">
        <v>1872</v>
      </c>
      <c r="C34" s="110">
        <v>87253</v>
      </c>
      <c r="D34" s="88" t="s">
        <v>132</v>
      </c>
      <c r="E34" s="101">
        <v>44469</v>
      </c>
      <c r="F34" s="90">
        <v>336.38</v>
      </c>
      <c r="G34" s="102">
        <v>100</v>
      </c>
      <c r="H34" s="90">
        <v>1.2160299999999999</v>
      </c>
      <c r="I34" s="91"/>
      <c r="J34" s="91">
        <f t="shared" si="0"/>
        <v>1.8882037804479897E-4</v>
      </c>
      <c r="K34" s="91">
        <f>H34/'סכום נכסי הקרן'!$C$42</f>
        <v>9.082548452031202E-6</v>
      </c>
    </row>
    <row r="35" spans="2:11">
      <c r="B35" s="86" t="s">
        <v>1873</v>
      </c>
      <c r="C35" s="110">
        <v>87259</v>
      </c>
      <c r="D35" s="88" t="s">
        <v>132</v>
      </c>
      <c r="E35" s="101">
        <v>44469</v>
      </c>
      <c r="F35" s="90">
        <v>433.04</v>
      </c>
      <c r="G35" s="102">
        <v>100</v>
      </c>
      <c r="H35" s="90">
        <v>1.5654600000000001</v>
      </c>
      <c r="I35" s="91"/>
      <c r="J35" s="91">
        <f t="shared" si="0"/>
        <v>2.4307850054193649E-4</v>
      </c>
      <c r="K35" s="91">
        <f>H35/'סכום נכסי הקרן'!$C$42</f>
        <v>1.1692446978871217E-5</v>
      </c>
    </row>
    <row r="36" spans="2:11">
      <c r="B36" s="86" t="s">
        <v>1874</v>
      </c>
      <c r="C36" s="110">
        <v>87252</v>
      </c>
      <c r="D36" s="88" t="s">
        <v>132</v>
      </c>
      <c r="E36" s="101">
        <v>44469</v>
      </c>
      <c r="F36" s="90">
        <v>1070.28</v>
      </c>
      <c r="G36" s="102">
        <v>100</v>
      </c>
      <c r="H36" s="90">
        <v>3.8690700000000002</v>
      </c>
      <c r="I36" s="91"/>
      <c r="J36" s="91">
        <f t="shared" si="0"/>
        <v>6.0077404347079466E-4</v>
      </c>
      <c r="K36" s="91">
        <f>H36/'סכום נכסי הקרן'!$C$42</f>
        <v>2.8898148679967077E-5</v>
      </c>
    </row>
    <row r="37" spans="2:11">
      <c r="B37" s="86" t="s">
        <v>1875</v>
      </c>
      <c r="C37" s="110">
        <v>87251</v>
      </c>
      <c r="D37" s="88" t="s">
        <v>132</v>
      </c>
      <c r="E37" s="101">
        <v>44469</v>
      </c>
      <c r="F37" s="90">
        <v>3879.57</v>
      </c>
      <c r="G37" s="102">
        <v>100</v>
      </c>
      <c r="H37" s="90">
        <v>14.02464</v>
      </c>
      <c r="I37" s="91"/>
      <c r="J37" s="91">
        <f t="shared" si="0"/>
        <v>2.1776911973735921E-3</v>
      </c>
      <c r="K37" s="91">
        <f>H37/'סכום נכסי הקרן'!$C$42</f>
        <v>1.0475027122874838E-4</v>
      </c>
    </row>
    <row r="38" spans="2:11">
      <c r="B38" s="86" t="s">
        <v>1876</v>
      </c>
      <c r="C38" s="87">
        <v>9457</v>
      </c>
      <c r="D38" s="88" t="s">
        <v>132</v>
      </c>
      <c r="E38" s="101">
        <v>44893</v>
      </c>
      <c r="F38" s="90">
        <v>862.645399</v>
      </c>
      <c r="G38" s="102">
        <v>100</v>
      </c>
      <c r="H38" s="90">
        <v>3.1184631189999994</v>
      </c>
      <c r="I38" s="91">
        <v>4.1792999999999995E-4</v>
      </c>
      <c r="J38" s="91">
        <f t="shared" si="0"/>
        <v>4.8422274536676134E-4</v>
      </c>
      <c r="K38" s="91">
        <f>H38/'סכום נכסי הקרן'!$C$42</f>
        <v>2.3291853304762086E-5</v>
      </c>
    </row>
    <row r="39" spans="2:11">
      <c r="B39" s="86" t="s">
        <v>1877</v>
      </c>
      <c r="C39" s="87">
        <v>8338</v>
      </c>
      <c r="D39" s="88" t="s">
        <v>132</v>
      </c>
      <c r="E39" s="101">
        <v>44561</v>
      </c>
      <c r="F39" s="90">
        <v>4261.5237699999998</v>
      </c>
      <c r="G39" s="102">
        <v>77.295500000000004</v>
      </c>
      <c r="H39" s="90">
        <v>11.907687448000001</v>
      </c>
      <c r="I39" s="91">
        <v>1.4213999999999999E-4</v>
      </c>
      <c r="J39" s="91">
        <f t="shared" si="0"/>
        <v>1.8489790922680096E-3</v>
      </c>
      <c r="K39" s="91">
        <f>H39/'סכום נכסי הקרן'!$C$42</f>
        <v>8.8938717135353387E-5</v>
      </c>
    </row>
    <row r="40" spans="2:11">
      <c r="B40" s="86" t="s">
        <v>1878</v>
      </c>
      <c r="C40" s="110">
        <v>872510</v>
      </c>
      <c r="D40" s="88" t="s">
        <v>132</v>
      </c>
      <c r="E40" s="101">
        <v>44469</v>
      </c>
      <c r="F40" s="90">
        <v>176.64</v>
      </c>
      <c r="G40" s="102">
        <v>100</v>
      </c>
      <c r="H40" s="90">
        <v>0.63854</v>
      </c>
      <c r="I40" s="91"/>
      <c r="J40" s="91">
        <f t="shared" si="0"/>
        <v>9.914999152712181E-5</v>
      </c>
      <c r="K40" s="91">
        <f>H40/'סכום נכסי הקרן'!$C$42</f>
        <v>4.7692659626489511E-6</v>
      </c>
    </row>
    <row r="41" spans="2:11">
      <c r="B41" s="86" t="s">
        <v>1879</v>
      </c>
      <c r="C41" s="110">
        <v>87256</v>
      </c>
      <c r="D41" s="88" t="s">
        <v>132</v>
      </c>
      <c r="E41" s="101">
        <v>44469</v>
      </c>
      <c r="F41" s="90">
        <v>598.16</v>
      </c>
      <c r="G41" s="102">
        <v>100</v>
      </c>
      <c r="H41" s="90">
        <v>2.1623600000000001</v>
      </c>
      <c r="I41" s="91"/>
      <c r="J41" s="91">
        <f t="shared" si="0"/>
        <v>3.3576279587588427E-4</v>
      </c>
      <c r="K41" s="91">
        <f>H41/'סכום נכסי הקרן'!$C$42</f>
        <v>1.6150703083586911E-5</v>
      </c>
    </row>
    <row r="42" spans="2:11">
      <c r="B42" s="86" t="s">
        <v>1880</v>
      </c>
      <c r="C42" s="110">
        <v>87258</v>
      </c>
      <c r="D42" s="88" t="s">
        <v>132</v>
      </c>
      <c r="E42" s="101">
        <v>44469</v>
      </c>
      <c r="F42" s="90">
        <v>507.47</v>
      </c>
      <c r="G42" s="102">
        <v>100</v>
      </c>
      <c r="H42" s="90">
        <v>1.83449</v>
      </c>
      <c r="I42" s="91"/>
      <c r="J42" s="91">
        <f t="shared" si="0"/>
        <v>2.8485242577847854E-4</v>
      </c>
      <c r="K42" s="91">
        <f>H42/'סכום נכסי הקרן'!$C$42</f>
        <v>1.3701836558116756E-5</v>
      </c>
    </row>
    <row r="43" spans="2:11">
      <c r="B43" s="86" t="s">
        <v>1881</v>
      </c>
      <c r="C43" s="87">
        <v>8322</v>
      </c>
      <c r="D43" s="88" t="s">
        <v>132</v>
      </c>
      <c r="E43" s="101">
        <v>44197</v>
      </c>
      <c r="F43" s="90">
        <v>30504.06</v>
      </c>
      <c r="G43" s="102">
        <v>107.24590000000001</v>
      </c>
      <c r="H43" s="90">
        <v>118.26236999999999</v>
      </c>
      <c r="I43" s="91">
        <v>2.0000000000000001E-4</v>
      </c>
      <c r="J43" s="91">
        <f t="shared" si="0"/>
        <v>1.8363317855541305E-2</v>
      </c>
      <c r="K43" s="91">
        <f>H43/'סכום נכסי הקרן'!$C$42</f>
        <v>8.833036237404021E-4</v>
      </c>
    </row>
    <row r="44" spans="2:11">
      <c r="B44" s="86" t="s">
        <v>1882</v>
      </c>
      <c r="C44" s="87">
        <v>9273</v>
      </c>
      <c r="D44" s="88" t="s">
        <v>132</v>
      </c>
      <c r="E44" s="101">
        <v>44852</v>
      </c>
      <c r="F44" s="90">
        <v>4752.2299999999996</v>
      </c>
      <c r="G44" s="102">
        <v>100</v>
      </c>
      <c r="H44" s="90">
        <v>17.179310000000001</v>
      </c>
      <c r="I44" s="91">
        <v>2.0000000000000001E-4</v>
      </c>
      <c r="J44" s="91">
        <f t="shared" si="0"/>
        <v>2.6675360054840718E-3</v>
      </c>
      <c r="K44" s="91">
        <f>H44/'סכום נכסי הקרן'!$C$42</f>
        <v>1.2831255433456753E-4</v>
      </c>
    </row>
    <row r="45" spans="2:11">
      <c r="B45" s="86" t="s">
        <v>1883</v>
      </c>
      <c r="C45" s="87">
        <v>8316</v>
      </c>
      <c r="D45" s="88" t="s">
        <v>132</v>
      </c>
      <c r="E45" s="101">
        <v>44378</v>
      </c>
      <c r="F45" s="90">
        <v>26923.06</v>
      </c>
      <c r="G45" s="102">
        <v>115.4859</v>
      </c>
      <c r="H45" s="90">
        <v>112.39881</v>
      </c>
      <c r="I45" s="91">
        <v>2.0000000000000001E-4</v>
      </c>
      <c r="J45" s="91">
        <f t="shared" si="0"/>
        <v>1.7452847212639105E-2</v>
      </c>
      <c r="K45" s="91">
        <f>H45/'סכום נכסי הקרן'!$C$42</f>
        <v>8.3950859582053829E-4</v>
      </c>
    </row>
    <row r="46" spans="2:11">
      <c r="B46" s="92"/>
      <c r="C46" s="87"/>
      <c r="D46" s="87"/>
      <c r="E46" s="87"/>
      <c r="F46" s="90"/>
      <c r="G46" s="102"/>
      <c r="H46" s="87"/>
      <c r="I46" s="87"/>
      <c r="J46" s="91"/>
      <c r="K46" s="87"/>
    </row>
    <row r="47" spans="2:11">
      <c r="B47" s="85" t="s">
        <v>1884</v>
      </c>
      <c r="C47" s="87"/>
      <c r="D47" s="88"/>
      <c r="E47" s="101"/>
      <c r="F47" s="90"/>
      <c r="G47" s="102"/>
      <c r="H47" s="90">
        <v>11.048826998000001</v>
      </c>
      <c r="I47" s="91"/>
      <c r="J47" s="91">
        <f t="shared" si="0"/>
        <v>1.71561860374657E-3</v>
      </c>
      <c r="K47" s="91">
        <f>H47/'סכום נכסי הקרן'!$C$42</f>
        <v>8.2523874038835769E-5</v>
      </c>
    </row>
    <row r="48" spans="2:11">
      <c r="B48" s="86" t="s">
        <v>1885</v>
      </c>
      <c r="C48" s="87" t="s">
        <v>1886</v>
      </c>
      <c r="D48" s="88" t="s">
        <v>132</v>
      </c>
      <c r="E48" s="101">
        <v>44616</v>
      </c>
      <c r="F48" s="90">
        <v>3.0735000000000001</v>
      </c>
      <c r="G48" s="102">
        <v>99443.1</v>
      </c>
      <c r="H48" s="90">
        <v>11.048826998000001</v>
      </c>
      <c r="I48" s="91">
        <v>3.9180237581560281E-6</v>
      </c>
      <c r="J48" s="91">
        <f t="shared" si="0"/>
        <v>1.71561860374657E-3</v>
      </c>
      <c r="K48" s="91">
        <f>H48/'סכום נכסי הקרן'!$C$42</f>
        <v>8.2523874038835769E-5</v>
      </c>
    </row>
    <row r="49" spans="2:11">
      <c r="B49" s="92"/>
      <c r="C49" s="87"/>
      <c r="D49" s="87"/>
      <c r="E49" s="87"/>
      <c r="F49" s="90"/>
      <c r="G49" s="102"/>
      <c r="H49" s="87"/>
      <c r="I49" s="87"/>
      <c r="J49" s="91"/>
      <c r="K49" s="87"/>
    </row>
    <row r="50" spans="2:11">
      <c r="B50" s="85" t="s">
        <v>195</v>
      </c>
      <c r="C50" s="80"/>
      <c r="D50" s="81"/>
      <c r="E50" s="99"/>
      <c r="F50" s="83"/>
      <c r="G50" s="100"/>
      <c r="H50" s="83">
        <v>150.53460999999999</v>
      </c>
      <c r="I50" s="84"/>
      <c r="J50" s="84">
        <f t="shared" si="0"/>
        <v>2.3374424947596995E-2</v>
      </c>
      <c r="K50" s="84">
        <f>H50/'סכום נכסי הקרן'!$C$42</f>
        <v>1.1243455252194605E-3</v>
      </c>
    </row>
    <row r="51" spans="2:11">
      <c r="B51" s="86" t="s">
        <v>1887</v>
      </c>
      <c r="C51" s="87">
        <v>8404</v>
      </c>
      <c r="D51" s="88" t="s">
        <v>132</v>
      </c>
      <c r="E51" s="101">
        <v>44469</v>
      </c>
      <c r="F51" s="90">
        <v>38376.76</v>
      </c>
      <c r="G51" s="102">
        <v>108.50749999999999</v>
      </c>
      <c r="H51" s="90">
        <v>150.53460999999999</v>
      </c>
      <c r="I51" s="91">
        <v>1E-4</v>
      </c>
      <c r="J51" s="91">
        <f t="shared" si="0"/>
        <v>2.3374424947596995E-2</v>
      </c>
      <c r="K51" s="91">
        <f>H51/'סכום נכסי הקרן'!$C$42</f>
        <v>1.1243455252194605E-3</v>
      </c>
    </row>
    <row r="52" spans="2:11">
      <c r="B52" s="92"/>
      <c r="C52" s="87"/>
      <c r="D52" s="87"/>
      <c r="E52" s="87"/>
      <c r="F52" s="90"/>
      <c r="G52" s="102"/>
      <c r="H52" s="87"/>
      <c r="I52" s="87"/>
      <c r="J52" s="91"/>
      <c r="K52" s="87"/>
    </row>
    <row r="53" spans="2:11">
      <c r="B53" s="85" t="s">
        <v>196</v>
      </c>
      <c r="C53" s="80"/>
      <c r="D53" s="81"/>
      <c r="E53" s="99"/>
      <c r="F53" s="83"/>
      <c r="G53" s="100"/>
      <c r="H53" s="83">
        <v>5757.100337646998</v>
      </c>
      <c r="I53" s="84"/>
      <c r="J53" s="84">
        <f t="shared" si="0"/>
        <v>0.89394000328638767</v>
      </c>
      <c r="K53" s="84">
        <f>H53/'סכום נכסי הקרן'!$C$42</f>
        <v>4.2999878917365571E-2</v>
      </c>
    </row>
    <row r="54" spans="2:11">
      <c r="B54" s="86" t="s">
        <v>1888</v>
      </c>
      <c r="C54" s="87">
        <v>8417</v>
      </c>
      <c r="D54" s="88" t="s">
        <v>134</v>
      </c>
      <c r="E54" s="101">
        <v>44713</v>
      </c>
      <c r="F54" s="90">
        <v>2370.54</v>
      </c>
      <c r="G54" s="102">
        <v>122.83320000000001</v>
      </c>
      <c r="H54" s="90">
        <v>11.449819999999999</v>
      </c>
      <c r="I54" s="91">
        <v>9.4821599999999992E-8</v>
      </c>
      <c r="J54" s="91">
        <v>1.6638799999999999E-6</v>
      </c>
      <c r="K54" s="91">
        <f>H54/'סכום נכסי הקרן'!$C$42</f>
        <v>8.5518897491867706E-5</v>
      </c>
    </row>
    <row r="55" spans="2:11">
      <c r="B55" s="86" t="s">
        <v>1889</v>
      </c>
      <c r="C55" s="87">
        <v>9282</v>
      </c>
      <c r="D55" s="88" t="s">
        <v>132</v>
      </c>
      <c r="E55" s="101">
        <v>44848</v>
      </c>
      <c r="F55" s="90">
        <v>8508.67</v>
      </c>
      <c r="G55" s="102">
        <v>102.1096</v>
      </c>
      <c r="H55" s="90">
        <v>31.40774</v>
      </c>
      <c r="I55" s="91">
        <v>1E-4</v>
      </c>
      <c r="J55" s="91">
        <v>9.3893940000000002E-5</v>
      </c>
      <c r="K55" s="91">
        <f>H55/'סכום נכסי הקרן'!$C$42</f>
        <v>2.3458493648906563E-4</v>
      </c>
    </row>
    <row r="56" spans="2:11">
      <c r="B56" s="86" t="s">
        <v>1890</v>
      </c>
      <c r="C56" s="87">
        <v>8400</v>
      </c>
      <c r="D56" s="88" t="s">
        <v>132</v>
      </c>
      <c r="E56" s="101">
        <v>44544</v>
      </c>
      <c r="F56" s="90">
        <v>18296.132981999999</v>
      </c>
      <c r="G56" s="102">
        <v>109.32470000000001</v>
      </c>
      <c r="H56" s="90">
        <v>72.307925877999992</v>
      </c>
      <c r="I56" s="91">
        <v>5.2139999999999999E-5</v>
      </c>
      <c r="J56" s="91">
        <v>5.2582660050323275E-5</v>
      </c>
      <c r="K56" s="91">
        <f>H56/'סכום נכסי הקרן'!$C$42</f>
        <v>5.4006911034498804E-4</v>
      </c>
    </row>
    <row r="57" spans="2:11">
      <c r="B57" s="86" t="s">
        <v>1891</v>
      </c>
      <c r="C57" s="87">
        <v>8843</v>
      </c>
      <c r="D57" s="88" t="s">
        <v>132</v>
      </c>
      <c r="E57" s="101">
        <v>44562</v>
      </c>
      <c r="F57" s="90">
        <v>8570.4772369999991</v>
      </c>
      <c r="G57" s="102">
        <v>100.10809999999999</v>
      </c>
      <c r="H57" s="90">
        <v>31.015767004000001</v>
      </c>
      <c r="I57" s="91">
        <v>1.8119999999999999E-5</v>
      </c>
      <c r="J57" s="91">
        <v>1.8152689732508404E-5</v>
      </c>
      <c r="K57" s="91">
        <f>H57/'סכום נכסי הקרן'!$C$42</f>
        <v>2.3165728361203313E-4</v>
      </c>
    </row>
    <row r="58" spans="2:11">
      <c r="B58" s="86" t="s">
        <v>1892</v>
      </c>
      <c r="C58" s="87">
        <v>8318</v>
      </c>
      <c r="D58" s="88" t="s">
        <v>134</v>
      </c>
      <c r="E58" s="101">
        <v>44256</v>
      </c>
      <c r="F58" s="90">
        <v>5819.88</v>
      </c>
      <c r="G58" s="102">
        <v>93.769099999999995</v>
      </c>
      <c r="H58" s="90">
        <v>21.459</v>
      </c>
      <c r="I58" s="91">
        <v>4.8498999999999999E-6</v>
      </c>
      <c r="J58" s="91">
        <v>2.3076923076923076E-5</v>
      </c>
      <c r="K58" s="91">
        <f>H58/'סכום נכסי הקרן'!$C$42</f>
        <v>1.6027763067698789E-4</v>
      </c>
    </row>
    <row r="59" spans="2:11">
      <c r="B59" s="86" t="s">
        <v>1893</v>
      </c>
      <c r="C59" s="87">
        <v>9391</v>
      </c>
      <c r="D59" s="88" t="s">
        <v>134</v>
      </c>
      <c r="E59" s="101">
        <v>44608</v>
      </c>
      <c r="F59" s="90">
        <v>9439.2102240000004</v>
      </c>
      <c r="G59" s="102">
        <v>100</v>
      </c>
      <c r="H59" s="90">
        <v>37.116862437000002</v>
      </c>
      <c r="I59" s="91">
        <v>8.49E-6</v>
      </c>
      <c r="J59" s="91">
        <v>8.5422807468853838E-6</v>
      </c>
      <c r="K59" s="91">
        <f>H59/'סכום נכסי הקרן'!$C$42</f>
        <v>2.7722646766233517E-4</v>
      </c>
    </row>
    <row r="60" spans="2:11">
      <c r="B60" s="86" t="s">
        <v>1894</v>
      </c>
      <c r="C60" s="110">
        <v>84032</v>
      </c>
      <c r="D60" s="88" t="s">
        <v>132</v>
      </c>
      <c r="E60" s="101">
        <v>44314</v>
      </c>
      <c r="F60" s="90">
        <v>7468.08</v>
      </c>
      <c r="G60" s="102">
        <v>100</v>
      </c>
      <c r="H60" s="90">
        <v>26.9971</v>
      </c>
      <c r="I60" s="91">
        <v>1E-4</v>
      </c>
      <c r="J60" s="91">
        <v>1E-4</v>
      </c>
      <c r="K60" s="91">
        <f>H60/'סכום נכסי הקרן'!$C$42</f>
        <v>2.0164179240177591E-4</v>
      </c>
    </row>
    <row r="61" spans="2:11">
      <c r="B61" s="86" t="s">
        <v>1895</v>
      </c>
      <c r="C61" s="87">
        <v>8314</v>
      </c>
      <c r="D61" s="88" t="s">
        <v>132</v>
      </c>
      <c r="E61" s="101">
        <v>44264</v>
      </c>
      <c r="F61" s="90">
        <v>5632.56</v>
      </c>
      <c r="G61" s="102">
        <v>102.13639999999999</v>
      </c>
      <c r="H61" s="90">
        <v>20.796700000000001</v>
      </c>
      <c r="I61" s="91">
        <v>5.1205090909090912E-5</v>
      </c>
      <c r="J61" s="91">
        <v>2.4080457022222221E-5</v>
      </c>
      <c r="K61" s="91">
        <f>H61/'סכום נכסי הקרן'!$C$42</f>
        <v>1.5533090087609461E-4</v>
      </c>
    </row>
    <row r="62" spans="2:11">
      <c r="B62" s="86" t="s">
        <v>1896</v>
      </c>
      <c r="C62" s="110">
        <v>84035</v>
      </c>
      <c r="D62" s="88" t="s">
        <v>132</v>
      </c>
      <c r="E62" s="101">
        <v>44314</v>
      </c>
      <c r="F62" s="90">
        <v>4076.69</v>
      </c>
      <c r="G62" s="102">
        <v>100</v>
      </c>
      <c r="H62" s="90">
        <v>14.73724</v>
      </c>
      <c r="I62" s="91">
        <v>1E-4</v>
      </c>
      <c r="J62" s="91">
        <v>1E-4</v>
      </c>
      <c r="K62" s="91">
        <f>H62/'סכום נכסי הקרן'!$C$42</f>
        <v>1.1007269257272626E-4</v>
      </c>
    </row>
    <row r="63" spans="2:11">
      <c r="B63" s="86" t="s">
        <v>1897</v>
      </c>
      <c r="C63" s="87">
        <v>8337</v>
      </c>
      <c r="D63" s="88" t="s">
        <v>132</v>
      </c>
      <c r="E63" s="101">
        <v>44470</v>
      </c>
      <c r="F63" s="90">
        <v>19452.377202</v>
      </c>
      <c r="G63" s="102">
        <v>136.1335</v>
      </c>
      <c r="H63" s="90">
        <v>95.729544941</v>
      </c>
      <c r="I63" s="91">
        <v>3.7659999999999995E-5</v>
      </c>
      <c r="J63" s="91">
        <v>3.7780502430462748E-5</v>
      </c>
      <c r="K63" s="91">
        <f>H63/'סכום נכסי הקרן'!$C$42</f>
        <v>7.1500557569922701E-4</v>
      </c>
    </row>
    <row r="64" spans="2:11">
      <c r="B64" s="86" t="s">
        <v>1898</v>
      </c>
      <c r="C64" s="87">
        <v>9237</v>
      </c>
      <c r="D64" s="88" t="s">
        <v>132</v>
      </c>
      <c r="E64" s="101">
        <v>44712</v>
      </c>
      <c r="F64" s="90">
        <v>15040.3</v>
      </c>
      <c r="G64" s="102">
        <v>111.6357</v>
      </c>
      <c r="H64" s="90">
        <v>60.69708</v>
      </c>
      <c r="I64" s="91">
        <v>1.953285714285714E-6</v>
      </c>
      <c r="J64" s="91">
        <v>1.1054545454545454E-5</v>
      </c>
      <c r="K64" s="91">
        <f>H64/'סכום נכסי הקרן'!$C$42</f>
        <v>4.5334750787136339E-4</v>
      </c>
    </row>
    <row r="65" spans="2:11">
      <c r="B65" s="86" t="s">
        <v>1899</v>
      </c>
      <c r="C65" s="110">
        <v>87343</v>
      </c>
      <c r="D65" s="88" t="s">
        <v>132</v>
      </c>
      <c r="E65" s="101">
        <v>44421</v>
      </c>
      <c r="F65" s="90">
        <v>3419.65</v>
      </c>
      <c r="G65" s="102">
        <v>100</v>
      </c>
      <c r="H65" s="90">
        <v>12.362020000000001</v>
      </c>
      <c r="I65" s="91"/>
      <c r="J65" s="91">
        <v>0</v>
      </c>
      <c r="K65" s="91">
        <f>H65/'סכום נכסי הקרן'!$C$42</f>
        <v>9.233213458136623E-5</v>
      </c>
    </row>
    <row r="66" spans="2:11">
      <c r="B66" s="86" t="s">
        <v>1900</v>
      </c>
      <c r="C66" s="110">
        <v>87342</v>
      </c>
      <c r="D66" s="88" t="s">
        <v>132</v>
      </c>
      <c r="E66" s="101">
        <v>44421</v>
      </c>
      <c r="F66" s="90">
        <v>1898.35</v>
      </c>
      <c r="G66" s="102">
        <v>100</v>
      </c>
      <c r="H66" s="90">
        <v>6.8625500000000006</v>
      </c>
      <c r="I66" s="91"/>
      <c r="J66" s="91">
        <v>0</v>
      </c>
      <c r="K66" s="91">
        <f>H66/'סכום נכסי הקרן'!$C$42</f>
        <v>5.1256500974060452E-5</v>
      </c>
    </row>
    <row r="67" spans="2:11">
      <c r="B67" s="86" t="s">
        <v>1901</v>
      </c>
      <c r="C67" s="87">
        <v>9011</v>
      </c>
      <c r="D67" s="88" t="s">
        <v>135</v>
      </c>
      <c r="E67" s="101">
        <v>44644</v>
      </c>
      <c r="F67" s="90">
        <v>68291.006632000004</v>
      </c>
      <c r="G67" s="102">
        <v>102.169</v>
      </c>
      <c r="H67" s="90">
        <v>311.68654419699999</v>
      </c>
      <c r="I67" s="91">
        <v>1.0534E-4</v>
      </c>
      <c r="J67" s="91">
        <v>1.0538738783410916E-4</v>
      </c>
      <c r="K67" s="91">
        <f>H67/'סכום נכסי הקרן'!$C$42</f>
        <v>2.3279920228246155E-3</v>
      </c>
    </row>
    <row r="68" spans="2:11">
      <c r="B68" s="86" t="s">
        <v>1902</v>
      </c>
      <c r="C68" s="87">
        <v>8413</v>
      </c>
      <c r="D68" s="88" t="s">
        <v>134</v>
      </c>
      <c r="E68" s="101">
        <v>44661</v>
      </c>
      <c r="F68" s="90">
        <v>3059.43</v>
      </c>
      <c r="G68" s="102">
        <v>101.27200000000001</v>
      </c>
      <c r="H68" s="90">
        <v>12.18333</v>
      </c>
      <c r="I68" s="91">
        <v>1.01981E-6</v>
      </c>
      <c r="J68" s="91">
        <v>1.6664333333333332E-5</v>
      </c>
      <c r="K68" s="91">
        <f>H68/'סכום נכסי הקרן'!$C$42</f>
        <v>9.0997495976320733E-5</v>
      </c>
    </row>
    <row r="69" spans="2:11">
      <c r="B69" s="86" t="s">
        <v>1903</v>
      </c>
      <c r="C69" s="87">
        <v>8323</v>
      </c>
      <c r="D69" s="88" t="s">
        <v>132</v>
      </c>
      <c r="E69" s="101">
        <v>44406</v>
      </c>
      <c r="F69" s="90">
        <v>44531.78</v>
      </c>
      <c r="G69" s="102">
        <v>96.047300000000007</v>
      </c>
      <c r="H69" s="90">
        <v>154.61923000000002</v>
      </c>
      <c r="I69" s="91">
        <v>1.5516299651567943E-6</v>
      </c>
      <c r="J69" s="91">
        <v>2.9495600905923343E-6</v>
      </c>
      <c r="K69" s="91">
        <f>H69/'סכום נכסי הקרן'!$C$42</f>
        <v>1.1548536204622885E-3</v>
      </c>
    </row>
    <row r="70" spans="2:11">
      <c r="B70" s="86" t="s">
        <v>1904</v>
      </c>
      <c r="C70" s="87">
        <v>9317</v>
      </c>
      <c r="D70" s="88" t="s">
        <v>134</v>
      </c>
      <c r="E70" s="101">
        <v>44545</v>
      </c>
      <c r="F70" s="90">
        <v>80776.994701999996</v>
      </c>
      <c r="G70" s="102">
        <v>100.1293</v>
      </c>
      <c r="H70" s="90">
        <v>318.04199577200001</v>
      </c>
      <c r="I70" s="91">
        <v>2.0079999999999997E-5</v>
      </c>
      <c r="J70" s="91">
        <v>2.0199282774188492E-5</v>
      </c>
      <c r="K70" s="91">
        <f>H70/'סכום נכסי הקרן'!$C$42</f>
        <v>2.3754609971628109E-3</v>
      </c>
    </row>
    <row r="71" spans="2:11">
      <c r="B71" s="86" t="s">
        <v>1905</v>
      </c>
      <c r="C71" s="87">
        <v>9246</v>
      </c>
      <c r="D71" s="88" t="s">
        <v>134</v>
      </c>
      <c r="E71" s="101">
        <v>44816</v>
      </c>
      <c r="F71" s="90">
        <v>66191.240000000005</v>
      </c>
      <c r="G71" s="102">
        <v>86.131399999999999</v>
      </c>
      <c r="H71" s="90">
        <v>224.18038000000001</v>
      </c>
      <c r="I71" s="91">
        <v>3.7608659090909091E-5</v>
      </c>
      <c r="J71" s="91">
        <v>4.0654545454545457E-5</v>
      </c>
      <c r="K71" s="91">
        <f>H71/'סכום נכסי הקרן'!$C$42</f>
        <v>1.6744070157354398E-3</v>
      </c>
    </row>
    <row r="72" spans="2:11">
      <c r="B72" s="86" t="s">
        <v>1906</v>
      </c>
      <c r="C72" s="87">
        <v>9245</v>
      </c>
      <c r="D72" s="88" t="s">
        <v>132</v>
      </c>
      <c r="E72" s="101">
        <v>44816</v>
      </c>
      <c r="F72" s="90">
        <v>6174.57</v>
      </c>
      <c r="G72" s="102">
        <v>100.9092</v>
      </c>
      <c r="H72" s="90">
        <v>22.52402</v>
      </c>
      <c r="I72" s="91">
        <v>2.5727374999999999E-5</v>
      </c>
      <c r="J72" s="91">
        <v>4.3637499999999997E-5</v>
      </c>
      <c r="K72" s="91">
        <f>H72/'סכום נכסי הקרן'!$C$42</f>
        <v>1.6823228290792155E-4</v>
      </c>
    </row>
    <row r="73" spans="2:11">
      <c r="B73" s="86" t="s">
        <v>1907</v>
      </c>
      <c r="C73" s="87">
        <v>8412</v>
      </c>
      <c r="D73" s="88" t="s">
        <v>134</v>
      </c>
      <c r="E73" s="101">
        <v>44440</v>
      </c>
      <c r="F73" s="90">
        <v>9599.2800000000007</v>
      </c>
      <c r="G73" s="102">
        <v>104.2872</v>
      </c>
      <c r="H73" s="90">
        <v>39.364550000000001</v>
      </c>
      <c r="I73" s="91">
        <v>3.2539932203389833E-5</v>
      </c>
      <c r="J73" s="91">
        <v>3.2539952881355927E-5</v>
      </c>
      <c r="K73" s="91">
        <f>H73/'סכום נכסי הקרן'!$C$42</f>
        <v>2.9401448374415508E-4</v>
      </c>
    </row>
    <row r="74" spans="2:11">
      <c r="B74" s="86" t="s">
        <v>1908</v>
      </c>
      <c r="C74" s="87">
        <v>9495</v>
      </c>
      <c r="D74" s="88" t="s">
        <v>132</v>
      </c>
      <c r="E74" s="101">
        <v>44980</v>
      </c>
      <c r="F74" s="90">
        <v>60512.05</v>
      </c>
      <c r="G74" s="102">
        <v>100.6091</v>
      </c>
      <c r="H74" s="90">
        <v>220.08348000000001</v>
      </c>
      <c r="I74" s="91">
        <v>1E-4</v>
      </c>
      <c r="J74" s="91">
        <v>1.3055333333333334E-4</v>
      </c>
      <c r="K74" s="91">
        <f>H74/'סכום נכסי הקרן'!$C$42</f>
        <v>1.6438072009667855E-3</v>
      </c>
    </row>
    <row r="75" spans="2:11">
      <c r="B75" s="86" t="s">
        <v>1909</v>
      </c>
      <c r="C75" s="87">
        <v>8287</v>
      </c>
      <c r="D75" s="88" t="s">
        <v>132</v>
      </c>
      <c r="E75" s="101">
        <v>43800</v>
      </c>
      <c r="F75" s="90">
        <v>10751.59</v>
      </c>
      <c r="G75" s="102">
        <v>211.86580000000001</v>
      </c>
      <c r="H75" s="90">
        <v>82.345860000000002</v>
      </c>
      <c r="I75" s="91">
        <v>1E-4</v>
      </c>
      <c r="J75" s="91">
        <v>8.1995151515151517E-5</v>
      </c>
      <c r="K75" s="91">
        <f>H75/'סכום נכסי הקרן'!$C$42</f>
        <v>6.150426085492777E-4</v>
      </c>
    </row>
    <row r="76" spans="2:11">
      <c r="B76" s="86" t="s">
        <v>1910</v>
      </c>
      <c r="C76" s="110">
        <v>1181106</v>
      </c>
      <c r="D76" s="88" t="s">
        <v>132</v>
      </c>
      <c r="E76" s="101">
        <v>44287</v>
      </c>
      <c r="F76" s="90">
        <v>7489.07</v>
      </c>
      <c r="G76" s="102">
        <v>122.61450000000001</v>
      </c>
      <c r="H76" s="90">
        <v>33.195389999999996</v>
      </c>
      <c r="I76" s="91">
        <v>1E-4</v>
      </c>
      <c r="J76" s="91">
        <v>5.4200400000000004E-5</v>
      </c>
      <c r="K76" s="91">
        <f>H76/'סכום נכסי הקרן'!$C$42</f>
        <v>2.4793692430209122E-4</v>
      </c>
    </row>
    <row r="77" spans="2:11">
      <c r="B77" s="86" t="s">
        <v>1911</v>
      </c>
      <c r="C77" s="87">
        <v>8299</v>
      </c>
      <c r="D77" s="88" t="s">
        <v>135</v>
      </c>
      <c r="E77" s="101">
        <v>44286</v>
      </c>
      <c r="F77" s="90">
        <v>17533.68</v>
      </c>
      <c r="G77" s="102">
        <v>99.282499999999999</v>
      </c>
      <c r="H77" s="90">
        <v>77.764479999999992</v>
      </c>
      <c r="I77" s="91">
        <v>1E-4</v>
      </c>
      <c r="J77" s="91">
        <v>6.8009419354838715E-5</v>
      </c>
      <c r="K77" s="91">
        <f>H77/'סכום נכסי הקרן'!$C$42</f>
        <v>5.8082420454019334E-4</v>
      </c>
    </row>
    <row r="78" spans="2:11">
      <c r="B78" s="86" t="s">
        <v>1912</v>
      </c>
      <c r="C78" s="110">
        <v>87344</v>
      </c>
      <c r="D78" s="88" t="s">
        <v>132</v>
      </c>
      <c r="E78" s="101">
        <v>44421</v>
      </c>
      <c r="F78" s="90">
        <v>2265.0500000000002</v>
      </c>
      <c r="G78" s="102">
        <v>100</v>
      </c>
      <c r="H78" s="90">
        <v>8.1881400000000006</v>
      </c>
      <c r="I78" s="91"/>
      <c r="J78" s="91">
        <v>0</v>
      </c>
      <c r="K78" s="91">
        <f>H78/'סכום נכסי הקרן'!$C$42</f>
        <v>6.115735490244055E-5</v>
      </c>
    </row>
    <row r="79" spans="2:11">
      <c r="B79" s="86" t="s">
        <v>1913</v>
      </c>
      <c r="C79" s="87">
        <v>8315</v>
      </c>
      <c r="D79" s="88" t="s">
        <v>132</v>
      </c>
      <c r="E79" s="101">
        <v>44337</v>
      </c>
      <c r="F79" s="90">
        <v>50003.88</v>
      </c>
      <c r="G79" s="102">
        <v>86.3249</v>
      </c>
      <c r="H79" s="90">
        <v>156.04436999999999</v>
      </c>
      <c r="I79" s="91">
        <v>6.5794578947368418E-6</v>
      </c>
      <c r="J79" s="91">
        <v>9.9688803684210519E-6</v>
      </c>
      <c r="K79" s="91">
        <f>H79/'סכום נכסי הקרן'!$C$42</f>
        <v>1.1654980150092383E-3</v>
      </c>
    </row>
    <row r="80" spans="2:11">
      <c r="B80" s="86" t="s">
        <v>1914</v>
      </c>
      <c r="C80" s="87">
        <v>8296</v>
      </c>
      <c r="D80" s="88" t="s">
        <v>132</v>
      </c>
      <c r="E80" s="101">
        <v>44085</v>
      </c>
      <c r="F80" s="90">
        <v>16347.14</v>
      </c>
      <c r="G80" s="102">
        <v>117.959</v>
      </c>
      <c r="H80" s="90">
        <v>69.707750000000004</v>
      </c>
      <c r="I80" s="91">
        <v>1.2574723076923076E-6</v>
      </c>
      <c r="J80" s="91">
        <v>6.3308461538461542E-6</v>
      </c>
      <c r="K80" s="91">
        <f>H80/'סכום נכסי הקרן'!$C$42</f>
        <v>5.2064835313033234E-4</v>
      </c>
    </row>
    <row r="81" spans="2:11">
      <c r="B81" s="86" t="s">
        <v>1915</v>
      </c>
      <c r="C81" s="87">
        <v>8333</v>
      </c>
      <c r="D81" s="88" t="s">
        <v>132</v>
      </c>
      <c r="E81" s="101">
        <v>44501</v>
      </c>
      <c r="F81" s="90">
        <v>4934.62</v>
      </c>
      <c r="G81" s="102">
        <v>122.30200000000001</v>
      </c>
      <c r="H81" s="90">
        <v>21.817029999999999</v>
      </c>
      <c r="I81" s="91">
        <v>1.233655E-5</v>
      </c>
      <c r="J81" s="91">
        <v>1.7728808499999999E-5</v>
      </c>
      <c r="K81" s="91">
        <f>H81/'סכום נכסי הקרן'!$C$42</f>
        <v>1.6295176274797358E-4</v>
      </c>
    </row>
    <row r="82" spans="2:11">
      <c r="B82" s="86" t="s">
        <v>1916</v>
      </c>
      <c r="C82" s="110">
        <v>84031</v>
      </c>
      <c r="D82" s="88" t="s">
        <v>132</v>
      </c>
      <c r="E82" s="101">
        <v>44314</v>
      </c>
      <c r="F82" s="90">
        <v>4427.6400000000003</v>
      </c>
      <c r="G82" s="102">
        <v>100</v>
      </c>
      <c r="H82" s="90">
        <v>16.005939999999999</v>
      </c>
      <c r="I82" s="91">
        <v>1E-4</v>
      </c>
      <c r="J82" s="91">
        <v>1E-4</v>
      </c>
      <c r="K82" s="91">
        <f>H82/'סכום נכסי הקרן'!$C$42</f>
        <v>1.1954863413756593E-4</v>
      </c>
    </row>
    <row r="83" spans="2:11">
      <c r="B83" s="86" t="s">
        <v>1917</v>
      </c>
      <c r="C83" s="87">
        <v>6653</v>
      </c>
      <c r="D83" s="88" t="s">
        <v>132</v>
      </c>
      <c r="E83" s="101">
        <v>39264</v>
      </c>
      <c r="F83" s="90">
        <v>265140.18</v>
      </c>
      <c r="G83" s="102">
        <v>89.065100000000001</v>
      </c>
      <c r="H83" s="90">
        <v>853.67273999999986</v>
      </c>
      <c r="I83" s="91">
        <v>1.3257009000000001E-3</v>
      </c>
      <c r="J83" s="91">
        <v>3.6384567058823531E-5</v>
      </c>
      <c r="K83" s="91">
        <f>H83/'סכום נכסי הקרן'!$C$42</f>
        <v>6.3760960035757616E-3</v>
      </c>
    </row>
    <row r="84" spans="2:11">
      <c r="B84" s="86" t="s">
        <v>1918</v>
      </c>
      <c r="C84" s="87">
        <v>8410</v>
      </c>
      <c r="D84" s="88" t="s">
        <v>134</v>
      </c>
      <c r="E84" s="101">
        <v>44651</v>
      </c>
      <c r="F84" s="90">
        <v>16866.911021</v>
      </c>
      <c r="G84" s="102">
        <v>112.15470000000001</v>
      </c>
      <c r="H84" s="90">
        <v>74.38555891</v>
      </c>
      <c r="I84" s="91">
        <v>5.6369999999999997E-5</v>
      </c>
      <c r="J84" s="91">
        <v>5.6223052638200426E-5</v>
      </c>
      <c r="K84" s="91">
        <f>H84/'סכום נכסי הקרן'!$C$42</f>
        <v>5.5558698628446366E-4</v>
      </c>
    </row>
    <row r="85" spans="2:11">
      <c r="B85" s="86" t="s">
        <v>1919</v>
      </c>
      <c r="C85" s="87">
        <v>8319</v>
      </c>
      <c r="D85" s="88" t="s">
        <v>134</v>
      </c>
      <c r="E85" s="101">
        <v>44377</v>
      </c>
      <c r="F85" s="90">
        <v>11116.04</v>
      </c>
      <c r="G85" s="102">
        <v>103.1515</v>
      </c>
      <c r="H85" s="90">
        <v>45.08802</v>
      </c>
      <c r="I85" s="91">
        <v>2.2232080000000003E-4</v>
      </c>
      <c r="J85" s="91">
        <v>1.2421834642857144E-5</v>
      </c>
      <c r="K85" s="91">
        <f>H85/'סכום נכסי הקרן'!$C$42</f>
        <v>3.3676317710595291E-4</v>
      </c>
    </row>
    <row r="86" spans="2:11">
      <c r="B86" s="86" t="s">
        <v>1920</v>
      </c>
      <c r="C86" s="87">
        <v>8411</v>
      </c>
      <c r="D86" s="88" t="s">
        <v>134</v>
      </c>
      <c r="E86" s="101">
        <v>44651</v>
      </c>
      <c r="F86" s="90">
        <v>24710.0236</v>
      </c>
      <c r="G86" s="102">
        <v>101.33620000000001</v>
      </c>
      <c r="H86" s="90">
        <v>98.463070237000011</v>
      </c>
      <c r="I86" s="91">
        <v>8.42E-5</v>
      </c>
      <c r="J86" s="91">
        <v>8.4334578957300635E-5</v>
      </c>
      <c r="K86" s="91">
        <f>H86/'סכום נכסי הקרן'!$C$42</f>
        <v>7.3542232195201106E-4</v>
      </c>
    </row>
    <row r="87" spans="2:11">
      <c r="B87" s="86" t="s">
        <v>1921</v>
      </c>
      <c r="C87" s="87">
        <v>9384</v>
      </c>
      <c r="D87" s="88" t="s">
        <v>134</v>
      </c>
      <c r="E87" s="101">
        <v>44910</v>
      </c>
      <c r="F87" s="90">
        <v>3291.8807539999998</v>
      </c>
      <c r="G87" s="102">
        <v>100</v>
      </c>
      <c r="H87" s="90">
        <v>12.944333514</v>
      </c>
      <c r="I87" s="91">
        <v>3.2759999999999998E-5</v>
      </c>
      <c r="J87" s="91">
        <v>3.2918816709824849E-5</v>
      </c>
      <c r="K87" s="91">
        <f>H87/'סכום נכסי הקרן'!$C$42</f>
        <v>9.6681443977661999E-5</v>
      </c>
    </row>
    <row r="88" spans="2:11">
      <c r="B88" s="86" t="s">
        <v>1922</v>
      </c>
      <c r="C88" s="87">
        <v>7011</v>
      </c>
      <c r="D88" s="88" t="s">
        <v>134</v>
      </c>
      <c r="E88" s="101">
        <v>43651</v>
      </c>
      <c r="F88" s="90">
        <v>19866.79</v>
      </c>
      <c r="G88" s="102">
        <v>98.656800000000004</v>
      </c>
      <c r="H88" s="90">
        <v>77.070890000000006</v>
      </c>
      <c r="I88" s="91">
        <v>1.9866790000000001E-4</v>
      </c>
      <c r="J88" s="91">
        <v>2.3187490648682531E-5</v>
      </c>
      <c r="K88" s="91">
        <f>H88/'סכום נכסי הקרן'!$C$42</f>
        <v>5.756437692048446E-4</v>
      </c>
    </row>
    <row r="89" spans="2:11">
      <c r="B89" s="86" t="s">
        <v>1923</v>
      </c>
      <c r="C89" s="87">
        <v>8406</v>
      </c>
      <c r="D89" s="88" t="s">
        <v>132</v>
      </c>
      <c r="E89" s="101">
        <v>44621</v>
      </c>
      <c r="F89" s="90">
        <v>40796.57</v>
      </c>
      <c r="G89" s="102">
        <v>100</v>
      </c>
      <c r="H89" s="90">
        <v>147.4796</v>
      </c>
      <c r="I89" s="91">
        <v>4.079657E-5</v>
      </c>
      <c r="J89" s="91">
        <v>4.7995999999999999E-5</v>
      </c>
      <c r="K89" s="91">
        <f>H89/'סכום נכסי הקרן'!$C$42</f>
        <v>1.1015276043240554E-3</v>
      </c>
    </row>
    <row r="90" spans="2:11">
      <c r="B90" s="86" t="s">
        <v>1924</v>
      </c>
      <c r="C90" s="87">
        <v>8502</v>
      </c>
      <c r="D90" s="88" t="s">
        <v>132</v>
      </c>
      <c r="E90" s="101">
        <v>44621</v>
      </c>
      <c r="F90" s="90">
        <v>60717.469931</v>
      </c>
      <c r="G90" s="102">
        <v>101.2145</v>
      </c>
      <c r="H90" s="90">
        <v>222.159404212</v>
      </c>
      <c r="I90" s="91">
        <v>5.0470000000000003E-5</v>
      </c>
      <c r="J90" s="91">
        <v>5.0514112391780369E-5</v>
      </c>
      <c r="K90" s="91">
        <f>H90/'סכום נכסי הקרן'!$C$42</f>
        <v>1.6593123137010393E-3</v>
      </c>
    </row>
    <row r="91" spans="2:11">
      <c r="B91" s="86" t="s">
        <v>1925</v>
      </c>
      <c r="C91" s="110">
        <v>84034</v>
      </c>
      <c r="D91" s="88" t="s">
        <v>132</v>
      </c>
      <c r="E91" s="101">
        <v>44314</v>
      </c>
      <c r="F91" s="90">
        <v>4604.99</v>
      </c>
      <c r="G91" s="102">
        <v>100</v>
      </c>
      <c r="H91" s="90">
        <v>16.64705</v>
      </c>
      <c r="I91" s="91">
        <v>1E-4</v>
      </c>
      <c r="J91" s="91">
        <v>1E-4</v>
      </c>
      <c r="K91" s="91">
        <f>H91/'סכום נכסי הקרן'!$C$42</f>
        <v>1.2433709547329097E-4</v>
      </c>
    </row>
    <row r="92" spans="2:11">
      <c r="B92" s="86" t="s">
        <v>1926</v>
      </c>
      <c r="C92" s="110">
        <v>87345</v>
      </c>
      <c r="D92" s="88" t="s">
        <v>132</v>
      </c>
      <c r="E92" s="101">
        <v>44421</v>
      </c>
      <c r="F92" s="90">
        <v>2135.35</v>
      </c>
      <c r="G92" s="102">
        <v>100</v>
      </c>
      <c r="H92" s="90">
        <v>7.71929</v>
      </c>
      <c r="I92" s="91"/>
      <c r="J92" s="91">
        <v>0</v>
      </c>
      <c r="K92" s="91">
        <f>H92/'סכום נכסי הקרן'!$C$42</f>
        <v>5.765550639398694E-5</v>
      </c>
    </row>
    <row r="93" spans="2:11">
      <c r="B93" s="86" t="s">
        <v>1927</v>
      </c>
      <c r="C93" s="87">
        <v>9172</v>
      </c>
      <c r="D93" s="88" t="s">
        <v>134</v>
      </c>
      <c r="E93" s="101">
        <v>44743</v>
      </c>
      <c r="F93" s="90">
        <v>2896.7935240000002</v>
      </c>
      <c r="G93" s="102">
        <v>91.522499999999994</v>
      </c>
      <c r="H93" s="90">
        <v>10.425118893</v>
      </c>
      <c r="I93" s="91">
        <v>9.857E-5</v>
      </c>
      <c r="J93" s="91">
        <v>9.8614337528555996E-5</v>
      </c>
      <c r="K93" s="91">
        <f>H93/'סכום נכסי הקרן'!$C$42</f>
        <v>7.7865387748541067E-5</v>
      </c>
    </row>
    <row r="94" spans="2:11">
      <c r="B94" s="86" t="s">
        <v>1928</v>
      </c>
      <c r="C94" s="110">
        <v>84033</v>
      </c>
      <c r="D94" s="88" t="s">
        <v>132</v>
      </c>
      <c r="E94" s="101">
        <v>44314</v>
      </c>
      <c r="F94" s="90">
        <v>5312.99</v>
      </c>
      <c r="G94" s="102">
        <v>100</v>
      </c>
      <c r="H94" s="90">
        <v>19.20645</v>
      </c>
      <c r="I94" s="91">
        <v>1E-4</v>
      </c>
      <c r="J94" s="91">
        <v>1E-4</v>
      </c>
      <c r="K94" s="91">
        <f>H94/'סכום נכסי הקרן'!$C$42</f>
        <v>1.4345329697171508E-4</v>
      </c>
    </row>
    <row r="95" spans="2:11">
      <c r="B95" s="86" t="s">
        <v>1928</v>
      </c>
      <c r="C95" s="110">
        <v>84037</v>
      </c>
      <c r="D95" s="88" t="s">
        <v>132</v>
      </c>
      <c r="E95" s="101">
        <v>44314</v>
      </c>
      <c r="F95" s="90">
        <v>1175.73</v>
      </c>
      <c r="G95" s="102">
        <v>100</v>
      </c>
      <c r="H95" s="90">
        <v>4.2502599999999999</v>
      </c>
      <c r="I95" s="91"/>
      <c r="J95" s="91">
        <v>0</v>
      </c>
      <c r="K95" s="91">
        <f>H95/'סכום נכסי הקרן'!$C$42</f>
        <v>3.1745263179140429E-5</v>
      </c>
    </row>
    <row r="96" spans="2:11">
      <c r="B96" s="86" t="s">
        <v>1929</v>
      </c>
      <c r="C96" s="87">
        <v>8335</v>
      </c>
      <c r="D96" s="88" t="s">
        <v>132</v>
      </c>
      <c r="E96" s="101">
        <v>44412</v>
      </c>
      <c r="F96" s="90">
        <v>34153.51</v>
      </c>
      <c r="G96" s="102">
        <v>96.288700000000006</v>
      </c>
      <c r="H96" s="90">
        <v>118.88278</v>
      </c>
      <c r="I96" s="91">
        <v>1E-4</v>
      </c>
      <c r="J96" s="91">
        <v>1.3661400479999999E-4</v>
      </c>
      <c r="K96" s="91">
        <f>H96/'סכום נכסי הקרן'!$C$42</f>
        <v>8.8793747642917193E-4</v>
      </c>
    </row>
    <row r="97" spans="2:11">
      <c r="B97" s="86" t="s">
        <v>1930</v>
      </c>
      <c r="C97" s="87">
        <v>8415</v>
      </c>
      <c r="D97" s="88" t="s">
        <v>134</v>
      </c>
      <c r="E97" s="101">
        <v>44440</v>
      </c>
      <c r="F97" s="90">
        <v>103834.19</v>
      </c>
      <c r="G97" s="102">
        <v>113.59739999999999</v>
      </c>
      <c r="H97" s="90">
        <v>463.81455</v>
      </c>
      <c r="I97" s="91">
        <v>2.0000000000000001E-4</v>
      </c>
      <c r="J97" s="91">
        <v>1.7305690983333334E-4</v>
      </c>
      <c r="K97" s="91">
        <f>H97/'סכום נכסי הקרן'!$C$42</f>
        <v>3.4642386480037901E-3</v>
      </c>
    </row>
    <row r="98" spans="2:11">
      <c r="B98" s="86" t="s">
        <v>1931</v>
      </c>
      <c r="C98" s="110">
        <v>87341</v>
      </c>
      <c r="D98" s="88" t="s">
        <v>132</v>
      </c>
      <c r="E98" s="101">
        <v>44421</v>
      </c>
      <c r="F98" s="90">
        <v>1888.01</v>
      </c>
      <c r="G98" s="102">
        <v>100</v>
      </c>
      <c r="H98" s="90">
        <v>6.8251400000000002</v>
      </c>
      <c r="I98" s="91"/>
      <c r="J98" s="91">
        <v>0</v>
      </c>
      <c r="K98" s="91">
        <f>H98/'סכום נכסי הקרן'!$C$42</f>
        <v>5.0977085057026753E-5</v>
      </c>
    </row>
    <row r="99" spans="2:11">
      <c r="B99" s="86" t="s">
        <v>1932</v>
      </c>
      <c r="C99" s="87">
        <v>8310</v>
      </c>
      <c r="D99" s="88" t="s">
        <v>132</v>
      </c>
      <c r="E99" s="101">
        <v>44377</v>
      </c>
      <c r="F99" s="90">
        <v>14448.87</v>
      </c>
      <c r="G99" s="102">
        <v>36.096400000000003</v>
      </c>
      <c r="H99" s="90">
        <v>18.854110000000002</v>
      </c>
      <c r="I99" s="91">
        <v>2.8897740000000002E-4</v>
      </c>
      <c r="J99" s="91">
        <v>3.7692292307692311E-5</v>
      </c>
      <c r="K99" s="91">
        <f>H99/'סכום נכסי הקרן'!$C$42</f>
        <v>1.408216636061002E-4</v>
      </c>
    </row>
    <row r="100" spans="2:11">
      <c r="B100" s="86" t="s">
        <v>1933</v>
      </c>
      <c r="C100" s="87">
        <v>8330</v>
      </c>
      <c r="D100" s="88" t="s">
        <v>132</v>
      </c>
      <c r="E100" s="101">
        <v>44002</v>
      </c>
      <c r="F100" s="90">
        <v>30050.97</v>
      </c>
      <c r="G100" s="102">
        <v>109.64279999999999</v>
      </c>
      <c r="H100" s="90">
        <v>119.10961999999999</v>
      </c>
      <c r="I100" s="91">
        <v>1E-4</v>
      </c>
      <c r="J100" s="91">
        <v>9.7689469538461544E-5</v>
      </c>
      <c r="K100" s="91">
        <f>H100/'סכום נכסי הקרן'!$C$42</f>
        <v>8.8963174819126556E-4</v>
      </c>
    </row>
    <row r="101" spans="2:11">
      <c r="B101" s="86" t="s">
        <v>1934</v>
      </c>
      <c r="C101" s="87">
        <v>8416</v>
      </c>
      <c r="D101" s="88" t="s">
        <v>134</v>
      </c>
      <c r="E101" s="101">
        <v>44713</v>
      </c>
      <c r="F101" s="90">
        <v>12004.61</v>
      </c>
      <c r="G101" s="102">
        <v>103.69289999999999</v>
      </c>
      <c r="H101" s="90">
        <v>48.947749999999999</v>
      </c>
      <c r="I101" s="91">
        <v>7.0615352941176474E-7</v>
      </c>
      <c r="J101" s="91">
        <v>2.9685029940119759E-6</v>
      </c>
      <c r="K101" s="91">
        <f>H101/'סכום נכסי הקרן'!$C$42</f>
        <v>3.6559156516937106E-4</v>
      </c>
    </row>
    <row r="102" spans="2:11">
      <c r="B102" s="86" t="s">
        <v>1935</v>
      </c>
      <c r="C102" s="87">
        <v>8339</v>
      </c>
      <c r="D102" s="88" t="s">
        <v>132</v>
      </c>
      <c r="E102" s="101">
        <v>44539</v>
      </c>
      <c r="F102" s="90">
        <v>15412.445374999999</v>
      </c>
      <c r="G102" s="102">
        <v>99.008600000000001</v>
      </c>
      <c r="H102" s="90">
        <v>55.16362165200001</v>
      </c>
      <c r="I102" s="91">
        <v>3.7700000000000002E-5</v>
      </c>
      <c r="J102" s="91">
        <v>3.7643316551225999E-5</v>
      </c>
      <c r="K102" s="91">
        <f>H102/'סכום נכסי הקרן'!$C$42</f>
        <v>4.1201801472316274E-4</v>
      </c>
    </row>
    <row r="103" spans="2:11">
      <c r="B103" s="86" t="s">
        <v>1936</v>
      </c>
      <c r="C103" s="87">
        <v>9377</v>
      </c>
      <c r="D103" s="88" t="s">
        <v>132</v>
      </c>
      <c r="E103" s="101">
        <v>44502</v>
      </c>
      <c r="F103" s="90">
        <v>19081.759999999998</v>
      </c>
      <c r="G103" s="102">
        <v>100.6054</v>
      </c>
      <c r="H103" s="90">
        <v>69.398160000000004</v>
      </c>
      <c r="I103" s="91">
        <v>1E-4</v>
      </c>
      <c r="J103" s="91">
        <v>1.0874474398573267E-4</v>
      </c>
      <c r="K103" s="91">
        <f>H103/'סכום נכסי הקרן'!$C$42</f>
        <v>5.1833602023125557E-4</v>
      </c>
    </row>
    <row r="104" spans="2:11">
      <c r="B104" s="86" t="s">
        <v>1937</v>
      </c>
      <c r="C104" s="110">
        <v>84036</v>
      </c>
      <c r="D104" s="88" t="s">
        <v>132</v>
      </c>
      <c r="E104" s="101">
        <v>44314</v>
      </c>
      <c r="F104" s="90">
        <v>3542.3</v>
      </c>
      <c r="G104" s="102">
        <v>100</v>
      </c>
      <c r="H104" s="90">
        <v>12.805429999999999</v>
      </c>
      <c r="I104" s="91">
        <v>1E-4</v>
      </c>
      <c r="J104" s="91">
        <v>1E-4</v>
      </c>
      <c r="K104" s="91">
        <f>H104/'סכום נכסי הקרן'!$C$42</f>
        <v>9.5643971303416785E-5</v>
      </c>
    </row>
    <row r="105" spans="2:11">
      <c r="B105" s="86" t="s">
        <v>1938</v>
      </c>
      <c r="C105" s="110">
        <v>85891</v>
      </c>
      <c r="D105" s="88" t="s">
        <v>132</v>
      </c>
      <c r="E105" s="101">
        <v>44395</v>
      </c>
      <c r="F105" s="90">
        <v>89535.06</v>
      </c>
      <c r="G105" s="102">
        <v>100</v>
      </c>
      <c r="H105" s="90">
        <v>323.66922999999997</v>
      </c>
      <c r="I105" s="91">
        <v>1E-4</v>
      </c>
      <c r="J105" s="91">
        <v>1E-4</v>
      </c>
      <c r="K105" s="91">
        <f>H105/'סכום נכסי הקרן'!$C$42</f>
        <v>2.4174909039305207E-3</v>
      </c>
    </row>
    <row r="106" spans="2:11">
      <c r="B106" s="86" t="s">
        <v>1939</v>
      </c>
      <c r="C106" s="110">
        <v>83111</v>
      </c>
      <c r="D106" s="88" t="s">
        <v>132</v>
      </c>
      <c r="E106" s="101">
        <v>44256</v>
      </c>
      <c r="F106" s="90">
        <v>4505.16</v>
      </c>
      <c r="G106" s="102">
        <v>100</v>
      </c>
      <c r="H106" s="90">
        <v>16.286149999999999</v>
      </c>
      <c r="I106" s="91"/>
      <c r="J106" s="91">
        <v>0</v>
      </c>
      <c r="K106" s="91">
        <f>H106/'סכום נכסי הקרן'!$C$42</f>
        <v>1.2164152732420085E-4</v>
      </c>
    </row>
    <row r="107" spans="2:11">
      <c r="B107" s="86" t="s">
        <v>1940</v>
      </c>
      <c r="C107" s="87">
        <v>8312</v>
      </c>
      <c r="D107" s="88" t="s">
        <v>134</v>
      </c>
      <c r="E107" s="101">
        <v>44377</v>
      </c>
      <c r="F107" s="90">
        <v>72984.59</v>
      </c>
      <c r="G107" s="102">
        <v>89.034099999999995</v>
      </c>
      <c r="H107" s="90">
        <v>255.51895999999999</v>
      </c>
      <c r="I107" s="91">
        <v>1E-4</v>
      </c>
      <c r="J107" s="91">
        <v>6.6817345454545457E-5</v>
      </c>
      <c r="K107" s="91">
        <f>H107/'סכום נכסי הקרן'!$C$42</f>
        <v>1.9084753950253058E-3</v>
      </c>
    </row>
    <row r="108" spans="2:11">
      <c r="B108" s="86" t="s">
        <v>1941</v>
      </c>
      <c r="C108" s="87">
        <v>8273</v>
      </c>
      <c r="D108" s="88" t="s">
        <v>132</v>
      </c>
      <c r="E108" s="101">
        <v>43922</v>
      </c>
      <c r="F108" s="90">
        <v>37339.160000000003</v>
      </c>
      <c r="G108" s="102">
        <v>70.557599999999994</v>
      </c>
      <c r="H108" s="90">
        <v>95.239419999999996</v>
      </c>
      <c r="I108" s="91">
        <v>9.3347900000000001E-6</v>
      </c>
      <c r="J108" s="91">
        <v>1.09469025E-5</v>
      </c>
      <c r="K108" s="91">
        <f>H108/'סכום נכסי הקרן'!$C$42</f>
        <v>7.1134482429985237E-4</v>
      </c>
    </row>
    <row r="109" spans="2:11">
      <c r="B109" s="86" t="s">
        <v>1942</v>
      </c>
      <c r="C109" s="87">
        <v>8321</v>
      </c>
      <c r="D109" s="88" t="s">
        <v>132</v>
      </c>
      <c r="E109" s="101">
        <v>44217</v>
      </c>
      <c r="F109" s="90">
        <v>38546.769999999997</v>
      </c>
      <c r="G109" s="102">
        <v>91.584900000000005</v>
      </c>
      <c r="H109" s="90">
        <v>127.62042</v>
      </c>
      <c r="I109" s="91">
        <v>1E-4</v>
      </c>
      <c r="J109" s="91">
        <v>1.0879791980000001E-4</v>
      </c>
      <c r="K109" s="91">
        <f>H109/'סכום נכסי הקרן'!$C$42</f>
        <v>9.531990560418508E-4</v>
      </c>
    </row>
    <row r="110" spans="2:11">
      <c r="B110" s="86" t="s">
        <v>1943</v>
      </c>
      <c r="C110" s="87">
        <v>8509</v>
      </c>
      <c r="D110" s="88" t="s">
        <v>132</v>
      </c>
      <c r="E110" s="101">
        <v>44531</v>
      </c>
      <c r="F110" s="90">
        <v>67191.199999999997</v>
      </c>
      <c r="G110" s="102">
        <v>74.951899999999995</v>
      </c>
      <c r="H110" s="90">
        <v>182.05530999999999</v>
      </c>
      <c r="I110" s="91">
        <v>1.9197485714285713E-5</v>
      </c>
      <c r="J110" s="91">
        <v>3.6517646485714289E-5</v>
      </c>
      <c r="K110" s="91">
        <f>H110/'סכום נכסי הקרן'!$C$42</f>
        <v>1.3597741618418631E-3</v>
      </c>
    </row>
    <row r="111" spans="2:11">
      <c r="B111" s="86" t="s">
        <v>1944</v>
      </c>
      <c r="C111" s="87">
        <v>9409</v>
      </c>
      <c r="D111" s="88" t="s">
        <v>132</v>
      </c>
      <c r="E111" s="101">
        <v>44931</v>
      </c>
      <c r="F111" s="90">
        <v>15160.7</v>
      </c>
      <c r="G111" s="102">
        <v>77.922300000000007</v>
      </c>
      <c r="H111" s="90">
        <v>42.706060000000001</v>
      </c>
      <c r="I111" s="91">
        <v>1E-4</v>
      </c>
      <c r="J111" s="91">
        <v>5.284534854874721E-5</v>
      </c>
      <c r="K111" s="91">
        <f>H111/'סכום נכסי הקרן'!$C$42</f>
        <v>3.1897227794162289E-4</v>
      </c>
    </row>
    <row r="112" spans="2:11">
      <c r="B112" s="93"/>
      <c r="C112" s="94"/>
      <c r="D112" s="94"/>
      <c r="E112" s="94"/>
      <c r="F112" s="94"/>
      <c r="G112" s="94"/>
      <c r="H112" s="94"/>
      <c r="I112" s="94"/>
      <c r="J112" s="94" t="e">
        <v>#N/A</v>
      </c>
      <c r="K112" s="94"/>
    </row>
    <row r="113" spans="2:11">
      <c r="B113" s="93"/>
      <c r="C113" s="94"/>
      <c r="D113" s="94"/>
      <c r="E113" s="94"/>
      <c r="F113" s="94"/>
      <c r="G113" s="94"/>
      <c r="H113" s="94"/>
      <c r="I113" s="94"/>
      <c r="J113" s="94"/>
      <c r="K113" s="94"/>
    </row>
    <row r="114" spans="2:11">
      <c r="B114" s="93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2:11">
      <c r="B115" s="109" t="s">
        <v>112</v>
      </c>
      <c r="C115" s="94"/>
      <c r="D115" s="94"/>
      <c r="E115" s="94"/>
      <c r="F115" s="94"/>
      <c r="G115" s="94"/>
      <c r="H115" s="94"/>
      <c r="I115" s="94"/>
      <c r="J115" s="94"/>
      <c r="K115" s="94"/>
    </row>
    <row r="116" spans="2:11">
      <c r="B116" s="109" t="s">
        <v>203</v>
      </c>
      <c r="C116" s="94"/>
      <c r="D116" s="94"/>
      <c r="E116" s="94"/>
      <c r="F116" s="94"/>
      <c r="G116" s="94"/>
      <c r="H116" s="94"/>
      <c r="I116" s="94"/>
      <c r="J116" s="94"/>
      <c r="K116" s="94"/>
    </row>
    <row r="117" spans="2:11">
      <c r="B117" s="109" t="s">
        <v>211</v>
      </c>
      <c r="C117" s="94"/>
      <c r="D117" s="94"/>
      <c r="E117" s="94"/>
      <c r="F117" s="94"/>
      <c r="G117" s="94"/>
      <c r="H117" s="94"/>
      <c r="I117" s="94"/>
      <c r="J117" s="94"/>
      <c r="K117" s="94"/>
    </row>
    <row r="118" spans="2:11">
      <c r="B118" s="93"/>
      <c r="C118" s="94"/>
      <c r="D118" s="94"/>
      <c r="E118" s="94"/>
      <c r="F118" s="94"/>
      <c r="G118" s="94"/>
      <c r="H118" s="94"/>
      <c r="I118" s="94"/>
      <c r="J118" s="94"/>
      <c r="K118" s="94"/>
    </row>
    <row r="119" spans="2:11">
      <c r="B119" s="93"/>
      <c r="C119" s="94"/>
      <c r="D119" s="94"/>
      <c r="E119" s="94"/>
      <c r="F119" s="94"/>
      <c r="G119" s="94"/>
      <c r="H119" s="94"/>
      <c r="I119" s="94"/>
      <c r="J119" s="94"/>
      <c r="K119" s="94"/>
    </row>
    <row r="120" spans="2:11">
      <c r="B120" s="93"/>
      <c r="C120" s="94"/>
      <c r="D120" s="94"/>
      <c r="E120" s="94"/>
      <c r="F120" s="94"/>
      <c r="G120" s="94"/>
      <c r="H120" s="94"/>
      <c r="I120" s="94"/>
      <c r="J120" s="94"/>
      <c r="K120" s="94"/>
    </row>
    <row r="121" spans="2:11">
      <c r="B121" s="93"/>
      <c r="C121" s="94"/>
      <c r="D121" s="94"/>
      <c r="E121" s="94"/>
      <c r="F121" s="94"/>
      <c r="G121" s="94"/>
      <c r="H121" s="94"/>
      <c r="I121" s="94"/>
      <c r="J121" s="94"/>
      <c r="K121" s="94"/>
    </row>
    <row r="122" spans="2:11">
      <c r="B122" s="93"/>
      <c r="C122" s="94"/>
      <c r="D122" s="94"/>
      <c r="E122" s="94"/>
      <c r="F122" s="94"/>
      <c r="G122" s="94"/>
      <c r="H122" s="94"/>
      <c r="I122" s="94"/>
      <c r="J122" s="94"/>
      <c r="K122" s="94"/>
    </row>
    <row r="123" spans="2:11">
      <c r="B123" s="93"/>
      <c r="C123" s="94"/>
      <c r="D123" s="94"/>
      <c r="E123" s="94"/>
      <c r="F123" s="94"/>
      <c r="G123" s="94"/>
      <c r="H123" s="94"/>
      <c r="I123" s="94"/>
      <c r="J123" s="94"/>
      <c r="K123" s="94"/>
    </row>
    <row r="124" spans="2:11">
      <c r="B124" s="93"/>
      <c r="C124" s="94"/>
      <c r="D124" s="94"/>
      <c r="E124" s="94"/>
      <c r="F124" s="94"/>
      <c r="G124" s="94"/>
      <c r="H124" s="94"/>
      <c r="I124" s="94"/>
      <c r="J124" s="94"/>
      <c r="K124" s="94"/>
    </row>
    <row r="125" spans="2:11">
      <c r="B125" s="93"/>
      <c r="C125" s="94"/>
      <c r="D125" s="94"/>
      <c r="E125" s="94"/>
      <c r="F125" s="94"/>
      <c r="G125" s="94"/>
      <c r="H125" s="94"/>
      <c r="I125" s="94"/>
      <c r="J125" s="94"/>
      <c r="K125" s="94"/>
    </row>
    <row r="126" spans="2:11">
      <c r="B126" s="93"/>
      <c r="C126" s="94"/>
      <c r="D126" s="94"/>
      <c r="E126" s="94"/>
      <c r="F126" s="94"/>
      <c r="G126" s="94"/>
      <c r="H126" s="94"/>
      <c r="I126" s="94"/>
      <c r="J126" s="94"/>
      <c r="K126" s="94"/>
    </row>
    <row r="127" spans="2:11">
      <c r="B127" s="93"/>
      <c r="C127" s="94"/>
      <c r="D127" s="94"/>
      <c r="E127" s="94"/>
      <c r="F127" s="94"/>
      <c r="G127" s="94"/>
      <c r="H127" s="94"/>
      <c r="I127" s="94"/>
      <c r="J127" s="94"/>
      <c r="K127" s="94"/>
    </row>
    <row r="128" spans="2:11">
      <c r="B128" s="93"/>
      <c r="C128" s="94"/>
      <c r="D128" s="94"/>
      <c r="E128" s="94"/>
      <c r="F128" s="94"/>
      <c r="G128" s="94"/>
      <c r="H128" s="94"/>
      <c r="I128" s="94"/>
      <c r="J128" s="94"/>
      <c r="K128" s="94"/>
    </row>
    <row r="129" spans="2:11">
      <c r="B129" s="93"/>
      <c r="C129" s="94"/>
      <c r="D129" s="94"/>
      <c r="E129" s="94"/>
      <c r="F129" s="94"/>
      <c r="G129" s="94"/>
      <c r="H129" s="94"/>
      <c r="I129" s="94"/>
      <c r="J129" s="94"/>
      <c r="K129" s="94"/>
    </row>
    <row r="130" spans="2:11">
      <c r="B130" s="93"/>
      <c r="C130" s="94"/>
      <c r="D130" s="94"/>
      <c r="E130" s="94"/>
      <c r="F130" s="94"/>
      <c r="G130" s="94"/>
      <c r="H130" s="94"/>
      <c r="I130" s="94"/>
      <c r="J130" s="94"/>
      <c r="K130" s="94"/>
    </row>
    <row r="131" spans="2:11">
      <c r="B131" s="93"/>
      <c r="C131" s="94"/>
      <c r="D131" s="94"/>
      <c r="E131" s="94"/>
      <c r="F131" s="94"/>
      <c r="G131" s="94"/>
      <c r="H131" s="94"/>
      <c r="I131" s="94"/>
      <c r="J131" s="94"/>
      <c r="K131" s="94"/>
    </row>
    <row r="132" spans="2:11">
      <c r="B132" s="93"/>
      <c r="C132" s="94"/>
      <c r="D132" s="94"/>
      <c r="E132" s="94"/>
      <c r="F132" s="94"/>
      <c r="G132" s="94"/>
      <c r="H132" s="94"/>
      <c r="I132" s="94"/>
      <c r="J132" s="94"/>
      <c r="K132" s="94"/>
    </row>
    <row r="133" spans="2:11">
      <c r="B133" s="93"/>
      <c r="C133" s="94"/>
      <c r="D133" s="94"/>
      <c r="E133" s="94"/>
      <c r="F133" s="94"/>
      <c r="G133" s="94"/>
      <c r="H133" s="94"/>
      <c r="I133" s="94"/>
      <c r="J133" s="94"/>
      <c r="K133" s="94"/>
    </row>
    <row r="134" spans="2:11">
      <c r="B134" s="93"/>
      <c r="C134" s="94"/>
      <c r="D134" s="94"/>
      <c r="E134" s="94"/>
      <c r="F134" s="94"/>
      <c r="G134" s="94"/>
      <c r="H134" s="94"/>
      <c r="I134" s="94"/>
      <c r="J134" s="94"/>
      <c r="K134" s="94"/>
    </row>
    <row r="135" spans="2:11">
      <c r="B135" s="93"/>
      <c r="C135" s="94"/>
      <c r="D135" s="94"/>
      <c r="E135" s="94"/>
      <c r="F135" s="94"/>
      <c r="G135" s="94"/>
      <c r="H135" s="94"/>
      <c r="I135" s="94"/>
      <c r="J135" s="94"/>
      <c r="K135" s="94"/>
    </row>
    <row r="136" spans="2:11">
      <c r="B136" s="93"/>
      <c r="C136" s="94"/>
      <c r="D136" s="94"/>
      <c r="E136" s="94"/>
      <c r="F136" s="94"/>
      <c r="G136" s="94"/>
      <c r="H136" s="94"/>
      <c r="I136" s="94"/>
      <c r="J136" s="94"/>
      <c r="K136" s="94"/>
    </row>
    <row r="137" spans="2:11">
      <c r="B137" s="93"/>
      <c r="C137" s="94"/>
      <c r="D137" s="94"/>
      <c r="E137" s="94"/>
      <c r="F137" s="94"/>
      <c r="G137" s="94"/>
      <c r="H137" s="94"/>
      <c r="I137" s="94"/>
      <c r="J137" s="94"/>
      <c r="K137" s="94"/>
    </row>
    <row r="138" spans="2:11">
      <c r="B138" s="93"/>
      <c r="C138" s="94"/>
      <c r="D138" s="94"/>
      <c r="E138" s="94"/>
      <c r="F138" s="94"/>
      <c r="G138" s="94"/>
      <c r="H138" s="94"/>
      <c r="I138" s="94"/>
      <c r="J138" s="94"/>
      <c r="K138" s="94"/>
    </row>
    <row r="139" spans="2:11">
      <c r="B139" s="93"/>
      <c r="C139" s="94"/>
      <c r="D139" s="94"/>
      <c r="E139" s="94"/>
      <c r="F139" s="94"/>
      <c r="G139" s="94"/>
      <c r="H139" s="94"/>
      <c r="I139" s="94"/>
      <c r="J139" s="94"/>
      <c r="K139" s="94"/>
    </row>
    <row r="140" spans="2:11">
      <c r="B140" s="93"/>
      <c r="C140" s="94"/>
      <c r="D140" s="94"/>
      <c r="E140" s="94"/>
      <c r="F140" s="94"/>
      <c r="G140" s="94"/>
      <c r="H140" s="94"/>
      <c r="I140" s="94"/>
      <c r="J140" s="94"/>
      <c r="K140" s="94"/>
    </row>
    <row r="141" spans="2:11">
      <c r="B141" s="93"/>
      <c r="C141" s="94"/>
      <c r="D141" s="94"/>
      <c r="E141" s="94"/>
      <c r="F141" s="94"/>
      <c r="G141" s="94"/>
      <c r="H141" s="94"/>
      <c r="I141" s="94"/>
      <c r="J141" s="94"/>
      <c r="K141" s="94"/>
    </row>
    <row r="142" spans="2:11">
      <c r="B142" s="93"/>
      <c r="C142" s="94"/>
      <c r="D142" s="94"/>
      <c r="E142" s="94"/>
      <c r="F142" s="94"/>
      <c r="G142" s="94"/>
      <c r="H142" s="94"/>
      <c r="I142" s="94"/>
      <c r="J142" s="94"/>
      <c r="K142" s="94"/>
    </row>
    <row r="143" spans="2:11">
      <c r="B143" s="93"/>
      <c r="C143" s="94"/>
      <c r="D143" s="94"/>
      <c r="E143" s="94"/>
      <c r="F143" s="94"/>
      <c r="G143" s="94"/>
      <c r="H143" s="94"/>
      <c r="I143" s="94"/>
      <c r="J143" s="94"/>
      <c r="K143" s="94"/>
    </row>
    <row r="144" spans="2:11">
      <c r="B144" s="93"/>
      <c r="C144" s="94"/>
      <c r="D144" s="94"/>
      <c r="E144" s="94"/>
      <c r="F144" s="94"/>
      <c r="G144" s="94"/>
      <c r="H144" s="94"/>
      <c r="I144" s="94"/>
      <c r="J144" s="94"/>
      <c r="K144" s="94"/>
    </row>
    <row r="145" spans="2:11">
      <c r="B145" s="93"/>
      <c r="C145" s="94"/>
      <c r="D145" s="94"/>
      <c r="E145" s="94"/>
      <c r="F145" s="94"/>
      <c r="G145" s="94"/>
      <c r="H145" s="94"/>
      <c r="I145" s="94"/>
      <c r="J145" s="94"/>
      <c r="K145" s="94"/>
    </row>
    <row r="146" spans="2:11">
      <c r="B146" s="93"/>
      <c r="C146" s="94"/>
      <c r="D146" s="94"/>
      <c r="E146" s="94"/>
      <c r="F146" s="94"/>
      <c r="G146" s="94"/>
      <c r="H146" s="94"/>
      <c r="I146" s="94"/>
      <c r="J146" s="94"/>
      <c r="K146" s="94"/>
    </row>
    <row r="147" spans="2:11">
      <c r="B147" s="93"/>
      <c r="C147" s="94"/>
      <c r="D147" s="94"/>
      <c r="E147" s="94"/>
      <c r="F147" s="94"/>
      <c r="G147" s="94"/>
      <c r="H147" s="94"/>
      <c r="I147" s="94"/>
      <c r="J147" s="94"/>
      <c r="K147" s="94"/>
    </row>
    <row r="148" spans="2:11">
      <c r="B148" s="93"/>
      <c r="C148" s="94"/>
      <c r="D148" s="94"/>
      <c r="E148" s="94"/>
      <c r="F148" s="94"/>
      <c r="G148" s="94"/>
      <c r="H148" s="94"/>
      <c r="I148" s="94"/>
      <c r="J148" s="94"/>
      <c r="K148" s="94"/>
    </row>
    <row r="149" spans="2:11">
      <c r="B149" s="93"/>
      <c r="C149" s="94"/>
      <c r="D149" s="94"/>
      <c r="E149" s="94"/>
      <c r="F149" s="94"/>
      <c r="G149" s="94"/>
      <c r="H149" s="94"/>
      <c r="I149" s="94"/>
      <c r="J149" s="94"/>
      <c r="K149" s="94"/>
    </row>
    <row r="150" spans="2:11">
      <c r="B150" s="93"/>
      <c r="C150" s="94"/>
      <c r="D150" s="94"/>
      <c r="E150" s="94"/>
      <c r="F150" s="94"/>
      <c r="G150" s="94"/>
      <c r="H150" s="94"/>
      <c r="I150" s="94"/>
      <c r="J150" s="94"/>
      <c r="K150" s="94"/>
    </row>
    <row r="151" spans="2:11">
      <c r="B151" s="93"/>
      <c r="C151" s="94"/>
      <c r="D151" s="94"/>
      <c r="E151" s="94"/>
      <c r="F151" s="94"/>
      <c r="G151" s="94"/>
      <c r="H151" s="94"/>
      <c r="I151" s="94"/>
      <c r="J151" s="94"/>
      <c r="K151" s="94"/>
    </row>
    <row r="152" spans="2:11">
      <c r="B152" s="93"/>
      <c r="C152" s="94"/>
      <c r="D152" s="94"/>
      <c r="E152" s="94"/>
      <c r="F152" s="94"/>
      <c r="G152" s="94"/>
      <c r="H152" s="94"/>
      <c r="I152" s="94"/>
      <c r="J152" s="94"/>
      <c r="K152" s="94"/>
    </row>
    <row r="153" spans="2:11">
      <c r="B153" s="93"/>
      <c r="C153" s="94"/>
      <c r="D153" s="94"/>
      <c r="E153" s="94"/>
      <c r="F153" s="94"/>
      <c r="G153" s="94"/>
      <c r="H153" s="94"/>
      <c r="I153" s="94"/>
      <c r="J153" s="94"/>
      <c r="K153" s="94"/>
    </row>
    <row r="154" spans="2:11">
      <c r="B154" s="93"/>
      <c r="C154" s="94"/>
      <c r="D154" s="94"/>
      <c r="E154" s="94"/>
      <c r="F154" s="94"/>
      <c r="G154" s="94"/>
      <c r="H154" s="94"/>
      <c r="I154" s="94"/>
      <c r="J154" s="94"/>
      <c r="K154" s="94"/>
    </row>
    <row r="155" spans="2:11">
      <c r="B155" s="93"/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2:11">
      <c r="B156" s="93"/>
      <c r="C156" s="94"/>
      <c r="D156" s="94"/>
      <c r="E156" s="94"/>
      <c r="F156" s="94"/>
      <c r="G156" s="94"/>
      <c r="H156" s="94"/>
      <c r="I156" s="94"/>
      <c r="J156" s="94"/>
      <c r="K156" s="94"/>
    </row>
    <row r="157" spans="2:11">
      <c r="B157" s="93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2:11">
      <c r="B158" s="93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2:11">
      <c r="B159" s="93"/>
      <c r="C159" s="94"/>
      <c r="D159" s="94"/>
      <c r="E159" s="94"/>
      <c r="F159" s="94"/>
      <c r="G159" s="94"/>
      <c r="H159" s="94"/>
      <c r="I159" s="94"/>
      <c r="J159" s="94"/>
      <c r="K159" s="94"/>
    </row>
    <row r="160" spans="2:11">
      <c r="B160" s="93"/>
      <c r="C160" s="94"/>
      <c r="D160" s="94"/>
      <c r="E160" s="94"/>
      <c r="F160" s="94"/>
      <c r="G160" s="94"/>
      <c r="H160" s="94"/>
      <c r="I160" s="94"/>
      <c r="J160" s="94"/>
      <c r="K160" s="94"/>
    </row>
    <row r="161" spans="2:11">
      <c r="B161" s="93"/>
      <c r="C161" s="94"/>
      <c r="D161" s="94"/>
      <c r="E161" s="94"/>
      <c r="F161" s="94"/>
      <c r="G161" s="94"/>
      <c r="H161" s="94"/>
      <c r="I161" s="94"/>
      <c r="J161" s="94"/>
      <c r="K161" s="94"/>
    </row>
    <row r="162" spans="2:11">
      <c r="B162" s="93"/>
      <c r="C162" s="94"/>
      <c r="D162" s="94"/>
      <c r="E162" s="94"/>
      <c r="F162" s="94"/>
      <c r="G162" s="94"/>
      <c r="H162" s="94"/>
      <c r="I162" s="94"/>
      <c r="J162" s="94"/>
      <c r="K162" s="94"/>
    </row>
    <row r="163" spans="2:11">
      <c r="B163" s="93"/>
      <c r="C163" s="94"/>
      <c r="D163" s="94"/>
      <c r="E163" s="94"/>
      <c r="F163" s="94"/>
      <c r="G163" s="94"/>
      <c r="H163" s="94"/>
      <c r="I163" s="94"/>
      <c r="J163" s="94"/>
      <c r="K163" s="94"/>
    </row>
    <row r="164" spans="2:11">
      <c r="B164" s="93"/>
      <c r="C164" s="94"/>
      <c r="D164" s="94"/>
      <c r="E164" s="94"/>
      <c r="F164" s="94"/>
      <c r="G164" s="94"/>
      <c r="H164" s="94"/>
      <c r="I164" s="94"/>
      <c r="J164" s="94"/>
      <c r="K164" s="94"/>
    </row>
    <row r="165" spans="2:11">
      <c r="B165" s="93"/>
      <c r="C165" s="94"/>
      <c r="D165" s="94"/>
      <c r="E165" s="94"/>
      <c r="F165" s="94"/>
      <c r="G165" s="94"/>
      <c r="H165" s="94"/>
      <c r="I165" s="94"/>
      <c r="J165" s="94"/>
      <c r="K165" s="94"/>
    </row>
    <row r="166" spans="2:11">
      <c r="B166" s="93"/>
      <c r="C166" s="94"/>
      <c r="D166" s="94"/>
      <c r="E166" s="94"/>
      <c r="F166" s="94"/>
      <c r="G166" s="94"/>
      <c r="H166" s="94"/>
      <c r="I166" s="94"/>
      <c r="J166" s="94"/>
      <c r="K166" s="94"/>
    </row>
    <row r="167" spans="2:11">
      <c r="B167" s="93"/>
      <c r="C167" s="94"/>
      <c r="D167" s="94"/>
      <c r="E167" s="94"/>
      <c r="F167" s="94"/>
      <c r="G167" s="94"/>
      <c r="H167" s="94"/>
      <c r="I167" s="94"/>
      <c r="J167" s="94"/>
      <c r="K167" s="94"/>
    </row>
    <row r="168" spans="2:11">
      <c r="B168" s="93"/>
      <c r="C168" s="94"/>
      <c r="D168" s="94"/>
      <c r="E168" s="94"/>
      <c r="F168" s="94"/>
      <c r="G168" s="94"/>
      <c r="H168" s="94"/>
      <c r="I168" s="94"/>
      <c r="J168" s="94"/>
      <c r="K168" s="94"/>
    </row>
    <row r="169" spans="2:11">
      <c r="B169" s="93"/>
      <c r="C169" s="94"/>
      <c r="D169" s="94"/>
      <c r="E169" s="94"/>
      <c r="F169" s="94"/>
      <c r="G169" s="94"/>
      <c r="H169" s="94"/>
      <c r="I169" s="94"/>
      <c r="J169" s="94"/>
      <c r="K169" s="94"/>
    </row>
    <row r="170" spans="2:11">
      <c r="B170" s="93"/>
      <c r="C170" s="94"/>
      <c r="D170" s="94"/>
      <c r="E170" s="94"/>
      <c r="F170" s="94"/>
      <c r="G170" s="94"/>
      <c r="H170" s="94"/>
      <c r="I170" s="94"/>
      <c r="J170" s="94"/>
      <c r="K170" s="94"/>
    </row>
    <row r="171" spans="2:11">
      <c r="B171" s="93"/>
      <c r="C171" s="94"/>
      <c r="D171" s="94"/>
      <c r="E171" s="94"/>
      <c r="F171" s="94"/>
      <c r="G171" s="94"/>
      <c r="H171" s="94"/>
      <c r="I171" s="94"/>
      <c r="J171" s="94"/>
      <c r="K171" s="94"/>
    </row>
    <row r="172" spans="2:11">
      <c r="B172" s="93"/>
      <c r="C172" s="94"/>
      <c r="D172" s="94"/>
      <c r="E172" s="94"/>
      <c r="F172" s="94"/>
      <c r="G172" s="94"/>
      <c r="H172" s="94"/>
      <c r="I172" s="94"/>
      <c r="J172" s="94"/>
      <c r="K172" s="94"/>
    </row>
    <row r="173" spans="2:11">
      <c r="B173" s="93"/>
      <c r="C173" s="94"/>
      <c r="D173" s="94"/>
      <c r="E173" s="94"/>
      <c r="F173" s="94"/>
      <c r="G173" s="94"/>
      <c r="H173" s="94"/>
      <c r="I173" s="94"/>
      <c r="J173" s="94"/>
      <c r="K173" s="94"/>
    </row>
    <row r="174" spans="2:11">
      <c r="B174" s="93"/>
      <c r="C174" s="94"/>
      <c r="D174" s="94"/>
      <c r="E174" s="94"/>
      <c r="F174" s="94"/>
      <c r="G174" s="94"/>
      <c r="H174" s="94"/>
      <c r="I174" s="94"/>
      <c r="J174" s="94"/>
      <c r="K174" s="94"/>
    </row>
    <row r="175" spans="2:11">
      <c r="B175" s="93"/>
      <c r="C175" s="94"/>
      <c r="D175" s="94"/>
      <c r="E175" s="94"/>
      <c r="F175" s="94"/>
      <c r="G175" s="94"/>
      <c r="H175" s="94"/>
      <c r="I175" s="94"/>
      <c r="J175" s="94"/>
      <c r="K175" s="94"/>
    </row>
    <row r="176" spans="2:11">
      <c r="B176" s="93"/>
      <c r="C176" s="94"/>
      <c r="D176" s="94"/>
      <c r="E176" s="94"/>
      <c r="F176" s="94"/>
      <c r="G176" s="94"/>
      <c r="H176" s="94"/>
      <c r="I176" s="94"/>
      <c r="J176" s="94"/>
      <c r="K176" s="94"/>
    </row>
    <row r="177" spans="2:11">
      <c r="B177" s="93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2:11">
      <c r="B178" s="93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2:11">
      <c r="B179" s="93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2:11">
      <c r="B180" s="93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2:11">
      <c r="B181" s="93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2:11">
      <c r="B182" s="93"/>
      <c r="C182" s="94"/>
      <c r="D182" s="94"/>
      <c r="E182" s="94"/>
      <c r="F182" s="94"/>
      <c r="G182" s="94"/>
      <c r="H182" s="94"/>
      <c r="I182" s="94"/>
      <c r="J182" s="94"/>
      <c r="K182" s="94"/>
    </row>
    <row r="183" spans="2:11">
      <c r="B183" s="93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2:11">
      <c r="B184" s="93"/>
      <c r="C184" s="94"/>
      <c r="D184" s="94"/>
      <c r="E184" s="94"/>
      <c r="F184" s="94"/>
      <c r="G184" s="94"/>
      <c r="H184" s="94"/>
      <c r="I184" s="94"/>
      <c r="J184" s="94"/>
      <c r="K184" s="94"/>
    </row>
    <row r="185" spans="2:11">
      <c r="B185" s="93"/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2:11">
      <c r="B186" s="93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2:11">
      <c r="B187" s="93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2:11">
      <c r="B188" s="93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2:11">
      <c r="B189" s="93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2:11">
      <c r="B190" s="93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2:11">
      <c r="B191" s="93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2:11">
      <c r="B192" s="93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2:11">
      <c r="B193" s="93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2:11">
      <c r="B194" s="93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2:11">
      <c r="B195" s="93"/>
      <c r="C195" s="94"/>
      <c r="D195" s="94"/>
      <c r="E195" s="94"/>
      <c r="F195" s="94"/>
      <c r="G195" s="94"/>
      <c r="H195" s="94"/>
      <c r="I195" s="94"/>
      <c r="J195" s="94"/>
      <c r="K195" s="94"/>
    </row>
    <row r="196" spans="2:11">
      <c r="B196" s="93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2:11">
      <c r="B197" s="93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2:11">
      <c r="B198" s="93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2:11">
      <c r="B199" s="93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2:11">
      <c r="B200" s="93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2:11">
      <c r="B201" s="93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2:11">
      <c r="B202" s="93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2:11">
      <c r="B203" s="93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2:11">
      <c r="B204" s="93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2:11">
      <c r="B205" s="93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2:11">
      <c r="B206" s="93"/>
      <c r="C206" s="94"/>
      <c r="D206" s="94"/>
      <c r="E206" s="94"/>
      <c r="F206" s="94"/>
      <c r="G206" s="94"/>
      <c r="H206" s="94"/>
      <c r="I206" s="94"/>
      <c r="J206" s="94"/>
      <c r="K206" s="94"/>
    </row>
    <row r="207" spans="2:11">
      <c r="B207" s="93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2:11">
      <c r="B208" s="93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2:11">
      <c r="B209" s="93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2:11">
      <c r="B210" s="93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2:11">
      <c r="B211" s="93"/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2:11">
      <c r="B212" s="93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2:11">
      <c r="B213" s="93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2:11">
      <c r="B214" s="93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2:11">
      <c r="B215" s="93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2:11">
      <c r="B216" s="93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2:11">
      <c r="B217" s="93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2:11">
      <c r="B218" s="93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2:11">
      <c r="B219" s="93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2:11">
      <c r="B220" s="93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2:11">
      <c r="B221" s="93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2:11">
      <c r="B222" s="93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2:11">
      <c r="B223" s="93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2:11">
      <c r="B224" s="93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2:11">
      <c r="B225" s="93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2:11">
      <c r="B226" s="93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2:11">
      <c r="B227" s="93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2:11">
      <c r="B228" s="93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2:11">
      <c r="B229" s="93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2:11">
      <c r="B230" s="93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2:11">
      <c r="B231" s="93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2:11">
      <c r="B232" s="93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2:11">
      <c r="B233" s="93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2:11">
      <c r="B234" s="93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2:11">
      <c r="B235" s="93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2:11">
      <c r="B236" s="93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2:11">
      <c r="B237" s="93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2:11">
      <c r="B238" s="93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2:11">
      <c r="B239" s="93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2:11">
      <c r="B240" s="93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2:11">
      <c r="B241" s="93"/>
      <c r="C241" s="94"/>
      <c r="D241" s="94"/>
      <c r="E241" s="94"/>
      <c r="F241" s="94"/>
      <c r="G241" s="94"/>
      <c r="H241" s="94"/>
      <c r="I241" s="94"/>
      <c r="J241" s="94"/>
      <c r="K241" s="94"/>
    </row>
    <row r="242" spans="2:11">
      <c r="B242" s="93"/>
      <c r="C242" s="94"/>
      <c r="D242" s="94"/>
      <c r="E242" s="94"/>
      <c r="F242" s="94"/>
      <c r="G242" s="94"/>
      <c r="H242" s="94"/>
      <c r="I242" s="94"/>
      <c r="J242" s="94"/>
      <c r="K242" s="94"/>
    </row>
    <row r="243" spans="2:11">
      <c r="B243" s="93"/>
      <c r="C243" s="94"/>
      <c r="D243" s="94"/>
      <c r="E243" s="94"/>
      <c r="F243" s="94"/>
      <c r="G243" s="94"/>
      <c r="H243" s="94"/>
      <c r="I243" s="94"/>
      <c r="J243" s="94"/>
      <c r="K243" s="94"/>
    </row>
    <row r="244" spans="2:11">
      <c r="B244" s="93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2:11">
      <c r="B245" s="93"/>
      <c r="C245" s="94"/>
      <c r="D245" s="94"/>
      <c r="E245" s="94"/>
      <c r="F245" s="94"/>
      <c r="G245" s="94"/>
      <c r="H245" s="94"/>
      <c r="I245" s="94"/>
      <c r="J245" s="94"/>
      <c r="K245" s="94"/>
    </row>
    <row r="246" spans="2:11">
      <c r="B246" s="93"/>
      <c r="C246" s="94"/>
      <c r="D246" s="94"/>
      <c r="E246" s="94"/>
      <c r="F246" s="94"/>
      <c r="G246" s="94"/>
      <c r="H246" s="94"/>
      <c r="I246" s="94"/>
      <c r="J246" s="94"/>
      <c r="K246" s="94"/>
    </row>
    <row r="247" spans="2:11">
      <c r="B247" s="93"/>
      <c r="C247" s="94"/>
      <c r="D247" s="94"/>
      <c r="E247" s="94"/>
      <c r="F247" s="94"/>
      <c r="G247" s="94"/>
      <c r="H247" s="94"/>
      <c r="I247" s="94"/>
      <c r="J247" s="94"/>
      <c r="K247" s="94"/>
    </row>
    <row r="248" spans="2:11">
      <c r="B248" s="93"/>
      <c r="C248" s="94"/>
      <c r="D248" s="94"/>
      <c r="E248" s="94"/>
      <c r="F248" s="94"/>
      <c r="G248" s="94"/>
      <c r="H248" s="94"/>
      <c r="I248" s="94"/>
      <c r="J248" s="94"/>
      <c r="K248" s="94"/>
    </row>
    <row r="249" spans="2:11">
      <c r="B249" s="93"/>
      <c r="C249" s="94"/>
      <c r="D249" s="94"/>
      <c r="E249" s="94"/>
      <c r="F249" s="94"/>
      <c r="G249" s="94"/>
      <c r="H249" s="94"/>
      <c r="I249" s="94"/>
      <c r="J249" s="94"/>
      <c r="K249" s="94"/>
    </row>
    <row r="250" spans="2:11">
      <c r="B250" s="93"/>
      <c r="C250" s="94"/>
      <c r="D250" s="94"/>
      <c r="E250" s="94"/>
      <c r="F250" s="94"/>
      <c r="G250" s="94"/>
      <c r="H250" s="94"/>
      <c r="I250" s="94"/>
      <c r="J250" s="94"/>
      <c r="K250" s="94"/>
    </row>
    <row r="251" spans="2:11">
      <c r="B251" s="93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2:11">
      <c r="B252" s="93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2:11">
      <c r="B253" s="93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2:11">
      <c r="B254" s="93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2:11">
      <c r="B255" s="93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2:11">
      <c r="B256" s="93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2:11">
      <c r="B257" s="93"/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2:11">
      <c r="B258" s="93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2:11">
      <c r="B259" s="93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2:11">
      <c r="B260" s="93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2:11">
      <c r="B261" s="93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2:11">
      <c r="B262" s="93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2:11">
      <c r="B263" s="93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2:11">
      <c r="B264" s="93"/>
      <c r="C264" s="94"/>
      <c r="D264" s="94"/>
      <c r="E264" s="94"/>
      <c r="F264" s="94"/>
      <c r="G264" s="94"/>
      <c r="H264" s="94"/>
      <c r="I264" s="94"/>
      <c r="J264" s="94"/>
      <c r="K264" s="94"/>
    </row>
    <row r="265" spans="2:11">
      <c r="B265" s="93"/>
      <c r="C265" s="94"/>
      <c r="D265" s="94"/>
      <c r="E265" s="94"/>
      <c r="F265" s="94"/>
      <c r="G265" s="94"/>
      <c r="H265" s="94"/>
      <c r="I265" s="94"/>
      <c r="J265" s="94"/>
      <c r="K265" s="94"/>
    </row>
    <row r="266" spans="2:11">
      <c r="B266" s="93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2:11">
      <c r="B267" s="93"/>
      <c r="C267" s="94"/>
      <c r="D267" s="94"/>
      <c r="E267" s="94"/>
      <c r="F267" s="94"/>
      <c r="G267" s="94"/>
      <c r="H267" s="94"/>
      <c r="I267" s="94"/>
      <c r="J267" s="94"/>
      <c r="K267" s="94"/>
    </row>
    <row r="268" spans="2:11">
      <c r="B268" s="93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2:11">
      <c r="B269" s="93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2:11">
      <c r="B270" s="93"/>
      <c r="C270" s="94"/>
      <c r="D270" s="94"/>
      <c r="E270" s="94"/>
      <c r="F270" s="94"/>
      <c r="G270" s="94"/>
      <c r="H270" s="94"/>
      <c r="I270" s="94"/>
      <c r="J270" s="94"/>
      <c r="K270" s="94"/>
    </row>
    <row r="271" spans="2:11">
      <c r="B271" s="93"/>
      <c r="C271" s="94"/>
      <c r="D271" s="94"/>
      <c r="E271" s="94"/>
      <c r="F271" s="94"/>
      <c r="G271" s="94"/>
      <c r="H271" s="94"/>
      <c r="I271" s="94"/>
      <c r="J271" s="94"/>
      <c r="K271" s="94"/>
    </row>
    <row r="272" spans="2:11">
      <c r="B272" s="93"/>
      <c r="C272" s="94"/>
      <c r="D272" s="94"/>
      <c r="E272" s="94"/>
      <c r="F272" s="94"/>
      <c r="G272" s="94"/>
      <c r="H272" s="94"/>
      <c r="I272" s="94"/>
      <c r="J272" s="94"/>
      <c r="K272" s="94"/>
    </row>
    <row r="273" spans="2:11">
      <c r="B273" s="93"/>
      <c r="C273" s="94"/>
      <c r="D273" s="94"/>
      <c r="E273" s="94"/>
      <c r="F273" s="94"/>
      <c r="G273" s="94"/>
      <c r="H273" s="94"/>
      <c r="I273" s="94"/>
      <c r="J273" s="94"/>
      <c r="K273" s="94"/>
    </row>
    <row r="274" spans="2:11">
      <c r="B274" s="93"/>
      <c r="C274" s="94"/>
      <c r="D274" s="94"/>
      <c r="E274" s="94"/>
      <c r="F274" s="94"/>
      <c r="G274" s="94"/>
      <c r="H274" s="94"/>
      <c r="I274" s="94"/>
      <c r="J274" s="94"/>
      <c r="K274" s="94"/>
    </row>
    <row r="275" spans="2:11">
      <c r="B275" s="93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2:11">
      <c r="B276" s="93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2:11">
      <c r="B277" s="93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2:11">
      <c r="B278" s="93"/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2:11">
      <c r="B279" s="93"/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2:11">
      <c r="B280" s="93"/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2:11">
      <c r="B281" s="93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2:11">
      <c r="B282" s="93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2:11">
      <c r="B283" s="93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>
      <c r="B284" s="93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>
      <c r="B285" s="93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2:11">
      <c r="B286" s="93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2:11">
      <c r="B287" s="93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2:11">
      <c r="B288" s="93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2:11">
      <c r="B289" s="93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2:11">
      <c r="B290" s="93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2:11">
      <c r="B291" s="93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>
      <c r="B292" s="93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>
      <c r="B293" s="93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93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93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93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93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93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93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3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3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3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3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3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3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3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3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3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3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3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3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3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3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3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3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3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3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3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3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3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3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3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3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3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3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3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3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3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3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3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3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3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3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3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3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3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3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3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3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3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3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3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3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3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3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3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3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3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3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3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3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3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3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3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3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3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3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3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3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3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3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3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3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3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3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3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3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3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3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3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3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3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3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3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64.7109375" style="2" bestFit="1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146</v>
      </c>
      <c r="C1" s="46" t="s" vm="1">
        <v>229</v>
      </c>
    </row>
    <row r="2" spans="2:12">
      <c r="B2" s="46" t="s">
        <v>145</v>
      </c>
      <c r="C2" s="46" t="s">
        <v>230</v>
      </c>
    </row>
    <row r="3" spans="2:12">
      <c r="B3" s="46" t="s">
        <v>147</v>
      </c>
      <c r="C3" s="46" t="s">
        <v>231</v>
      </c>
    </row>
    <row r="4" spans="2:12">
      <c r="B4" s="46" t="s">
        <v>148</v>
      </c>
      <c r="C4" s="46">
        <v>12152</v>
      </c>
    </row>
    <row r="6" spans="2:12" ht="26.25" customHeight="1">
      <c r="B6" s="143" t="s">
        <v>174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12" ht="26.25" customHeight="1">
      <c r="B7" s="143" t="s">
        <v>99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2:12" s="3" customFormat="1" ht="63">
      <c r="B8" s="21" t="s">
        <v>116</v>
      </c>
      <c r="C8" s="29" t="s">
        <v>47</v>
      </c>
      <c r="D8" s="29" t="s">
        <v>67</v>
      </c>
      <c r="E8" s="29" t="s">
        <v>103</v>
      </c>
      <c r="F8" s="29" t="s">
        <v>104</v>
      </c>
      <c r="G8" s="29" t="s">
        <v>205</v>
      </c>
      <c r="H8" s="29" t="s">
        <v>204</v>
      </c>
      <c r="I8" s="29" t="s">
        <v>111</v>
      </c>
      <c r="J8" s="29" t="s">
        <v>60</v>
      </c>
      <c r="K8" s="29" t="s">
        <v>149</v>
      </c>
      <c r="L8" s="30" t="s">
        <v>151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50</v>
      </c>
      <c r="C11" s="87"/>
      <c r="D11" s="88"/>
      <c r="E11" s="88"/>
      <c r="F11" s="101"/>
      <c r="G11" s="90"/>
      <c r="H11" s="102"/>
      <c r="I11" s="90">
        <v>0.155335847</v>
      </c>
      <c r="J11" s="91"/>
      <c r="K11" s="91">
        <f>IFERROR(I11/$I$11,0)</f>
        <v>1</v>
      </c>
      <c r="L11" s="91">
        <f>I11/'סכום נכסי הקרן'!$C$42</f>
        <v>1.1602060448465957E-6</v>
      </c>
    </row>
    <row r="12" spans="2:12" ht="21" customHeight="1">
      <c r="B12" s="113" t="s">
        <v>1945</v>
      </c>
      <c r="C12" s="87"/>
      <c r="D12" s="88"/>
      <c r="E12" s="88"/>
      <c r="F12" s="101"/>
      <c r="G12" s="90"/>
      <c r="H12" s="102"/>
      <c r="I12" s="90">
        <v>6.7525847E-2</v>
      </c>
      <c r="J12" s="91"/>
      <c r="K12" s="91">
        <f t="shared" ref="K12:K17" si="0">IFERROR(I12/$I$11,0)</f>
        <v>0.43470871858702392</v>
      </c>
      <c r="L12" s="91">
        <f>I12/'סכום נכסי הקרן'!$C$42</f>
        <v>5.0435168305218279E-7</v>
      </c>
    </row>
    <row r="13" spans="2:12">
      <c r="B13" s="92" t="s">
        <v>1946</v>
      </c>
      <c r="C13" s="87">
        <v>8944</v>
      </c>
      <c r="D13" s="88" t="s">
        <v>511</v>
      </c>
      <c r="E13" s="88" t="s">
        <v>133</v>
      </c>
      <c r="F13" s="101">
        <v>44607</v>
      </c>
      <c r="G13" s="90">
        <v>396.99374999999998</v>
      </c>
      <c r="H13" s="102">
        <v>17.0045</v>
      </c>
      <c r="I13" s="90">
        <v>6.7506801999999991E-2</v>
      </c>
      <c r="J13" s="91">
        <v>2.3832962927038414E-6</v>
      </c>
      <c r="K13" s="91">
        <f t="shared" si="0"/>
        <v>0.43458611327493513</v>
      </c>
      <c r="L13" s="91">
        <f>I13/'סכום נכסי הקרן'!$C$42</f>
        <v>5.0420943562796704E-7</v>
      </c>
    </row>
    <row r="14" spans="2:12">
      <c r="B14" s="92" t="s">
        <v>1947</v>
      </c>
      <c r="C14" s="87" t="s">
        <v>1948</v>
      </c>
      <c r="D14" s="88" t="s">
        <v>1127</v>
      </c>
      <c r="E14" s="88" t="s">
        <v>133</v>
      </c>
      <c r="F14" s="101">
        <v>44628</v>
      </c>
      <c r="G14" s="90">
        <v>704.34375</v>
      </c>
      <c r="H14" s="102">
        <v>1E-4</v>
      </c>
      <c r="I14" s="90">
        <v>7.0400000000000006E-7</v>
      </c>
      <c r="J14" s="91">
        <v>7.7438243648328275E-6</v>
      </c>
      <c r="K14" s="91">
        <f t="shared" si="0"/>
        <v>4.5321155006802777E-6</v>
      </c>
      <c r="L14" s="91">
        <f>I14/'סכום נכסי הקרן'!$C$42</f>
        <v>5.2581877998322138E-12</v>
      </c>
    </row>
    <row r="15" spans="2:12">
      <c r="B15" s="92" t="s">
        <v>1949</v>
      </c>
      <c r="C15" s="87">
        <v>8731</v>
      </c>
      <c r="D15" s="88" t="s">
        <v>155</v>
      </c>
      <c r="E15" s="88" t="s">
        <v>133</v>
      </c>
      <c r="F15" s="101">
        <v>44537</v>
      </c>
      <c r="G15" s="90">
        <v>84.521249999999995</v>
      </c>
      <c r="H15" s="102">
        <v>2.1700000000000001E-2</v>
      </c>
      <c r="I15" s="90">
        <v>1.8340999999999999E-5</v>
      </c>
      <c r="J15" s="91">
        <v>1.2917129859860688E-5</v>
      </c>
      <c r="K15" s="91">
        <f t="shared" si="0"/>
        <v>1.1807319658803546E-4</v>
      </c>
      <c r="L15" s="91">
        <f>I15/'סכום נכסי הקרן'!$C$42</f>
        <v>1.3698923641579917E-10</v>
      </c>
    </row>
    <row r="16" spans="2:12">
      <c r="B16" s="113" t="s">
        <v>199</v>
      </c>
      <c r="C16" s="87"/>
      <c r="D16" s="88"/>
      <c r="E16" s="88"/>
      <c r="F16" s="101"/>
      <c r="G16" s="90"/>
      <c r="H16" s="102"/>
      <c r="I16" s="90">
        <v>8.7809999999999999E-2</v>
      </c>
      <c r="J16" s="91"/>
      <c r="K16" s="91">
        <f t="shared" si="0"/>
        <v>0.56529128141297613</v>
      </c>
      <c r="L16" s="91">
        <f>I16/'סכום נכסי הקרן'!$C$42</f>
        <v>6.5585436179441291E-7</v>
      </c>
    </row>
    <row r="17" spans="2:12">
      <c r="B17" s="92" t="s">
        <v>1950</v>
      </c>
      <c r="C17" s="87">
        <v>9122</v>
      </c>
      <c r="D17" s="88" t="s">
        <v>1215</v>
      </c>
      <c r="E17" s="88" t="s">
        <v>132</v>
      </c>
      <c r="F17" s="101">
        <v>44742</v>
      </c>
      <c r="G17" s="90">
        <v>145.88</v>
      </c>
      <c r="H17" s="102">
        <v>16.649999999999999</v>
      </c>
      <c r="I17" s="90">
        <v>8.7809999999999999E-2</v>
      </c>
      <c r="J17" s="91">
        <v>1.7537127968066944E-5</v>
      </c>
      <c r="K17" s="91">
        <f t="shared" si="0"/>
        <v>0.56529128141297613</v>
      </c>
      <c r="L17" s="91">
        <f>I17/'סכום נכסי הקרן'!$C$42</f>
        <v>6.5585436179441291E-7</v>
      </c>
    </row>
    <row r="18" spans="2:12">
      <c r="B18" s="87"/>
      <c r="C18" s="87"/>
      <c r="D18" s="87"/>
      <c r="E18" s="87"/>
      <c r="F18" s="87"/>
      <c r="G18" s="90"/>
      <c r="H18" s="102"/>
      <c r="I18" s="87"/>
      <c r="J18" s="87"/>
      <c r="K18" s="91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126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126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126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146</v>
      </c>
      <c r="C1" s="46" t="s" vm="1">
        <v>229</v>
      </c>
    </row>
    <row r="2" spans="2:12">
      <c r="B2" s="46" t="s">
        <v>145</v>
      </c>
      <c r="C2" s="46" t="s">
        <v>230</v>
      </c>
    </row>
    <row r="3" spans="2:12">
      <c r="B3" s="46" t="s">
        <v>147</v>
      </c>
      <c r="C3" s="46" t="s">
        <v>231</v>
      </c>
    </row>
    <row r="4" spans="2:12">
      <c r="B4" s="46" t="s">
        <v>148</v>
      </c>
      <c r="C4" s="46">
        <v>12152</v>
      </c>
    </row>
    <row r="6" spans="2:12" ht="26.25" customHeight="1">
      <c r="B6" s="143" t="s">
        <v>174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12" ht="26.25" customHeight="1">
      <c r="B7" s="143" t="s">
        <v>100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2:12" s="3" customFormat="1" ht="63">
      <c r="B8" s="21" t="s">
        <v>116</v>
      </c>
      <c r="C8" s="29" t="s">
        <v>47</v>
      </c>
      <c r="D8" s="29" t="s">
        <v>67</v>
      </c>
      <c r="E8" s="29" t="s">
        <v>103</v>
      </c>
      <c r="F8" s="29" t="s">
        <v>104</v>
      </c>
      <c r="G8" s="29" t="s">
        <v>205</v>
      </c>
      <c r="H8" s="29" t="s">
        <v>204</v>
      </c>
      <c r="I8" s="29" t="s">
        <v>111</v>
      </c>
      <c r="J8" s="29" t="s">
        <v>60</v>
      </c>
      <c r="K8" s="29" t="s">
        <v>149</v>
      </c>
      <c r="L8" s="30" t="s">
        <v>151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6" t="s">
        <v>52</v>
      </c>
      <c r="C11" s="87"/>
      <c r="D11" s="87"/>
      <c r="E11" s="87"/>
      <c r="F11" s="87"/>
      <c r="G11" s="87"/>
      <c r="H11" s="87"/>
      <c r="I11" s="107">
        <v>0</v>
      </c>
      <c r="J11" s="87"/>
      <c r="K11" s="108">
        <f>IFERROR(I11/$I$11,0)</f>
        <v>0</v>
      </c>
      <c r="L11" s="108">
        <f>I11/'סכום נכסי הקרן'!$C$42</f>
        <v>0</v>
      </c>
    </row>
    <row r="12" spans="2:12" ht="19.5" customHeight="1">
      <c r="B12" s="109" t="s">
        <v>220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12">
      <c r="B13" s="109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12">
      <c r="B14" s="109" t="s">
        <v>203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12">
      <c r="B15" s="109" t="s">
        <v>211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12" s="6" customForma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12" s="6" customFormat="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 s="6" customFormat="1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3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3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3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3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3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3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3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3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3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3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3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3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3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3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3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3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3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3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3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3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3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3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3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3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3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3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3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3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3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3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3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3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3"/>
      <c r="D506" s="93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3"/>
      <c r="D507" s="93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3"/>
      <c r="D508" s="93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3"/>
      <c r="D509" s="93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3"/>
      <c r="D510" s="93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3"/>
      <c r="D511" s="93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3"/>
      <c r="D512" s="93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3"/>
      <c r="D513" s="93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3"/>
      <c r="D514" s="93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3"/>
      <c r="D515" s="93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3"/>
      <c r="D516" s="93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3"/>
      <c r="D517" s="93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3"/>
      <c r="D518" s="93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3"/>
      <c r="D519" s="93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3"/>
      <c r="D520" s="93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3"/>
      <c r="D521" s="93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3"/>
      <c r="D522" s="93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3"/>
      <c r="D523" s="93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3"/>
      <c r="D524" s="93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3"/>
      <c r="D525" s="93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3"/>
      <c r="D526" s="93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3"/>
      <c r="D527" s="93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3"/>
      <c r="D528" s="93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3"/>
      <c r="D529" s="93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3"/>
      <c r="D530" s="93"/>
      <c r="E530" s="94"/>
      <c r="F530" s="94"/>
      <c r="G530" s="94"/>
      <c r="H530" s="94"/>
      <c r="I530" s="94"/>
      <c r="J530" s="94"/>
      <c r="K530" s="94"/>
      <c r="L530" s="94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146</v>
      </c>
      <c r="C1" s="46" t="s" vm="1">
        <v>229</v>
      </c>
    </row>
    <row r="2" spans="2:12">
      <c r="B2" s="46" t="s">
        <v>145</v>
      </c>
      <c r="C2" s="46" t="s">
        <v>230</v>
      </c>
    </row>
    <row r="3" spans="2:12">
      <c r="B3" s="46" t="s">
        <v>147</v>
      </c>
      <c r="C3" s="46" t="s">
        <v>231</v>
      </c>
    </row>
    <row r="4" spans="2:12">
      <c r="B4" s="46" t="s">
        <v>148</v>
      </c>
      <c r="C4" s="46">
        <v>12152</v>
      </c>
    </row>
    <row r="6" spans="2:12" ht="26.25" customHeight="1">
      <c r="B6" s="143" t="s">
        <v>172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12" s="3" customFormat="1" ht="63">
      <c r="B7" s="66" t="s">
        <v>115</v>
      </c>
      <c r="C7" s="49" t="s">
        <v>47</v>
      </c>
      <c r="D7" s="49" t="s">
        <v>117</v>
      </c>
      <c r="E7" s="49" t="s">
        <v>14</v>
      </c>
      <c r="F7" s="49" t="s">
        <v>68</v>
      </c>
      <c r="G7" s="49" t="s">
        <v>103</v>
      </c>
      <c r="H7" s="49" t="s">
        <v>16</v>
      </c>
      <c r="I7" s="49" t="s">
        <v>18</v>
      </c>
      <c r="J7" s="49" t="s">
        <v>63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46</v>
      </c>
      <c r="C10" s="74"/>
      <c r="D10" s="74"/>
      <c r="E10" s="74"/>
      <c r="F10" s="74"/>
      <c r="G10" s="75"/>
      <c r="H10" s="76"/>
      <c r="I10" s="76"/>
      <c r="J10" s="77">
        <f>J11+J53</f>
        <v>14153.197931114</v>
      </c>
      <c r="K10" s="78">
        <f>IFERROR(J10/$J$10,0)</f>
        <v>1</v>
      </c>
      <c r="L10" s="78">
        <f>J10/'סכום נכסי הקרן'!$C$42</f>
        <v>0.10571047257101443</v>
      </c>
    </row>
    <row r="11" spans="2:12">
      <c r="B11" s="79" t="s">
        <v>198</v>
      </c>
      <c r="C11" s="80"/>
      <c r="D11" s="80"/>
      <c r="E11" s="80"/>
      <c r="F11" s="80"/>
      <c r="G11" s="81"/>
      <c r="H11" s="82"/>
      <c r="I11" s="82"/>
      <c r="J11" s="83">
        <f>J12+J20</f>
        <v>13835.131066060001</v>
      </c>
      <c r="K11" s="84">
        <f t="shared" ref="K11:K55" si="0">IFERROR(J11/$J$10,0)</f>
        <v>0.9775268553013895</v>
      </c>
      <c r="L11" s="84">
        <f>J11/'סכום נכסי הקרן'!$C$42</f>
        <v>0.10333482582476754</v>
      </c>
    </row>
    <row r="12" spans="2:12">
      <c r="B12" s="85" t="s">
        <v>44</v>
      </c>
      <c r="C12" s="80"/>
      <c r="D12" s="80"/>
      <c r="E12" s="80"/>
      <c r="F12" s="80"/>
      <c r="G12" s="81"/>
      <c r="H12" s="82"/>
      <c r="I12" s="82"/>
      <c r="J12" s="83">
        <f>SUM(J13:J18)</f>
        <v>9282.6767490640013</v>
      </c>
      <c r="K12" s="84">
        <f t="shared" si="0"/>
        <v>0.65587132987501151</v>
      </c>
      <c r="L12" s="84">
        <f>J12/'סכום נכסי הקרן'!$C$42</f>
        <v>6.9332468226867172E-2</v>
      </c>
    </row>
    <row r="13" spans="2:12">
      <c r="B13" s="86" t="s">
        <v>2581</v>
      </c>
      <c r="C13" s="87" t="s">
        <v>2582</v>
      </c>
      <c r="D13" s="87">
        <v>11</v>
      </c>
      <c r="E13" s="87" t="s">
        <v>317</v>
      </c>
      <c r="F13" s="87" t="s">
        <v>318</v>
      </c>
      <c r="G13" s="88" t="s">
        <v>133</v>
      </c>
      <c r="H13" s="89">
        <v>0</v>
      </c>
      <c r="I13" s="89">
        <v>0</v>
      </c>
      <c r="J13" s="90">
        <v>444.46011412199994</v>
      </c>
      <c r="K13" s="91">
        <f t="shared" si="0"/>
        <v>3.1403511509219488E-2</v>
      </c>
      <c r="L13" s="91">
        <f>J13/'סכום נכסי הקרן'!$C$42</f>
        <v>3.3196800420288827E-3</v>
      </c>
    </row>
    <row r="14" spans="2:12">
      <c r="B14" s="86" t="s">
        <v>2583</v>
      </c>
      <c r="C14" s="87" t="s">
        <v>2584</v>
      </c>
      <c r="D14" s="87">
        <v>12</v>
      </c>
      <c r="E14" s="87" t="s">
        <v>317</v>
      </c>
      <c r="F14" s="87" t="s">
        <v>318</v>
      </c>
      <c r="G14" s="88" t="s">
        <v>133</v>
      </c>
      <c r="H14" s="89">
        <v>0</v>
      </c>
      <c r="I14" s="89">
        <v>0</v>
      </c>
      <c r="J14" s="90">
        <v>371.68457156599999</v>
      </c>
      <c r="K14" s="91">
        <f t="shared" si="0"/>
        <v>2.6261525725496913E-2</v>
      </c>
      <c r="L14" s="91">
        <f>J14/'סכום נכסי הקרן'!$C$42</f>
        <v>2.7761182948781312E-3</v>
      </c>
    </row>
    <row r="15" spans="2:12">
      <c r="B15" s="86" t="s">
        <v>2583</v>
      </c>
      <c r="C15" s="87" t="s">
        <v>2585</v>
      </c>
      <c r="D15" s="87">
        <v>12</v>
      </c>
      <c r="E15" s="87" t="s">
        <v>317</v>
      </c>
      <c r="F15" s="87" t="s">
        <v>318</v>
      </c>
      <c r="G15" s="88" t="s">
        <v>133</v>
      </c>
      <c r="H15" s="89">
        <v>0</v>
      </c>
      <c r="I15" s="89">
        <v>0</v>
      </c>
      <c r="J15" s="90">
        <v>31.409220000000001</v>
      </c>
      <c r="K15" s="91">
        <f t="shared" si="0"/>
        <v>2.2192313110347196E-3</v>
      </c>
      <c r="L15" s="91">
        <f>J15/'סכום נכסי הקרן'!$C$42</f>
        <v>2.3459599063387209E-4</v>
      </c>
    </row>
    <row r="16" spans="2:12">
      <c r="B16" s="86" t="s">
        <v>2586</v>
      </c>
      <c r="C16" s="87" t="s">
        <v>2587</v>
      </c>
      <c r="D16" s="87">
        <v>10</v>
      </c>
      <c r="E16" s="87" t="s">
        <v>317</v>
      </c>
      <c r="F16" s="87" t="s">
        <v>318</v>
      </c>
      <c r="G16" s="88" t="s">
        <v>133</v>
      </c>
      <c r="H16" s="89">
        <v>0</v>
      </c>
      <c r="I16" s="89">
        <v>0</v>
      </c>
      <c r="J16" s="90">
        <v>248.23897106299998</v>
      </c>
      <c r="K16" s="91">
        <f t="shared" si="0"/>
        <v>1.7539426232235349E-2</v>
      </c>
      <c r="L16" s="91">
        <f>J16/'סכום נכסי הקרן'!$C$42</f>
        <v>1.854101035634046E-3</v>
      </c>
    </row>
    <row r="17" spans="2:12">
      <c r="B17" s="86" t="s">
        <v>2586</v>
      </c>
      <c r="C17" s="87" t="s">
        <v>2588</v>
      </c>
      <c r="D17" s="87">
        <v>10</v>
      </c>
      <c r="E17" s="87" t="s">
        <v>317</v>
      </c>
      <c r="F17" s="87" t="s">
        <v>318</v>
      </c>
      <c r="G17" s="88" t="s">
        <v>133</v>
      </c>
      <c r="H17" s="89">
        <v>0</v>
      </c>
      <c r="I17" s="89">
        <v>0</v>
      </c>
      <c r="J17" s="90">
        <v>7687.6088799440004</v>
      </c>
      <c r="K17" s="91">
        <f t="shared" si="0"/>
        <v>0.54317115590136511</v>
      </c>
      <c r="L17" s="91">
        <f>J17/'סכום נכסי הקרן'!$C$42</f>
        <v>5.7418879577277454E-2</v>
      </c>
    </row>
    <row r="18" spans="2:12">
      <c r="B18" s="86" t="s">
        <v>2589</v>
      </c>
      <c r="C18" s="87" t="s">
        <v>2590</v>
      </c>
      <c r="D18" s="87">
        <v>20</v>
      </c>
      <c r="E18" s="87" t="s">
        <v>317</v>
      </c>
      <c r="F18" s="87" t="s">
        <v>318</v>
      </c>
      <c r="G18" s="88" t="s">
        <v>133</v>
      </c>
      <c r="H18" s="89">
        <v>0</v>
      </c>
      <c r="I18" s="89">
        <v>0</v>
      </c>
      <c r="J18" s="90">
        <v>499.27499236900002</v>
      </c>
      <c r="K18" s="91">
        <f t="shared" si="0"/>
        <v>3.5276479195659918E-2</v>
      </c>
      <c r="L18" s="91">
        <f>J18/'סכום נכסי הקרן'!$C$42</f>
        <v>3.7290932864147688E-3</v>
      </c>
    </row>
    <row r="19" spans="2:12">
      <c r="B19" s="92"/>
      <c r="C19" s="87"/>
      <c r="D19" s="87"/>
      <c r="E19" s="87"/>
      <c r="F19" s="87"/>
      <c r="G19" s="87"/>
      <c r="H19" s="87"/>
      <c r="I19" s="87"/>
      <c r="J19" s="87"/>
      <c r="K19" s="91"/>
      <c r="L19" s="87"/>
    </row>
    <row r="20" spans="2:12">
      <c r="B20" s="85" t="s">
        <v>45</v>
      </c>
      <c r="C20" s="80"/>
      <c r="D20" s="80"/>
      <c r="E20" s="80"/>
      <c r="F20" s="80"/>
      <c r="G20" s="81"/>
      <c r="H20" s="82"/>
      <c r="I20" s="82"/>
      <c r="J20" s="83">
        <f>SUM(J21:J50)</f>
        <v>4552.4543169959998</v>
      </c>
      <c r="K20" s="84">
        <f t="shared" si="0"/>
        <v>0.32165552542637799</v>
      </c>
      <c r="L20" s="84">
        <f>J20/'סכום נכסי הקרן'!$C$42</f>
        <v>3.4002357597900365E-2</v>
      </c>
    </row>
    <row r="21" spans="2:12">
      <c r="B21" s="86" t="s">
        <v>2581</v>
      </c>
      <c r="C21" s="87" t="s">
        <v>2591</v>
      </c>
      <c r="D21" s="87">
        <v>11</v>
      </c>
      <c r="E21" s="87" t="s">
        <v>317</v>
      </c>
      <c r="F21" s="87" t="s">
        <v>318</v>
      </c>
      <c r="G21" s="88" t="s">
        <v>134</v>
      </c>
      <c r="H21" s="89">
        <v>0</v>
      </c>
      <c r="I21" s="89">
        <v>0</v>
      </c>
      <c r="J21" s="90">
        <v>1.395512241</v>
      </c>
      <c r="K21" s="91">
        <f t="shared" si="0"/>
        <v>9.8600489288158991E-5</v>
      </c>
      <c r="L21" s="91">
        <f>J21/'סכום נכסי הקרן'!$C$42</f>
        <v>1.0423104318384534E-5</v>
      </c>
    </row>
    <row r="22" spans="2:12">
      <c r="B22" s="86" t="s">
        <v>2581</v>
      </c>
      <c r="C22" s="87" t="s">
        <v>2592</v>
      </c>
      <c r="D22" s="87">
        <v>11</v>
      </c>
      <c r="E22" s="87" t="s">
        <v>317</v>
      </c>
      <c r="F22" s="87" t="s">
        <v>318</v>
      </c>
      <c r="G22" s="88" t="s">
        <v>136</v>
      </c>
      <c r="H22" s="89">
        <v>0</v>
      </c>
      <c r="I22" s="89">
        <v>0</v>
      </c>
      <c r="J22" s="90">
        <v>8.8489999999999995E-6</v>
      </c>
      <c r="K22" s="91">
        <f t="shared" si="0"/>
        <v>6.2522972144313767E-10</v>
      </c>
      <c r="L22" s="91">
        <f>J22/'סכום נכסי הקרן'!$C$42</f>
        <v>6.6093329319197809E-11</v>
      </c>
    </row>
    <row r="23" spans="2:12">
      <c r="B23" s="86" t="s">
        <v>2581</v>
      </c>
      <c r="C23" s="87" t="s">
        <v>2593</v>
      </c>
      <c r="D23" s="87">
        <v>11</v>
      </c>
      <c r="E23" s="87" t="s">
        <v>317</v>
      </c>
      <c r="F23" s="87" t="s">
        <v>318</v>
      </c>
      <c r="G23" s="88" t="s">
        <v>135</v>
      </c>
      <c r="H23" s="89">
        <v>0</v>
      </c>
      <c r="I23" s="89">
        <v>0</v>
      </c>
      <c r="J23" s="90">
        <v>3.7722100000000001E-4</v>
      </c>
      <c r="K23" s="91">
        <f t="shared" si="0"/>
        <v>2.6652704345406472E-8</v>
      </c>
      <c r="L23" s="91">
        <f>J23/'סכום נכסי הקרן'!$C$42</f>
        <v>2.817469971648448E-9</v>
      </c>
    </row>
    <row r="24" spans="2:12">
      <c r="B24" s="86" t="s">
        <v>2581</v>
      </c>
      <c r="C24" s="87" t="s">
        <v>2594</v>
      </c>
      <c r="D24" s="87">
        <v>11</v>
      </c>
      <c r="E24" s="87" t="s">
        <v>317</v>
      </c>
      <c r="F24" s="87" t="s">
        <v>318</v>
      </c>
      <c r="G24" s="88" t="s">
        <v>132</v>
      </c>
      <c r="H24" s="89">
        <v>0</v>
      </c>
      <c r="I24" s="89">
        <v>0</v>
      </c>
      <c r="J24" s="90">
        <v>190.51781496799998</v>
      </c>
      <c r="K24" s="91">
        <f t="shared" si="0"/>
        <v>1.3461114293411446E-2</v>
      </c>
      <c r="L24" s="91">
        <f>J24/'סכום נכסי הקרן'!$C$42</f>
        <v>1.4229807532889611E-3</v>
      </c>
    </row>
    <row r="25" spans="2:12">
      <c r="B25" s="86" t="s">
        <v>2583</v>
      </c>
      <c r="C25" s="87" t="s">
        <v>2595</v>
      </c>
      <c r="D25" s="87">
        <v>12</v>
      </c>
      <c r="E25" s="87" t="s">
        <v>317</v>
      </c>
      <c r="F25" s="87" t="s">
        <v>318</v>
      </c>
      <c r="G25" s="88" t="s">
        <v>134</v>
      </c>
      <c r="H25" s="89">
        <v>0</v>
      </c>
      <c r="I25" s="89">
        <v>0</v>
      </c>
      <c r="J25" s="90">
        <v>71.199425758000004</v>
      </c>
      <c r="K25" s="91">
        <f t="shared" si="0"/>
        <v>5.0306246054453285E-3</v>
      </c>
      <c r="L25" s="91">
        <f>J25/'סכום נכסי הקרן'!$C$42</f>
        <v>5.3178970436899863E-4</v>
      </c>
    </row>
    <row r="26" spans="2:12">
      <c r="B26" s="86" t="s">
        <v>2583</v>
      </c>
      <c r="C26" s="87" t="s">
        <v>2596</v>
      </c>
      <c r="D26" s="87">
        <v>12</v>
      </c>
      <c r="E26" s="87" t="s">
        <v>317</v>
      </c>
      <c r="F26" s="87" t="s">
        <v>318</v>
      </c>
      <c r="G26" s="88" t="s">
        <v>136</v>
      </c>
      <c r="H26" s="89">
        <v>0</v>
      </c>
      <c r="I26" s="89">
        <v>0</v>
      </c>
      <c r="J26" s="90">
        <v>1.7345899999999999</v>
      </c>
      <c r="K26" s="91">
        <f t="shared" si="0"/>
        <v>1.2255816730908037E-4</v>
      </c>
      <c r="L26" s="91">
        <f>J26/'סכום נכסי הקרן'!$C$42</f>
        <v>1.2955681783680338E-5</v>
      </c>
    </row>
    <row r="27" spans="2:12">
      <c r="B27" s="86" t="s">
        <v>2583</v>
      </c>
      <c r="C27" s="87" t="s">
        <v>2597</v>
      </c>
      <c r="D27" s="87">
        <v>12</v>
      </c>
      <c r="E27" s="87" t="s">
        <v>317</v>
      </c>
      <c r="F27" s="87" t="s">
        <v>318</v>
      </c>
      <c r="G27" s="88" t="s">
        <v>132</v>
      </c>
      <c r="H27" s="89">
        <v>0</v>
      </c>
      <c r="I27" s="89">
        <v>0</v>
      </c>
      <c r="J27" s="90">
        <v>415.51912449699995</v>
      </c>
      <c r="K27" s="91">
        <f t="shared" si="0"/>
        <v>2.9358674026845492E-2</v>
      </c>
      <c r="L27" s="91">
        <f>J27/'סכום נכסי הקרן'!$C$42</f>
        <v>3.103519305436204E-3</v>
      </c>
    </row>
    <row r="28" spans="2:12">
      <c r="B28" s="86" t="s">
        <v>2583</v>
      </c>
      <c r="C28" s="87" t="s">
        <v>2598</v>
      </c>
      <c r="D28" s="87">
        <v>12</v>
      </c>
      <c r="E28" s="87" t="s">
        <v>317</v>
      </c>
      <c r="F28" s="87" t="s">
        <v>318</v>
      </c>
      <c r="G28" s="88" t="s">
        <v>135</v>
      </c>
      <c r="H28" s="89">
        <v>0</v>
      </c>
      <c r="I28" s="89">
        <v>0</v>
      </c>
      <c r="J28" s="90">
        <v>15.736174634999998</v>
      </c>
      <c r="K28" s="91">
        <f t="shared" si="0"/>
        <v>1.1118458677389104E-3</v>
      </c>
      <c r="L28" s="91">
        <f>J28/'סכום נכסי הקרן'!$C$42</f>
        <v>1.1753375210480983E-4</v>
      </c>
    </row>
    <row r="29" spans="2:12">
      <c r="B29" s="86" t="s">
        <v>2583</v>
      </c>
      <c r="C29" s="87" t="s">
        <v>2599</v>
      </c>
      <c r="D29" s="87">
        <v>12</v>
      </c>
      <c r="E29" s="87" t="s">
        <v>317</v>
      </c>
      <c r="F29" s="87" t="s">
        <v>318</v>
      </c>
      <c r="G29" s="88" t="s">
        <v>141</v>
      </c>
      <c r="H29" s="89">
        <v>0</v>
      </c>
      <c r="I29" s="89">
        <v>0</v>
      </c>
      <c r="J29" s="90">
        <v>7.1898280999999994E-2</v>
      </c>
      <c r="K29" s="91">
        <f t="shared" si="0"/>
        <v>5.0800025089694248E-6</v>
      </c>
      <c r="L29" s="91">
        <f>J29/'סכום נכסי הקרן'!$C$42</f>
        <v>5.3700946588509684E-7</v>
      </c>
    </row>
    <row r="30" spans="2:12">
      <c r="B30" s="86" t="s">
        <v>2586</v>
      </c>
      <c r="C30" s="87" t="s">
        <v>2600</v>
      </c>
      <c r="D30" s="87">
        <v>10</v>
      </c>
      <c r="E30" s="87" t="s">
        <v>317</v>
      </c>
      <c r="F30" s="87" t="s">
        <v>318</v>
      </c>
      <c r="G30" s="88" t="s">
        <v>137</v>
      </c>
      <c r="H30" s="89">
        <v>0</v>
      </c>
      <c r="I30" s="89">
        <v>0</v>
      </c>
      <c r="J30" s="90">
        <v>9.4047000000000003E-5</v>
      </c>
      <c r="K30" s="91">
        <f t="shared" si="0"/>
        <v>6.6449293267671799E-9</v>
      </c>
      <c r="L30" s="91">
        <f>J30/'סכום נכסי הקרן'!$C$42</f>
        <v>7.024386193335514E-10</v>
      </c>
    </row>
    <row r="31" spans="2:12">
      <c r="B31" s="86" t="s">
        <v>2586</v>
      </c>
      <c r="C31" s="87" t="s">
        <v>2601</v>
      </c>
      <c r="D31" s="87">
        <v>10</v>
      </c>
      <c r="E31" s="87" t="s">
        <v>317</v>
      </c>
      <c r="F31" s="87" t="s">
        <v>318</v>
      </c>
      <c r="G31" s="88" t="s">
        <v>134</v>
      </c>
      <c r="H31" s="89">
        <v>0</v>
      </c>
      <c r="I31" s="89">
        <v>0</v>
      </c>
      <c r="J31" s="90">
        <v>225.89722930099998</v>
      </c>
      <c r="K31" s="91">
        <f t="shared" si="0"/>
        <v>1.5960861312085076E-2</v>
      </c>
      <c r="L31" s="91">
        <f>J31/'סכום נכסי הקרן'!$C$42</f>
        <v>1.6872301919409348E-3</v>
      </c>
    </row>
    <row r="32" spans="2:12">
      <c r="B32" s="86" t="s">
        <v>2586</v>
      </c>
      <c r="C32" s="87" t="s">
        <v>2602</v>
      </c>
      <c r="D32" s="87">
        <v>10</v>
      </c>
      <c r="E32" s="87" t="s">
        <v>317</v>
      </c>
      <c r="F32" s="87" t="s">
        <v>318</v>
      </c>
      <c r="G32" s="88" t="s">
        <v>135</v>
      </c>
      <c r="H32" s="89">
        <v>0</v>
      </c>
      <c r="I32" s="89">
        <v>0</v>
      </c>
      <c r="J32" s="90">
        <v>49.079050057000011</v>
      </c>
      <c r="K32" s="91">
        <f t="shared" si="0"/>
        <v>3.4677003950538965E-3</v>
      </c>
      <c r="L32" s="91">
        <f>J32/'סכום נכסי הקרן'!$C$42</f>
        <v>3.6657224749584084E-4</v>
      </c>
    </row>
    <row r="33" spans="2:12">
      <c r="B33" s="86" t="s">
        <v>2586</v>
      </c>
      <c r="C33" s="87" t="s">
        <v>2603</v>
      </c>
      <c r="D33" s="87">
        <v>10</v>
      </c>
      <c r="E33" s="87" t="s">
        <v>317</v>
      </c>
      <c r="F33" s="87" t="s">
        <v>318</v>
      </c>
      <c r="G33" s="88" t="s">
        <v>140</v>
      </c>
      <c r="H33" s="89">
        <v>0</v>
      </c>
      <c r="I33" s="89">
        <v>0</v>
      </c>
      <c r="J33" s="90">
        <v>9.2239999999999989E-2</v>
      </c>
      <c r="K33" s="91">
        <f t="shared" si="0"/>
        <v>6.5172550012334753E-6</v>
      </c>
      <c r="L33" s="91">
        <f>J33/'סכום נכסי הקרן'!$C$42</f>
        <v>6.8894210604619786E-7</v>
      </c>
    </row>
    <row r="34" spans="2:12">
      <c r="B34" s="86" t="s">
        <v>2586</v>
      </c>
      <c r="C34" s="87" t="s">
        <v>2604</v>
      </c>
      <c r="D34" s="87">
        <v>10</v>
      </c>
      <c r="E34" s="87" t="s">
        <v>317</v>
      </c>
      <c r="F34" s="87" t="s">
        <v>318</v>
      </c>
      <c r="G34" s="88" t="s">
        <v>136</v>
      </c>
      <c r="H34" s="89">
        <v>0</v>
      </c>
      <c r="I34" s="89">
        <v>0</v>
      </c>
      <c r="J34" s="90">
        <v>20.77674</v>
      </c>
      <c r="K34" s="91">
        <f t="shared" si="0"/>
        <v>1.4679890792966999E-3</v>
      </c>
      <c r="L34" s="91">
        <f>J34/'סכום נכסי הקרן'!$C$42</f>
        <v>1.5518181930154252E-4</v>
      </c>
    </row>
    <row r="35" spans="2:12">
      <c r="B35" s="86" t="s">
        <v>2586</v>
      </c>
      <c r="C35" s="87" t="s">
        <v>2605</v>
      </c>
      <c r="D35" s="87">
        <v>10</v>
      </c>
      <c r="E35" s="87" t="s">
        <v>317</v>
      </c>
      <c r="F35" s="87" t="s">
        <v>318</v>
      </c>
      <c r="G35" s="88" t="s">
        <v>136</v>
      </c>
      <c r="H35" s="89">
        <v>0</v>
      </c>
      <c r="I35" s="89">
        <v>0</v>
      </c>
      <c r="J35" s="90">
        <v>9.3274700000000005E-4</v>
      </c>
      <c r="K35" s="91">
        <f t="shared" si="0"/>
        <v>6.5903621537679105E-8</v>
      </c>
      <c r="L35" s="91">
        <f>J35/'סכום נכסי הקרן'!$C$42</f>
        <v>6.9667029768893439E-9</v>
      </c>
    </row>
    <row r="36" spans="2:12">
      <c r="B36" s="86" t="s">
        <v>2586</v>
      </c>
      <c r="C36" s="87" t="s">
        <v>2606</v>
      </c>
      <c r="D36" s="87">
        <v>10</v>
      </c>
      <c r="E36" s="87" t="s">
        <v>317</v>
      </c>
      <c r="F36" s="87" t="s">
        <v>318</v>
      </c>
      <c r="G36" s="88" t="s">
        <v>141</v>
      </c>
      <c r="H36" s="89">
        <v>0</v>
      </c>
      <c r="I36" s="89">
        <v>0</v>
      </c>
      <c r="J36" s="90">
        <v>3.2514331E-2</v>
      </c>
      <c r="K36" s="91">
        <f t="shared" si="0"/>
        <v>2.2973133816295604E-6</v>
      </c>
      <c r="L36" s="91">
        <f>J36/'סכום נכסי הקרן'!$C$42</f>
        <v>2.4285008321577605E-7</v>
      </c>
    </row>
    <row r="37" spans="2:12">
      <c r="B37" s="86" t="s">
        <v>2586</v>
      </c>
      <c r="C37" s="87" t="s">
        <v>2607</v>
      </c>
      <c r="D37" s="87">
        <v>10</v>
      </c>
      <c r="E37" s="87" t="s">
        <v>317</v>
      </c>
      <c r="F37" s="87" t="s">
        <v>318</v>
      </c>
      <c r="G37" s="88" t="s">
        <v>2576</v>
      </c>
      <c r="H37" s="89">
        <v>0</v>
      </c>
      <c r="I37" s="89">
        <v>0</v>
      </c>
      <c r="J37" s="90">
        <v>9.8650000000000005E-3</v>
      </c>
      <c r="K37" s="91">
        <f t="shared" si="0"/>
        <v>6.9701561781405294E-7</v>
      </c>
      <c r="L37" s="91">
        <f>J37/'סכום נכסי הקרן'!$C$42</f>
        <v>7.3681850348501114E-8</v>
      </c>
    </row>
    <row r="38" spans="2:12">
      <c r="B38" s="86" t="s">
        <v>2586</v>
      </c>
      <c r="C38" s="87" t="s">
        <v>2608</v>
      </c>
      <c r="D38" s="87">
        <v>10</v>
      </c>
      <c r="E38" s="87" t="s">
        <v>317</v>
      </c>
      <c r="F38" s="87" t="s">
        <v>318</v>
      </c>
      <c r="G38" s="88" t="s">
        <v>140</v>
      </c>
      <c r="H38" s="89">
        <v>0</v>
      </c>
      <c r="I38" s="89">
        <v>0</v>
      </c>
      <c r="J38" s="90">
        <v>1.4484025859999998</v>
      </c>
      <c r="K38" s="91">
        <f t="shared" si="0"/>
        <v>1.0233747828933216E-4</v>
      </c>
      <c r="L38" s="91">
        <f>J38/'סכום נכסי הקרן'!$C$42</f>
        <v>1.0818143191691232E-5</v>
      </c>
    </row>
    <row r="39" spans="2:12">
      <c r="B39" s="86" t="s">
        <v>2586</v>
      </c>
      <c r="C39" s="87" t="s">
        <v>2609</v>
      </c>
      <c r="D39" s="87">
        <v>10</v>
      </c>
      <c r="E39" s="87" t="s">
        <v>317</v>
      </c>
      <c r="F39" s="87" t="s">
        <v>318</v>
      </c>
      <c r="G39" s="88" t="s">
        <v>2578</v>
      </c>
      <c r="H39" s="89">
        <v>0</v>
      </c>
      <c r="I39" s="89">
        <v>0</v>
      </c>
      <c r="J39" s="90">
        <v>3.9949644050000002</v>
      </c>
      <c r="K39" s="91">
        <f t="shared" si="0"/>
        <v>2.8226584722718958E-4</v>
      </c>
      <c r="L39" s="91">
        <f>J39/'סכום נכסי הקרן'!$C$42</f>
        <v>2.9838456101043975E-5</v>
      </c>
    </row>
    <row r="40" spans="2:12">
      <c r="B40" s="86" t="s">
        <v>2586</v>
      </c>
      <c r="C40" s="87" t="s">
        <v>2610</v>
      </c>
      <c r="D40" s="87">
        <v>10</v>
      </c>
      <c r="E40" s="87" t="s">
        <v>317</v>
      </c>
      <c r="F40" s="87" t="s">
        <v>318</v>
      </c>
      <c r="G40" s="88" t="s">
        <v>132</v>
      </c>
      <c r="H40" s="89">
        <v>0</v>
      </c>
      <c r="I40" s="89">
        <v>0</v>
      </c>
      <c r="J40" s="90">
        <v>2976.2910703409998</v>
      </c>
      <c r="K40" s="91">
        <f t="shared" si="0"/>
        <v>0.21029106530037311</v>
      </c>
      <c r="L40" s="91">
        <f>J40/'סכום נכסי הקרן'!$C$42</f>
        <v>2.2229967890364497E-2</v>
      </c>
    </row>
    <row r="41" spans="2:12">
      <c r="B41" s="86" t="s">
        <v>2586</v>
      </c>
      <c r="C41" s="87" t="s">
        <v>2611</v>
      </c>
      <c r="D41" s="87">
        <v>10</v>
      </c>
      <c r="E41" s="87" t="s">
        <v>317</v>
      </c>
      <c r="F41" s="87" t="s">
        <v>318</v>
      </c>
      <c r="G41" s="88" t="s">
        <v>132</v>
      </c>
      <c r="H41" s="89">
        <v>0</v>
      </c>
      <c r="I41" s="89">
        <v>0</v>
      </c>
      <c r="J41" s="90">
        <v>1.0145937000000001E-2</v>
      </c>
      <c r="K41" s="91">
        <f t="shared" si="0"/>
        <v>7.1686533668093858E-7</v>
      </c>
      <c r="L41" s="91">
        <f>J41/'סכום נכסי הקרן'!$C$42</f>
        <v>7.5780173510321376E-8</v>
      </c>
    </row>
    <row r="42" spans="2:12">
      <c r="B42" s="86" t="s">
        <v>2586</v>
      </c>
      <c r="C42" s="87" t="s">
        <v>2612</v>
      </c>
      <c r="D42" s="87">
        <v>10</v>
      </c>
      <c r="E42" s="87" t="s">
        <v>317</v>
      </c>
      <c r="F42" s="87" t="s">
        <v>318</v>
      </c>
      <c r="G42" s="88" t="s">
        <v>138</v>
      </c>
      <c r="H42" s="89">
        <v>0</v>
      </c>
      <c r="I42" s="89">
        <v>0</v>
      </c>
      <c r="J42" s="90">
        <v>3.8298285000000001E-2</v>
      </c>
      <c r="K42" s="91">
        <f t="shared" si="0"/>
        <v>2.7059810218442649E-6</v>
      </c>
      <c r="L42" s="91">
        <f>J42/'סכום נכסי הקרן'!$C$42</f>
        <v>2.8605053258735379E-7</v>
      </c>
    </row>
    <row r="43" spans="2:12">
      <c r="B43" s="86" t="s">
        <v>2589</v>
      </c>
      <c r="C43" s="87" t="s">
        <v>2613</v>
      </c>
      <c r="D43" s="87">
        <v>20</v>
      </c>
      <c r="E43" s="87" t="s">
        <v>317</v>
      </c>
      <c r="F43" s="87" t="s">
        <v>318</v>
      </c>
      <c r="G43" s="88" t="s">
        <v>141</v>
      </c>
      <c r="H43" s="89">
        <v>0</v>
      </c>
      <c r="I43" s="89">
        <v>0</v>
      </c>
      <c r="J43" s="90">
        <v>1.2238261999999998E-2</v>
      </c>
      <c r="K43" s="91">
        <f t="shared" si="0"/>
        <v>8.6469941701979173E-7</v>
      </c>
      <c r="L43" s="91">
        <f>J43/'סכום נכסי הקרן'!$C$42</f>
        <v>9.1407784005042855E-8</v>
      </c>
    </row>
    <row r="44" spans="2:12">
      <c r="B44" s="86" t="s">
        <v>2589</v>
      </c>
      <c r="C44" s="87" t="s">
        <v>2614</v>
      </c>
      <c r="D44" s="87">
        <v>20</v>
      </c>
      <c r="E44" s="87" t="s">
        <v>317</v>
      </c>
      <c r="F44" s="87" t="s">
        <v>318</v>
      </c>
      <c r="G44" s="88" t="s">
        <v>134</v>
      </c>
      <c r="H44" s="89">
        <v>0</v>
      </c>
      <c r="I44" s="89">
        <v>0</v>
      </c>
      <c r="J44" s="90">
        <v>1.24769489</v>
      </c>
      <c r="K44" s="91">
        <f t="shared" si="0"/>
        <v>8.8156393775649946E-5</v>
      </c>
      <c r="L44" s="91">
        <f>J44/'סכום נכסי הקרן'!$C$42</f>
        <v>9.3190540461803916E-6</v>
      </c>
    </row>
    <row r="45" spans="2:12">
      <c r="B45" s="86" t="s">
        <v>2589</v>
      </c>
      <c r="C45" s="87" t="s">
        <v>2615</v>
      </c>
      <c r="D45" s="87">
        <v>20</v>
      </c>
      <c r="E45" s="87" t="s">
        <v>317</v>
      </c>
      <c r="F45" s="87" t="s">
        <v>318</v>
      </c>
      <c r="G45" s="88" t="s">
        <v>135</v>
      </c>
      <c r="H45" s="89">
        <v>0</v>
      </c>
      <c r="I45" s="89">
        <v>0</v>
      </c>
      <c r="J45" s="90">
        <v>7.8346459999999993E-2</v>
      </c>
      <c r="K45" s="91">
        <f t="shared" si="0"/>
        <v>5.5356012387677621E-6</v>
      </c>
      <c r="L45" s="91">
        <f>J45/'סכום נכסי הקרן'!$C$42</f>
        <v>5.8517102291483311E-7</v>
      </c>
    </row>
    <row r="46" spans="2:12">
      <c r="B46" s="86" t="s">
        <v>2589</v>
      </c>
      <c r="C46" s="87" t="s">
        <v>2616</v>
      </c>
      <c r="D46" s="87">
        <v>20</v>
      </c>
      <c r="E46" s="87" t="s">
        <v>317</v>
      </c>
      <c r="F46" s="87" t="s">
        <v>318</v>
      </c>
      <c r="G46" s="88" t="s">
        <v>132</v>
      </c>
      <c r="H46" s="89">
        <v>0</v>
      </c>
      <c r="I46" s="89">
        <v>0</v>
      </c>
      <c r="J46" s="90">
        <v>509.98708087299997</v>
      </c>
      <c r="K46" s="91">
        <f t="shared" si="0"/>
        <v>3.6033346198872725E-2</v>
      </c>
      <c r="L46" s="91">
        <f>J46/'סכום נכסי הקרן'!$C$42</f>
        <v>3.8091020549978023E-3</v>
      </c>
    </row>
    <row r="47" spans="2:12">
      <c r="B47" s="86" t="s">
        <v>2589</v>
      </c>
      <c r="C47" s="87" t="s">
        <v>2617</v>
      </c>
      <c r="D47" s="87">
        <v>20</v>
      </c>
      <c r="E47" s="87" t="s">
        <v>317</v>
      </c>
      <c r="F47" s="87" t="s">
        <v>318</v>
      </c>
      <c r="G47" s="88" t="s">
        <v>136</v>
      </c>
      <c r="H47" s="89">
        <v>0</v>
      </c>
      <c r="I47" s="89">
        <v>0</v>
      </c>
      <c r="J47" s="90">
        <v>33.568105691999996</v>
      </c>
      <c r="K47" s="91">
        <f t="shared" si="0"/>
        <v>2.3717682643443288E-3</v>
      </c>
      <c r="L47" s="91">
        <f>J47/'סכום נכסי הקרן'!$C$42</f>
        <v>2.5072074405277367E-4</v>
      </c>
    </row>
    <row r="48" spans="2:12">
      <c r="B48" s="86" t="s">
        <v>2589</v>
      </c>
      <c r="C48" s="87" t="s">
        <v>2618</v>
      </c>
      <c r="D48" s="87">
        <v>20</v>
      </c>
      <c r="E48" s="87" t="s">
        <v>317</v>
      </c>
      <c r="F48" s="87" t="s">
        <v>318</v>
      </c>
      <c r="G48" s="88" t="s">
        <v>138</v>
      </c>
      <c r="H48" s="89">
        <v>0</v>
      </c>
      <c r="I48" s="89">
        <v>0</v>
      </c>
      <c r="J48" s="90">
        <v>2.4899999999999997E-7</v>
      </c>
      <c r="K48" s="91">
        <f t="shared" si="0"/>
        <v>1.7593197043659315E-11</v>
      </c>
      <c r="L48" s="91">
        <f>J48/'סכום נכסי הקרן'!$C$42</f>
        <v>1.8597851735202003E-12</v>
      </c>
    </row>
    <row r="49" spans="2:12">
      <c r="B49" s="86" t="s">
        <v>2589</v>
      </c>
      <c r="C49" s="87" t="s">
        <v>2619</v>
      </c>
      <c r="D49" s="87">
        <v>20</v>
      </c>
      <c r="E49" s="87" t="s">
        <v>317</v>
      </c>
      <c r="F49" s="87" t="s">
        <v>318</v>
      </c>
      <c r="G49" s="88" t="s">
        <v>134</v>
      </c>
      <c r="H49" s="89">
        <v>0</v>
      </c>
      <c r="I49" s="89">
        <v>0</v>
      </c>
      <c r="J49" s="90">
        <v>6.0200473000000004E-2</v>
      </c>
      <c r="K49" s="91">
        <f t="shared" si="0"/>
        <v>4.2534890908051913E-6</v>
      </c>
      <c r="L49" s="91">
        <f>J49/'סכום נכסי הקרן'!$C$42</f>
        <v>4.4963834186467131E-7</v>
      </c>
    </row>
    <row r="50" spans="2:12">
      <c r="B50" s="86" t="s">
        <v>2589</v>
      </c>
      <c r="C50" s="87" t="s">
        <v>2620</v>
      </c>
      <c r="D50" s="87">
        <v>20</v>
      </c>
      <c r="E50" s="87" t="s">
        <v>317</v>
      </c>
      <c r="F50" s="87" t="s">
        <v>318</v>
      </c>
      <c r="G50" s="88" t="s">
        <v>140</v>
      </c>
      <c r="H50" s="89">
        <v>0</v>
      </c>
      <c r="I50" s="89">
        <v>0</v>
      </c>
      <c r="J50" s="90">
        <v>33.65417661</v>
      </c>
      <c r="K50" s="91">
        <f t="shared" si="0"/>
        <v>2.3778496403286768E-3</v>
      </c>
      <c r="L50" s="91">
        <f>J50/'סכום נכסי הקרן'!$C$42</f>
        <v>2.5136360918196111E-4</v>
      </c>
    </row>
    <row r="51" spans="2:12">
      <c r="B51" s="93"/>
      <c r="C51" s="93"/>
      <c r="D51" s="93"/>
      <c r="E51" s="94"/>
      <c r="F51" s="94"/>
      <c r="G51" s="94"/>
      <c r="H51" s="94"/>
      <c r="I51" s="94"/>
      <c r="J51" s="94"/>
      <c r="K51" s="94"/>
      <c r="L51" s="94"/>
    </row>
    <row r="52" spans="2:12">
      <c r="B52" s="79" t="s">
        <v>197</v>
      </c>
      <c r="C52" s="87"/>
      <c r="D52" s="87"/>
      <c r="E52" s="87"/>
      <c r="F52" s="87"/>
      <c r="G52" s="87"/>
      <c r="H52" s="87"/>
      <c r="I52" s="87"/>
      <c r="J52" s="90">
        <f>J53</f>
        <v>318.066865054</v>
      </c>
      <c r="K52" s="84">
        <f t="shared" si="0"/>
        <v>2.2473144698610521E-2</v>
      </c>
      <c r="L52" s="84">
        <f>J52/'סכום נכסי הקרן'!$C$42</f>
        <v>2.3756467462469062E-3</v>
      </c>
    </row>
    <row r="53" spans="2:12">
      <c r="B53" s="85" t="s">
        <v>45</v>
      </c>
      <c r="C53" s="80"/>
      <c r="D53" s="80"/>
      <c r="E53" s="80"/>
      <c r="F53" s="80"/>
      <c r="G53" s="81"/>
      <c r="H53" s="82"/>
      <c r="I53" s="82"/>
      <c r="J53" s="83">
        <f>SUM(J54:J55)</f>
        <v>318.066865054</v>
      </c>
      <c r="K53" s="84">
        <f t="shared" si="0"/>
        <v>2.2473144698610521E-2</v>
      </c>
      <c r="L53" s="84">
        <f>J53/'סכום נכסי הקרן'!$C$42</f>
        <v>2.3756467462469062E-3</v>
      </c>
    </row>
    <row r="54" spans="2:12">
      <c r="B54" s="86" t="s">
        <v>2621</v>
      </c>
      <c r="C54" s="87" t="s">
        <v>2622</v>
      </c>
      <c r="D54" s="87">
        <v>85</v>
      </c>
      <c r="E54" s="87" t="s">
        <v>751</v>
      </c>
      <c r="F54" s="87" t="s">
        <v>708</v>
      </c>
      <c r="G54" s="88" t="s">
        <v>134</v>
      </c>
      <c r="H54" s="89">
        <v>0</v>
      </c>
      <c r="I54" s="89">
        <v>0</v>
      </c>
      <c r="J54" s="90">
        <v>50.759228659999998</v>
      </c>
      <c r="K54" s="91">
        <f t="shared" si="0"/>
        <v>3.5864141028093947E-3</v>
      </c>
      <c r="L54" s="91">
        <f>J54/'סכום נכסי הקרן'!$C$42</f>
        <v>3.7912152964333186E-4</v>
      </c>
    </row>
    <row r="55" spans="2:12">
      <c r="B55" s="86" t="s">
        <v>2621</v>
      </c>
      <c r="C55" s="87" t="s">
        <v>2623</v>
      </c>
      <c r="D55" s="87">
        <v>85</v>
      </c>
      <c r="E55" s="87" t="s">
        <v>751</v>
      </c>
      <c r="F55" s="87" t="s">
        <v>708</v>
      </c>
      <c r="G55" s="88" t="s">
        <v>132</v>
      </c>
      <c r="H55" s="89">
        <v>0</v>
      </c>
      <c r="I55" s="89">
        <v>0</v>
      </c>
      <c r="J55" s="90">
        <v>267.30763639399999</v>
      </c>
      <c r="K55" s="91">
        <f t="shared" si="0"/>
        <v>1.8886730595801125E-2</v>
      </c>
      <c r="L55" s="91">
        <f>J55/'סכום נכסי הקרן'!$C$42</f>
        <v>1.9965252166035739E-3</v>
      </c>
    </row>
    <row r="56" spans="2:12">
      <c r="B56" s="93"/>
      <c r="C56" s="93"/>
      <c r="D56" s="94"/>
      <c r="E56" s="94"/>
      <c r="F56" s="94"/>
      <c r="G56" s="94"/>
      <c r="H56" s="94"/>
      <c r="I56" s="94"/>
      <c r="J56" s="94"/>
      <c r="K56" s="94"/>
      <c r="L56" s="94"/>
    </row>
    <row r="57" spans="2:12">
      <c r="B57" s="93"/>
      <c r="C57" s="93"/>
      <c r="D57" s="94"/>
      <c r="E57" s="94"/>
      <c r="F57" s="94"/>
      <c r="G57" s="94"/>
      <c r="H57" s="94"/>
      <c r="I57" s="94"/>
      <c r="J57" s="94"/>
      <c r="K57" s="94"/>
      <c r="L57" s="94"/>
    </row>
    <row r="58" spans="2:12">
      <c r="B58" s="93"/>
      <c r="C58" s="93"/>
      <c r="D58" s="94"/>
      <c r="E58" s="94"/>
      <c r="F58" s="94"/>
      <c r="G58" s="94"/>
      <c r="H58" s="94"/>
      <c r="I58" s="94"/>
      <c r="J58" s="94"/>
      <c r="K58" s="94"/>
      <c r="L58" s="94"/>
    </row>
    <row r="59" spans="2:12">
      <c r="B59" s="95" t="s">
        <v>220</v>
      </c>
      <c r="C59" s="93"/>
      <c r="D59" s="94"/>
      <c r="E59" s="94"/>
      <c r="F59" s="94"/>
      <c r="G59" s="94"/>
      <c r="H59" s="94"/>
      <c r="I59" s="94"/>
      <c r="J59" s="94"/>
      <c r="K59" s="94"/>
      <c r="L59" s="94"/>
    </row>
    <row r="60" spans="2:12">
      <c r="B60" s="96"/>
      <c r="C60" s="93"/>
      <c r="D60" s="94"/>
      <c r="E60" s="94"/>
      <c r="F60" s="94"/>
      <c r="G60" s="94"/>
      <c r="H60" s="94"/>
      <c r="I60" s="94"/>
      <c r="J60" s="94"/>
      <c r="K60" s="94"/>
      <c r="L60" s="94"/>
    </row>
    <row r="61" spans="2:12">
      <c r="B61" s="93"/>
      <c r="C61" s="93"/>
      <c r="D61" s="94"/>
      <c r="E61" s="94"/>
      <c r="F61" s="94"/>
      <c r="G61" s="94"/>
      <c r="H61" s="94"/>
      <c r="I61" s="94"/>
      <c r="J61" s="94"/>
      <c r="K61" s="94"/>
      <c r="L61" s="94"/>
    </row>
    <row r="62" spans="2:12">
      <c r="B62" s="93"/>
      <c r="C62" s="93"/>
      <c r="D62" s="94"/>
      <c r="E62" s="94"/>
      <c r="F62" s="94"/>
      <c r="G62" s="94"/>
      <c r="H62" s="94"/>
      <c r="I62" s="94"/>
      <c r="J62" s="94"/>
      <c r="K62" s="94"/>
      <c r="L62" s="94"/>
    </row>
    <row r="63" spans="2:12">
      <c r="B63" s="93"/>
      <c r="C63" s="93"/>
      <c r="D63" s="94"/>
      <c r="E63" s="94"/>
      <c r="F63" s="94"/>
      <c r="G63" s="94"/>
      <c r="H63" s="94"/>
      <c r="I63" s="94"/>
      <c r="J63" s="94"/>
      <c r="K63" s="94"/>
      <c r="L63" s="94"/>
    </row>
    <row r="64" spans="2:12">
      <c r="B64" s="93"/>
      <c r="C64" s="93"/>
      <c r="D64" s="94"/>
      <c r="E64" s="94"/>
      <c r="F64" s="94"/>
      <c r="G64" s="94"/>
      <c r="H64" s="94"/>
      <c r="I64" s="94"/>
      <c r="J64" s="94"/>
      <c r="K64" s="94"/>
      <c r="L64" s="94"/>
    </row>
    <row r="65" spans="2:12">
      <c r="B65" s="93"/>
      <c r="C65" s="93"/>
      <c r="D65" s="94"/>
      <c r="E65" s="94"/>
      <c r="F65" s="94"/>
      <c r="G65" s="94"/>
      <c r="H65" s="94"/>
      <c r="I65" s="94"/>
      <c r="J65" s="94"/>
      <c r="K65" s="94"/>
      <c r="L65" s="94"/>
    </row>
    <row r="66" spans="2:12">
      <c r="B66" s="93"/>
      <c r="C66" s="93"/>
      <c r="D66" s="94"/>
      <c r="E66" s="94"/>
      <c r="F66" s="94"/>
      <c r="G66" s="94"/>
      <c r="H66" s="94"/>
      <c r="I66" s="94"/>
      <c r="J66" s="94"/>
      <c r="K66" s="94"/>
      <c r="L66" s="94"/>
    </row>
    <row r="67" spans="2:12">
      <c r="B67" s="93"/>
      <c r="C67" s="93"/>
      <c r="D67" s="94"/>
      <c r="E67" s="94"/>
      <c r="F67" s="94"/>
      <c r="G67" s="94"/>
      <c r="H67" s="94"/>
      <c r="I67" s="94"/>
      <c r="J67" s="94"/>
      <c r="K67" s="94"/>
      <c r="L67" s="94"/>
    </row>
    <row r="68" spans="2:12">
      <c r="B68" s="93"/>
      <c r="C68" s="93"/>
      <c r="D68" s="94"/>
      <c r="E68" s="94"/>
      <c r="F68" s="94"/>
      <c r="G68" s="94"/>
      <c r="H68" s="94"/>
      <c r="I68" s="94"/>
      <c r="J68" s="94"/>
      <c r="K68" s="94"/>
      <c r="L68" s="94"/>
    </row>
    <row r="69" spans="2:12">
      <c r="B69" s="93"/>
      <c r="C69" s="93"/>
      <c r="D69" s="94"/>
      <c r="E69" s="94"/>
      <c r="F69" s="94"/>
      <c r="G69" s="94"/>
      <c r="H69" s="94"/>
      <c r="I69" s="94"/>
      <c r="J69" s="94"/>
      <c r="K69" s="94"/>
      <c r="L69" s="94"/>
    </row>
    <row r="70" spans="2:12">
      <c r="B70" s="93"/>
      <c r="C70" s="93"/>
      <c r="D70" s="94"/>
      <c r="E70" s="94"/>
      <c r="F70" s="94"/>
      <c r="G70" s="94"/>
      <c r="H70" s="94"/>
      <c r="I70" s="94"/>
      <c r="J70" s="94"/>
      <c r="K70" s="94"/>
      <c r="L70" s="94"/>
    </row>
    <row r="71" spans="2:12">
      <c r="B71" s="93"/>
      <c r="C71" s="93"/>
      <c r="D71" s="94"/>
      <c r="E71" s="94"/>
      <c r="F71" s="94"/>
      <c r="G71" s="94"/>
      <c r="H71" s="94"/>
      <c r="I71" s="94"/>
      <c r="J71" s="94"/>
      <c r="K71" s="94"/>
      <c r="L71" s="94"/>
    </row>
    <row r="72" spans="2:12">
      <c r="B72" s="93"/>
      <c r="C72" s="93"/>
      <c r="D72" s="94"/>
      <c r="E72" s="94"/>
      <c r="F72" s="94"/>
      <c r="G72" s="94"/>
      <c r="H72" s="94"/>
      <c r="I72" s="94"/>
      <c r="J72" s="94"/>
      <c r="K72" s="94"/>
      <c r="L72" s="94"/>
    </row>
    <row r="73" spans="2:12">
      <c r="B73" s="93"/>
      <c r="C73" s="93"/>
      <c r="D73" s="94"/>
      <c r="E73" s="94"/>
      <c r="F73" s="94"/>
      <c r="G73" s="94"/>
      <c r="H73" s="94"/>
      <c r="I73" s="94"/>
      <c r="J73" s="94"/>
      <c r="K73" s="94"/>
      <c r="L73" s="94"/>
    </row>
    <row r="74" spans="2:12">
      <c r="B74" s="93"/>
      <c r="C74" s="93"/>
      <c r="D74" s="94"/>
      <c r="E74" s="94"/>
      <c r="F74" s="94"/>
      <c r="G74" s="94"/>
      <c r="H74" s="94"/>
      <c r="I74" s="94"/>
      <c r="J74" s="94"/>
      <c r="K74" s="94"/>
      <c r="L74" s="94"/>
    </row>
    <row r="75" spans="2:12">
      <c r="B75" s="93"/>
      <c r="C75" s="93"/>
      <c r="D75" s="94"/>
      <c r="E75" s="94"/>
      <c r="F75" s="94"/>
      <c r="G75" s="94"/>
      <c r="H75" s="94"/>
      <c r="I75" s="94"/>
      <c r="J75" s="94"/>
      <c r="K75" s="94"/>
      <c r="L75" s="94"/>
    </row>
    <row r="76" spans="2:12">
      <c r="B76" s="93"/>
      <c r="C76" s="93"/>
      <c r="D76" s="94"/>
      <c r="E76" s="94"/>
      <c r="F76" s="94"/>
      <c r="G76" s="94"/>
      <c r="H76" s="94"/>
      <c r="I76" s="94"/>
      <c r="J76" s="94"/>
      <c r="K76" s="94"/>
      <c r="L76" s="94"/>
    </row>
    <row r="77" spans="2:12">
      <c r="B77" s="93"/>
      <c r="C77" s="93"/>
      <c r="D77" s="94"/>
      <c r="E77" s="94"/>
      <c r="F77" s="94"/>
      <c r="G77" s="94"/>
      <c r="H77" s="94"/>
      <c r="I77" s="94"/>
      <c r="J77" s="94"/>
      <c r="K77" s="94"/>
      <c r="L77" s="94"/>
    </row>
    <row r="78" spans="2:12">
      <c r="B78" s="93"/>
      <c r="C78" s="93"/>
      <c r="D78" s="94"/>
      <c r="E78" s="94"/>
      <c r="F78" s="94"/>
      <c r="G78" s="94"/>
      <c r="H78" s="94"/>
      <c r="I78" s="94"/>
      <c r="J78" s="94"/>
      <c r="K78" s="94"/>
      <c r="L78" s="94"/>
    </row>
    <row r="79" spans="2:12">
      <c r="B79" s="93"/>
      <c r="C79" s="93"/>
      <c r="D79" s="94"/>
      <c r="E79" s="94"/>
      <c r="F79" s="94"/>
      <c r="G79" s="94"/>
      <c r="H79" s="94"/>
      <c r="I79" s="94"/>
      <c r="J79" s="94"/>
      <c r="K79" s="94"/>
      <c r="L79" s="94"/>
    </row>
    <row r="80" spans="2:12">
      <c r="B80" s="93"/>
      <c r="C80" s="93"/>
      <c r="D80" s="94"/>
      <c r="E80" s="94"/>
      <c r="F80" s="94"/>
      <c r="G80" s="94"/>
      <c r="H80" s="94"/>
      <c r="I80" s="94"/>
      <c r="J80" s="94"/>
      <c r="K80" s="94"/>
      <c r="L80" s="94"/>
    </row>
    <row r="81" spans="2:12">
      <c r="B81" s="93"/>
      <c r="C81" s="93"/>
      <c r="D81" s="94"/>
      <c r="E81" s="94"/>
      <c r="F81" s="94"/>
      <c r="G81" s="94"/>
      <c r="H81" s="94"/>
      <c r="I81" s="94"/>
      <c r="J81" s="94"/>
      <c r="K81" s="94"/>
      <c r="L81" s="94"/>
    </row>
    <row r="82" spans="2:12">
      <c r="B82" s="93"/>
      <c r="C82" s="93"/>
      <c r="D82" s="94"/>
      <c r="E82" s="94"/>
      <c r="F82" s="94"/>
      <c r="G82" s="94"/>
      <c r="H82" s="94"/>
      <c r="I82" s="94"/>
      <c r="J82" s="94"/>
      <c r="K82" s="94"/>
      <c r="L82" s="94"/>
    </row>
    <row r="83" spans="2:12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</row>
    <row r="84" spans="2:12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</row>
    <row r="85" spans="2:12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</row>
    <row r="86" spans="2:12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</row>
    <row r="87" spans="2:12">
      <c r="B87" s="93"/>
      <c r="C87" s="93"/>
      <c r="D87" s="94"/>
      <c r="E87" s="94"/>
      <c r="F87" s="94"/>
      <c r="G87" s="94"/>
      <c r="H87" s="94"/>
      <c r="I87" s="94"/>
      <c r="J87" s="94"/>
      <c r="K87" s="94"/>
      <c r="L87" s="94"/>
    </row>
    <row r="88" spans="2:12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</row>
    <row r="89" spans="2:12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</row>
    <row r="90" spans="2:12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</row>
    <row r="91" spans="2:12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</row>
    <row r="92" spans="2:12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</row>
    <row r="93" spans="2:12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</row>
    <row r="94" spans="2:12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</row>
    <row r="95" spans="2:12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</row>
    <row r="96" spans="2:12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</row>
    <row r="97" spans="2:12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</row>
    <row r="98" spans="2:12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</row>
    <row r="99" spans="2:12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</row>
    <row r="100" spans="2:12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2:12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2:12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2:12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2:12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2:12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2:12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2:12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2:12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D506" s="1"/>
    </row>
    <row r="507" spans="2:12">
      <c r="E507" s="2"/>
    </row>
  </sheetData>
  <sheetProtection sheet="1" objects="1" scenarios="1"/>
  <mergeCells count="1">
    <mergeCell ref="B6:L6"/>
  </mergeCells>
  <phoneticPr fontId="4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8.140625" style="2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8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146</v>
      </c>
      <c r="C1" s="46" t="s" vm="1">
        <v>229</v>
      </c>
    </row>
    <row r="2" spans="2:11">
      <c r="B2" s="46" t="s">
        <v>145</v>
      </c>
      <c r="C2" s="46" t="s">
        <v>230</v>
      </c>
    </row>
    <row r="3" spans="2:11">
      <c r="B3" s="46" t="s">
        <v>147</v>
      </c>
      <c r="C3" s="46" t="s">
        <v>231</v>
      </c>
    </row>
    <row r="4" spans="2:11">
      <c r="B4" s="46" t="s">
        <v>148</v>
      </c>
      <c r="C4" s="46">
        <v>12152</v>
      </c>
    </row>
    <row r="6" spans="2:11" ht="26.25" customHeight="1">
      <c r="B6" s="143" t="s">
        <v>174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11" ht="26.25" customHeight="1">
      <c r="B7" s="143" t="s">
        <v>101</v>
      </c>
      <c r="C7" s="144"/>
      <c r="D7" s="144"/>
      <c r="E7" s="144"/>
      <c r="F7" s="144"/>
      <c r="G7" s="144"/>
      <c r="H7" s="144"/>
      <c r="I7" s="144"/>
      <c r="J7" s="144"/>
      <c r="K7" s="145"/>
    </row>
    <row r="8" spans="2:11" s="3" customFormat="1" ht="63">
      <c r="B8" s="21" t="s">
        <v>116</v>
      </c>
      <c r="C8" s="29" t="s">
        <v>47</v>
      </c>
      <c r="D8" s="29" t="s">
        <v>67</v>
      </c>
      <c r="E8" s="29" t="s">
        <v>103</v>
      </c>
      <c r="F8" s="29" t="s">
        <v>104</v>
      </c>
      <c r="G8" s="29" t="s">
        <v>205</v>
      </c>
      <c r="H8" s="29" t="s">
        <v>204</v>
      </c>
      <c r="I8" s="29" t="s">
        <v>111</v>
      </c>
      <c r="J8" s="29" t="s">
        <v>149</v>
      </c>
      <c r="K8" s="30" t="s">
        <v>151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51</v>
      </c>
      <c r="C11" s="74"/>
      <c r="D11" s="75"/>
      <c r="E11" s="75"/>
      <c r="F11" s="97"/>
      <c r="G11" s="77"/>
      <c r="H11" s="98"/>
      <c r="I11" s="77">
        <v>-864.12957993399982</v>
      </c>
      <c r="J11" s="78">
        <f>IFERROR(I11/$I$11,0)</f>
        <v>1</v>
      </c>
      <c r="K11" s="78">
        <f>I11/'סכום נכסי הקרן'!$C$42</f>
        <v>-6.454198316311212E-3</v>
      </c>
    </row>
    <row r="12" spans="2:11" ht="19.5" customHeight="1">
      <c r="B12" s="79" t="s">
        <v>35</v>
      </c>
      <c r="C12" s="80"/>
      <c r="D12" s="81"/>
      <c r="E12" s="81"/>
      <c r="F12" s="99"/>
      <c r="G12" s="83"/>
      <c r="H12" s="100"/>
      <c r="I12" s="83">
        <v>-856.06160186900024</v>
      </c>
      <c r="J12" s="84">
        <f t="shared" ref="J12:J75" si="0">IFERROR(I12/$I$11,0)</f>
        <v>0.99066346268852901</v>
      </c>
      <c r="K12" s="84">
        <f>I12/'סכום נכסי הקרן'!$C$42</f>
        <v>-6.393938452915339E-3</v>
      </c>
    </row>
    <row r="13" spans="2:11">
      <c r="B13" s="85" t="s">
        <v>191</v>
      </c>
      <c r="C13" s="80"/>
      <c r="D13" s="81"/>
      <c r="E13" s="81"/>
      <c r="F13" s="99"/>
      <c r="G13" s="83"/>
      <c r="H13" s="100"/>
      <c r="I13" s="83">
        <v>-8.740489332000001</v>
      </c>
      <c r="J13" s="84">
        <f t="shared" si="0"/>
        <v>1.01147901136165E-2</v>
      </c>
      <c r="K13" s="84">
        <f>I13/'סכום נכסי הקרן'!$C$42</f>
        <v>-6.5282861321144917E-5</v>
      </c>
    </row>
    <row r="14" spans="2:11">
      <c r="B14" s="86" t="s">
        <v>1951</v>
      </c>
      <c r="C14" s="87" t="s">
        <v>1952</v>
      </c>
      <c r="D14" s="88" t="s">
        <v>549</v>
      </c>
      <c r="E14" s="88" t="s">
        <v>133</v>
      </c>
      <c r="F14" s="101">
        <v>44952</v>
      </c>
      <c r="G14" s="90">
        <v>24799.792426</v>
      </c>
      <c r="H14" s="102">
        <v>-27.116361999999999</v>
      </c>
      <c r="I14" s="90">
        <v>-6.7248015210000007</v>
      </c>
      <c r="J14" s="91">
        <f t="shared" si="0"/>
        <v>7.7821679492948558E-3</v>
      </c>
      <c r="K14" s="91">
        <f>I14/'סכום נכסי הקרן'!$C$42</f>
        <v>-5.0227655275589939E-5</v>
      </c>
    </row>
    <row r="15" spans="2:11">
      <c r="B15" s="86" t="s">
        <v>990</v>
      </c>
      <c r="C15" s="87" t="s">
        <v>1953</v>
      </c>
      <c r="D15" s="88" t="s">
        <v>549</v>
      </c>
      <c r="E15" s="88" t="s">
        <v>133</v>
      </c>
      <c r="F15" s="101">
        <v>44952</v>
      </c>
      <c r="G15" s="90">
        <v>41276.230658</v>
      </c>
      <c r="H15" s="102">
        <v>-12.664854999999999</v>
      </c>
      <c r="I15" s="90">
        <v>-5.2275746280000002</v>
      </c>
      <c r="J15" s="91">
        <f t="shared" si="0"/>
        <v>6.0495263087733554E-3</v>
      </c>
      <c r="K15" s="91">
        <f>I15/'סכום נכסי הקרן'!$C$42</f>
        <v>-3.9044842516565371E-5</v>
      </c>
    </row>
    <row r="16" spans="2:11" s="6" customFormat="1">
      <c r="B16" s="86" t="s">
        <v>1000</v>
      </c>
      <c r="C16" s="87" t="s">
        <v>1954</v>
      </c>
      <c r="D16" s="88" t="s">
        <v>549</v>
      </c>
      <c r="E16" s="88" t="s">
        <v>133</v>
      </c>
      <c r="F16" s="101">
        <v>44882</v>
      </c>
      <c r="G16" s="90">
        <v>11157.31725</v>
      </c>
      <c r="H16" s="102">
        <v>-7.2972849999999996</v>
      </c>
      <c r="I16" s="90">
        <v>-0.81418125799999996</v>
      </c>
      <c r="J16" s="91">
        <f t="shared" si="0"/>
        <v>9.4219811114692456E-4</v>
      </c>
      <c r="K16" s="91">
        <f>I16/'סכום נכסי הקרן'!$C$42</f>
        <v>-6.0811334625960848E-6</v>
      </c>
    </row>
    <row r="17" spans="2:11" s="6" customFormat="1">
      <c r="B17" s="86" t="s">
        <v>1000</v>
      </c>
      <c r="C17" s="87" t="s">
        <v>1955</v>
      </c>
      <c r="D17" s="88" t="s">
        <v>549</v>
      </c>
      <c r="E17" s="88" t="s">
        <v>133</v>
      </c>
      <c r="F17" s="101">
        <v>44965</v>
      </c>
      <c r="G17" s="90">
        <v>11599.388999999999</v>
      </c>
      <c r="H17" s="102">
        <v>-6.2907599999999997</v>
      </c>
      <c r="I17" s="90">
        <v>-0.72968970300000002</v>
      </c>
      <c r="J17" s="91">
        <f t="shared" si="0"/>
        <v>8.4442162372885322E-4</v>
      </c>
      <c r="K17" s="91">
        <f>I17/'סכום נכסי הקרן'!$C$42</f>
        <v>-5.4500646221275449E-6</v>
      </c>
    </row>
    <row r="18" spans="2:11" s="6" customFormat="1">
      <c r="B18" s="86" t="s">
        <v>1106</v>
      </c>
      <c r="C18" s="87" t="s">
        <v>1956</v>
      </c>
      <c r="D18" s="88" t="s">
        <v>549</v>
      </c>
      <c r="E18" s="88" t="s">
        <v>133</v>
      </c>
      <c r="F18" s="101">
        <v>44965</v>
      </c>
      <c r="G18" s="90">
        <v>9919.7212500000005</v>
      </c>
      <c r="H18" s="102">
        <v>15.568617</v>
      </c>
      <c r="I18" s="90">
        <v>1.5443634310000001</v>
      </c>
      <c r="J18" s="91">
        <f t="shared" si="0"/>
        <v>-1.7871896378294965E-3</v>
      </c>
      <c r="K18" s="91">
        <f>I18/'סכום נכסי הקרן'!$C$42</f>
        <v>1.1534876351407981E-5</v>
      </c>
    </row>
    <row r="19" spans="2:11">
      <c r="B19" s="86" t="s">
        <v>1106</v>
      </c>
      <c r="C19" s="87" t="s">
        <v>1957</v>
      </c>
      <c r="D19" s="88" t="s">
        <v>549</v>
      </c>
      <c r="E19" s="88" t="s">
        <v>133</v>
      </c>
      <c r="F19" s="101">
        <v>44952</v>
      </c>
      <c r="G19" s="90">
        <v>28559.754885999999</v>
      </c>
      <c r="H19" s="102">
        <v>27.412662000000001</v>
      </c>
      <c r="I19" s="90">
        <v>7.8289892029999999</v>
      </c>
      <c r="J19" s="91">
        <f t="shared" si="0"/>
        <v>-9.0599713107818378E-3</v>
      </c>
      <c r="K19" s="91">
        <f>I19/'סכום נכסי הקרן'!$C$42</f>
        <v>5.8474851579876029E-5</v>
      </c>
    </row>
    <row r="20" spans="2:11">
      <c r="B20" s="86" t="s">
        <v>1033</v>
      </c>
      <c r="C20" s="87" t="s">
        <v>1958</v>
      </c>
      <c r="D20" s="88" t="s">
        <v>549</v>
      </c>
      <c r="E20" s="88" t="s">
        <v>133</v>
      </c>
      <c r="F20" s="101">
        <v>44917</v>
      </c>
      <c r="G20" s="90">
        <v>39289.078220000003</v>
      </c>
      <c r="H20" s="102">
        <v>-6.9257999999999997</v>
      </c>
      <c r="I20" s="90">
        <v>-2.7210830750000001</v>
      </c>
      <c r="J20" s="91">
        <f t="shared" si="0"/>
        <v>3.1489294408922211E-3</v>
      </c>
      <c r="K20" s="91">
        <f>I20/'סכום נכסי הקרן'!$C$42</f>
        <v>-2.032381509558938E-5</v>
      </c>
    </row>
    <row r="21" spans="2:11">
      <c r="B21" s="86" t="s">
        <v>1033</v>
      </c>
      <c r="C21" s="87" t="s">
        <v>1959</v>
      </c>
      <c r="D21" s="88" t="s">
        <v>549</v>
      </c>
      <c r="E21" s="88" t="s">
        <v>133</v>
      </c>
      <c r="F21" s="101">
        <v>44679</v>
      </c>
      <c r="G21" s="90">
        <v>33455.047500000001</v>
      </c>
      <c r="H21" s="102">
        <v>-5.6688359999999998</v>
      </c>
      <c r="I21" s="90">
        <v>-1.8965117809999998</v>
      </c>
      <c r="J21" s="91">
        <f t="shared" si="0"/>
        <v>2.1947076283916249E-3</v>
      </c>
      <c r="K21" s="91">
        <f>I21/'סכום נכסי הקרן'!$C$42</f>
        <v>-1.4165078279960599E-5</v>
      </c>
    </row>
    <row r="22" spans="2:11">
      <c r="B22" s="92"/>
      <c r="C22" s="87"/>
      <c r="D22" s="87"/>
      <c r="E22" s="87"/>
      <c r="F22" s="87"/>
      <c r="G22" s="90"/>
      <c r="H22" s="102"/>
      <c r="I22" s="87"/>
      <c r="J22" s="91"/>
      <c r="K22" s="87"/>
    </row>
    <row r="23" spans="2:11">
      <c r="B23" s="85" t="s">
        <v>1960</v>
      </c>
      <c r="C23" s="80"/>
      <c r="D23" s="81"/>
      <c r="E23" s="81"/>
      <c r="F23" s="99"/>
      <c r="G23" s="83"/>
      <c r="H23" s="100"/>
      <c r="I23" s="83">
        <v>-719.27271116200018</v>
      </c>
      <c r="J23" s="84">
        <f t="shared" si="0"/>
        <v>0.83236672816701462</v>
      </c>
      <c r="K23" s="84">
        <f>I23/'סכום נכסי הקרן'!$C$42</f>
        <v>-5.3722599354890186E-3</v>
      </c>
    </row>
    <row r="24" spans="2:11">
      <c r="B24" s="86" t="s">
        <v>1961</v>
      </c>
      <c r="C24" s="87" t="s">
        <v>1962</v>
      </c>
      <c r="D24" s="88" t="s">
        <v>549</v>
      </c>
      <c r="E24" s="88" t="s">
        <v>132</v>
      </c>
      <c r="F24" s="101">
        <v>44817</v>
      </c>
      <c r="G24" s="90">
        <v>63777.730464</v>
      </c>
      <c r="H24" s="102">
        <v>-9.2818240000000003</v>
      </c>
      <c r="I24" s="90">
        <v>-5.9197363869999995</v>
      </c>
      <c r="J24" s="91">
        <f t="shared" si="0"/>
        <v>6.8505193254142912E-3</v>
      </c>
      <c r="K24" s="91">
        <f>I24/'סכום נכסי הקרן'!$C$42</f>
        <v>-4.4214610295946342E-5</v>
      </c>
    </row>
    <row r="25" spans="2:11">
      <c r="B25" s="86" t="s">
        <v>1963</v>
      </c>
      <c r="C25" s="87" t="s">
        <v>1964</v>
      </c>
      <c r="D25" s="88" t="s">
        <v>549</v>
      </c>
      <c r="E25" s="88" t="s">
        <v>132</v>
      </c>
      <c r="F25" s="101">
        <v>44817</v>
      </c>
      <c r="G25" s="90">
        <v>114041.26799999998</v>
      </c>
      <c r="H25" s="102">
        <v>-9.2288379999999997</v>
      </c>
      <c r="I25" s="90">
        <v>-10.524684327000001</v>
      </c>
      <c r="J25" s="91">
        <f t="shared" si="0"/>
        <v>1.2179520955414871E-2</v>
      </c>
      <c r="K25" s="91">
        <f>I25/'סכום נכסי הקרן'!$C$42</f>
        <v>-7.8609043643915785E-5</v>
      </c>
    </row>
    <row r="26" spans="2:11">
      <c r="B26" s="86" t="s">
        <v>1965</v>
      </c>
      <c r="C26" s="87" t="s">
        <v>1966</v>
      </c>
      <c r="D26" s="88" t="s">
        <v>549</v>
      </c>
      <c r="E26" s="88" t="s">
        <v>132</v>
      </c>
      <c r="F26" s="101">
        <v>44951</v>
      </c>
      <c r="G26" s="90">
        <v>32001.013800000001</v>
      </c>
      <c r="H26" s="102">
        <v>-8.2331059999999994</v>
      </c>
      <c r="I26" s="90">
        <v>-2.6346775170000001</v>
      </c>
      <c r="J26" s="91">
        <f t="shared" si="0"/>
        <v>3.0489380044150674E-3</v>
      </c>
      <c r="K26" s="91">
        <f>I26/'סכום נכסי הקרן'!$C$42</f>
        <v>-1.9678450534632998E-5</v>
      </c>
    </row>
    <row r="27" spans="2:11">
      <c r="B27" s="86" t="s">
        <v>1965</v>
      </c>
      <c r="C27" s="87" t="s">
        <v>1967</v>
      </c>
      <c r="D27" s="88" t="s">
        <v>549</v>
      </c>
      <c r="E27" s="88" t="s">
        <v>132</v>
      </c>
      <c r="F27" s="101">
        <v>44951</v>
      </c>
      <c r="G27" s="90">
        <v>12716.606250000001</v>
      </c>
      <c r="H27" s="102">
        <v>-8.2331059999999994</v>
      </c>
      <c r="I27" s="90">
        <v>-1.046971724</v>
      </c>
      <c r="J27" s="91">
        <f t="shared" si="0"/>
        <v>1.2115911181746206E-3</v>
      </c>
      <c r="K27" s="91">
        <f>I27/'סכום נכסי הקרן'!$C$42</f>
        <v>-7.8198493549802545E-6</v>
      </c>
    </row>
    <row r="28" spans="2:11">
      <c r="B28" s="86" t="s">
        <v>1968</v>
      </c>
      <c r="C28" s="87" t="s">
        <v>1969</v>
      </c>
      <c r="D28" s="88" t="s">
        <v>549</v>
      </c>
      <c r="E28" s="88" t="s">
        <v>132</v>
      </c>
      <c r="F28" s="101">
        <v>44951</v>
      </c>
      <c r="G28" s="90">
        <v>36572.587200000002</v>
      </c>
      <c r="H28" s="102">
        <v>-8.2331059999999994</v>
      </c>
      <c r="I28" s="90">
        <v>-3.0110600189999994</v>
      </c>
      <c r="J28" s="91">
        <f t="shared" si="0"/>
        <v>3.4845005759784049E-3</v>
      </c>
      <c r="K28" s="91">
        <f>I28/'סכום נכסי הקרן'!$C$42</f>
        <v>-2.2489657750665268E-5</v>
      </c>
    </row>
    <row r="29" spans="2:11">
      <c r="B29" s="86" t="s">
        <v>1970</v>
      </c>
      <c r="C29" s="87" t="s">
        <v>1971</v>
      </c>
      <c r="D29" s="88" t="s">
        <v>549</v>
      </c>
      <c r="E29" s="88" t="s">
        <v>132</v>
      </c>
      <c r="F29" s="101">
        <v>44951</v>
      </c>
      <c r="G29" s="90">
        <v>189481.231783</v>
      </c>
      <c r="H29" s="102">
        <v>-8.1840799999999998</v>
      </c>
      <c r="I29" s="90">
        <v>-15.507296326000001</v>
      </c>
      <c r="J29" s="91">
        <f t="shared" si="0"/>
        <v>1.7945568218118876E-2</v>
      </c>
      <c r="K29" s="91">
        <f>I29/'סכום נכסי הקרן'!$C$42</f>
        <v>-1.1582425617863083E-4</v>
      </c>
    </row>
    <row r="30" spans="2:11">
      <c r="B30" s="86" t="s">
        <v>1970</v>
      </c>
      <c r="C30" s="87" t="s">
        <v>1972</v>
      </c>
      <c r="D30" s="88" t="s">
        <v>549</v>
      </c>
      <c r="E30" s="88" t="s">
        <v>132</v>
      </c>
      <c r="F30" s="101">
        <v>44951</v>
      </c>
      <c r="G30" s="90">
        <v>68604.676649999994</v>
      </c>
      <c r="H30" s="102">
        <v>-8.1840799999999998</v>
      </c>
      <c r="I30" s="90">
        <v>-5.6146618859999995</v>
      </c>
      <c r="J30" s="91">
        <f t="shared" si="0"/>
        <v>6.4974767863273863E-3</v>
      </c>
      <c r="K30" s="91">
        <f>I30/'סכום נכסי הקרן'!$C$42</f>
        <v>-4.1936003734585401E-5</v>
      </c>
    </row>
    <row r="31" spans="2:11">
      <c r="B31" s="86" t="s">
        <v>1973</v>
      </c>
      <c r="C31" s="87" t="s">
        <v>1974</v>
      </c>
      <c r="D31" s="88" t="s">
        <v>549</v>
      </c>
      <c r="E31" s="88" t="s">
        <v>132</v>
      </c>
      <c r="F31" s="101">
        <v>44816</v>
      </c>
      <c r="G31" s="90">
        <v>9187.3432799999991</v>
      </c>
      <c r="H31" s="102">
        <v>-8.3749749999999992</v>
      </c>
      <c r="I31" s="90">
        <v>-0.76943769899999992</v>
      </c>
      <c r="J31" s="91">
        <f t="shared" si="0"/>
        <v>8.9041935013816763E-4</v>
      </c>
      <c r="K31" s="91">
        <f>I31/'סכום נכסי הקרן'!$C$42</f>
        <v>-5.7469430704726856E-6</v>
      </c>
    </row>
    <row r="32" spans="2:11">
      <c r="B32" s="86" t="s">
        <v>1973</v>
      </c>
      <c r="C32" s="87" t="s">
        <v>1975</v>
      </c>
      <c r="D32" s="88" t="s">
        <v>549</v>
      </c>
      <c r="E32" s="88" t="s">
        <v>132</v>
      </c>
      <c r="F32" s="101">
        <v>44816</v>
      </c>
      <c r="G32" s="90">
        <v>60494.618399999999</v>
      </c>
      <c r="H32" s="102">
        <v>-8.3749749999999992</v>
      </c>
      <c r="I32" s="90">
        <v>-5.0664091399999993</v>
      </c>
      <c r="J32" s="91">
        <f t="shared" si="0"/>
        <v>5.8630201507359116E-3</v>
      </c>
      <c r="K32" s="91">
        <f>I32/'סכום נכסי הקרן'!$C$42</f>
        <v>-3.7841094785378425E-5</v>
      </c>
    </row>
    <row r="33" spans="2:11">
      <c r="B33" s="86" t="s">
        <v>1976</v>
      </c>
      <c r="C33" s="87" t="s">
        <v>1977</v>
      </c>
      <c r="D33" s="88" t="s">
        <v>549</v>
      </c>
      <c r="E33" s="88" t="s">
        <v>132</v>
      </c>
      <c r="F33" s="101">
        <v>44816</v>
      </c>
      <c r="G33" s="90">
        <v>56478.619680000003</v>
      </c>
      <c r="H33" s="102">
        <v>-8.3424010000000006</v>
      </c>
      <c r="I33" s="90">
        <v>-4.7116726930000006</v>
      </c>
      <c r="J33" s="91">
        <f t="shared" si="0"/>
        <v>5.4525071267203552E-3</v>
      </c>
      <c r="K33" s="91">
        <f>I33/'סכום נכסי הקרן'!$C$42</f>
        <v>-3.51915623169534E-5</v>
      </c>
    </row>
    <row r="34" spans="2:11">
      <c r="B34" s="86" t="s">
        <v>1976</v>
      </c>
      <c r="C34" s="87" t="s">
        <v>1978</v>
      </c>
      <c r="D34" s="88" t="s">
        <v>549</v>
      </c>
      <c r="E34" s="88" t="s">
        <v>132</v>
      </c>
      <c r="F34" s="101">
        <v>44816</v>
      </c>
      <c r="G34" s="90">
        <v>45950.527800000003</v>
      </c>
      <c r="H34" s="102">
        <v>-8.3424010000000006</v>
      </c>
      <c r="I34" s="90">
        <v>-3.8333770939999998</v>
      </c>
      <c r="J34" s="91">
        <f t="shared" si="0"/>
        <v>4.4361137299486772E-3</v>
      </c>
      <c r="K34" s="91">
        <f>I34/'סכום נכסי הקרן'!$C$42</f>
        <v>-2.8631557766799806E-5</v>
      </c>
    </row>
    <row r="35" spans="2:11">
      <c r="B35" s="86" t="s">
        <v>1979</v>
      </c>
      <c r="C35" s="87" t="s">
        <v>1980</v>
      </c>
      <c r="D35" s="88" t="s">
        <v>549</v>
      </c>
      <c r="E35" s="88" t="s">
        <v>132</v>
      </c>
      <c r="F35" s="101">
        <v>44950</v>
      </c>
      <c r="G35" s="90">
        <v>38403.3825</v>
      </c>
      <c r="H35" s="102">
        <v>-7.5238060000000004</v>
      </c>
      <c r="I35" s="90">
        <v>-2.8893961359999998</v>
      </c>
      <c r="J35" s="91">
        <f t="shared" si="0"/>
        <v>3.3437070123449367E-3</v>
      </c>
      <c r="K35" s="91">
        <f>I35/'סכום נכסי הקרן'!$C$42</f>
        <v>-2.1580948169314683E-5</v>
      </c>
    </row>
    <row r="36" spans="2:11">
      <c r="B36" s="86" t="s">
        <v>1981</v>
      </c>
      <c r="C36" s="87" t="s">
        <v>1982</v>
      </c>
      <c r="D36" s="88" t="s">
        <v>549</v>
      </c>
      <c r="E36" s="88" t="s">
        <v>132</v>
      </c>
      <c r="F36" s="101">
        <v>44950</v>
      </c>
      <c r="G36" s="90">
        <v>55286.481743999997</v>
      </c>
      <c r="H36" s="102">
        <v>-7.4013200000000001</v>
      </c>
      <c r="I36" s="90">
        <v>-4.0919293550000004</v>
      </c>
      <c r="J36" s="91">
        <f t="shared" si="0"/>
        <v>4.7353191581666863E-3</v>
      </c>
      <c r="K36" s="91">
        <f>I36/'סכום נכסי הקרן'!$C$42</f>
        <v>-3.0562688937835657E-5</v>
      </c>
    </row>
    <row r="37" spans="2:11">
      <c r="B37" s="86" t="s">
        <v>1983</v>
      </c>
      <c r="C37" s="87" t="s">
        <v>1984</v>
      </c>
      <c r="D37" s="88" t="s">
        <v>549</v>
      </c>
      <c r="E37" s="88" t="s">
        <v>132</v>
      </c>
      <c r="F37" s="101">
        <v>44950</v>
      </c>
      <c r="G37" s="90">
        <v>32252.381280000001</v>
      </c>
      <c r="H37" s="102">
        <v>-7.3948809999999998</v>
      </c>
      <c r="I37" s="90">
        <v>-2.3850251939999998</v>
      </c>
      <c r="J37" s="91">
        <f t="shared" si="0"/>
        <v>2.760031885706496E-3</v>
      </c>
      <c r="K37" s="91">
        <f>I37/'סכום נכסי הקרן'!$C$42</f>
        <v>-1.7813793149692128E-5</v>
      </c>
    </row>
    <row r="38" spans="2:11">
      <c r="B38" s="86" t="s">
        <v>1985</v>
      </c>
      <c r="C38" s="87" t="s">
        <v>1986</v>
      </c>
      <c r="D38" s="88" t="s">
        <v>549</v>
      </c>
      <c r="E38" s="88" t="s">
        <v>132</v>
      </c>
      <c r="F38" s="101">
        <v>44952</v>
      </c>
      <c r="G38" s="90">
        <v>43351.885266999991</v>
      </c>
      <c r="H38" s="102">
        <v>-7.2813369999999997</v>
      </c>
      <c r="I38" s="90">
        <v>-3.1565970169999997</v>
      </c>
      <c r="J38" s="91">
        <f t="shared" si="0"/>
        <v>3.6529209163758672E-3</v>
      </c>
      <c r="K38" s="91">
        <f>I38/'סכום נכסי הקרן'!$C$42</f>
        <v>-2.3576676028091131E-5</v>
      </c>
    </row>
    <row r="39" spans="2:11">
      <c r="B39" s="86" t="s">
        <v>1987</v>
      </c>
      <c r="C39" s="87" t="s">
        <v>1988</v>
      </c>
      <c r="D39" s="88" t="s">
        <v>549</v>
      </c>
      <c r="E39" s="88" t="s">
        <v>132</v>
      </c>
      <c r="F39" s="101">
        <v>44952</v>
      </c>
      <c r="G39" s="90">
        <v>87647.144400000019</v>
      </c>
      <c r="H39" s="102">
        <v>-7.2556409999999998</v>
      </c>
      <c r="I39" s="90">
        <v>-6.3593623449999983</v>
      </c>
      <c r="J39" s="91">
        <f t="shared" si="0"/>
        <v>7.3592693650016139E-3</v>
      </c>
      <c r="K39" s="91">
        <f>I39/'סכום נכסי הקרן'!$C$42</f>
        <v>-4.7498183944874101E-5</v>
      </c>
    </row>
    <row r="40" spans="2:11">
      <c r="B40" s="86" t="s">
        <v>1989</v>
      </c>
      <c r="C40" s="87" t="s">
        <v>1990</v>
      </c>
      <c r="D40" s="88" t="s">
        <v>549</v>
      </c>
      <c r="E40" s="88" t="s">
        <v>132</v>
      </c>
      <c r="F40" s="101">
        <v>44952</v>
      </c>
      <c r="G40" s="90">
        <v>44302.109587000006</v>
      </c>
      <c r="H40" s="102">
        <v>-7.2139110000000004</v>
      </c>
      <c r="I40" s="90">
        <v>-3.1959148740000001</v>
      </c>
      <c r="J40" s="91">
        <f t="shared" si="0"/>
        <v>3.6984208713745181E-3</v>
      </c>
      <c r="K40" s="91">
        <f>I40/'סכום נכסי הקרן'!$C$42</f>
        <v>-2.387034176103566E-5</v>
      </c>
    </row>
    <row r="41" spans="2:11">
      <c r="B41" s="86" t="s">
        <v>1991</v>
      </c>
      <c r="C41" s="87" t="s">
        <v>1992</v>
      </c>
      <c r="D41" s="88" t="s">
        <v>549</v>
      </c>
      <c r="E41" s="88" t="s">
        <v>132</v>
      </c>
      <c r="F41" s="101">
        <v>44900</v>
      </c>
      <c r="G41" s="90">
        <v>107493.98965199999</v>
      </c>
      <c r="H41" s="102">
        <v>-7.8495699999999999</v>
      </c>
      <c r="I41" s="90">
        <v>-8.4378160199999996</v>
      </c>
      <c r="J41" s="91">
        <f t="shared" si="0"/>
        <v>9.764526311718735E-3</v>
      </c>
      <c r="K41" s="91">
        <f>I41/'סכום נכסי הקרן'!$C$42</f>
        <v>-6.3022189280671588E-5</v>
      </c>
    </row>
    <row r="42" spans="2:11">
      <c r="B42" s="86" t="s">
        <v>1993</v>
      </c>
      <c r="C42" s="87" t="s">
        <v>1994</v>
      </c>
      <c r="D42" s="88" t="s">
        <v>549</v>
      </c>
      <c r="E42" s="88" t="s">
        <v>132</v>
      </c>
      <c r="F42" s="101">
        <v>44900</v>
      </c>
      <c r="G42" s="90">
        <v>231498.845424</v>
      </c>
      <c r="H42" s="102">
        <v>-7.827007</v>
      </c>
      <c r="I42" s="90">
        <v>-18.119431722000002</v>
      </c>
      <c r="J42" s="91">
        <f t="shared" si="0"/>
        <v>2.0968419717079839E-2</v>
      </c>
      <c r="K42" s="91">
        <f>I42/'סכום נכסי הקרן'!$C$42</f>
        <v>-1.3533433923368352E-4</v>
      </c>
    </row>
    <row r="43" spans="2:11">
      <c r="B43" s="86" t="s">
        <v>1993</v>
      </c>
      <c r="C43" s="87" t="s">
        <v>1995</v>
      </c>
      <c r="D43" s="88" t="s">
        <v>549</v>
      </c>
      <c r="E43" s="88" t="s">
        <v>132</v>
      </c>
      <c r="F43" s="101">
        <v>44900</v>
      </c>
      <c r="G43" s="90">
        <v>27727.766640000002</v>
      </c>
      <c r="H43" s="102">
        <v>-7.827007</v>
      </c>
      <c r="I43" s="90">
        <v>-2.1702543420000002</v>
      </c>
      <c r="J43" s="91">
        <f t="shared" si="0"/>
        <v>2.5114917859492313E-3</v>
      </c>
      <c r="K43" s="91">
        <f>I43/'סכום נכסי הקרן'!$C$42</f>
        <v>-1.6209666056302966E-5</v>
      </c>
    </row>
    <row r="44" spans="2:11">
      <c r="B44" s="86" t="s">
        <v>1996</v>
      </c>
      <c r="C44" s="87" t="s">
        <v>1997</v>
      </c>
      <c r="D44" s="88" t="s">
        <v>549</v>
      </c>
      <c r="E44" s="88" t="s">
        <v>132</v>
      </c>
      <c r="F44" s="101">
        <v>44900</v>
      </c>
      <c r="G44" s="90">
        <v>81193.017600000006</v>
      </c>
      <c r="H44" s="102">
        <v>-7.7625950000000001</v>
      </c>
      <c r="I44" s="90">
        <v>-6.3026847950000002</v>
      </c>
      <c r="J44" s="91">
        <f t="shared" si="0"/>
        <v>7.293680185651537E-3</v>
      </c>
      <c r="K44" s="91">
        <f>I44/'סכום נכסי הקרן'!$C$42</f>
        <v>-4.7074858373944599E-5</v>
      </c>
    </row>
    <row r="45" spans="2:11">
      <c r="B45" s="86" t="s">
        <v>1996</v>
      </c>
      <c r="C45" s="87" t="s">
        <v>1998</v>
      </c>
      <c r="D45" s="88" t="s">
        <v>549</v>
      </c>
      <c r="E45" s="88" t="s">
        <v>132</v>
      </c>
      <c r="F45" s="101">
        <v>44900</v>
      </c>
      <c r="G45" s="90">
        <v>33293.208383999998</v>
      </c>
      <c r="H45" s="102">
        <v>-7.7625950000000001</v>
      </c>
      <c r="I45" s="90">
        <v>-2.584416794</v>
      </c>
      <c r="J45" s="91">
        <f t="shared" si="0"/>
        <v>2.9907745944738884E-3</v>
      </c>
      <c r="K45" s="91">
        <f>I45/'סכום נכסי הקרן'!$C$42</f>
        <v>-1.9303052352119721E-5</v>
      </c>
    </row>
    <row r="46" spans="2:11">
      <c r="B46" s="86" t="s">
        <v>1999</v>
      </c>
      <c r="C46" s="87" t="s">
        <v>2000</v>
      </c>
      <c r="D46" s="88" t="s">
        <v>549</v>
      </c>
      <c r="E46" s="88" t="s">
        <v>132</v>
      </c>
      <c r="F46" s="101">
        <v>44810</v>
      </c>
      <c r="G46" s="90">
        <v>37053.223919999997</v>
      </c>
      <c r="H46" s="102">
        <v>-7.5199540000000002</v>
      </c>
      <c r="I46" s="90">
        <v>-2.7863854999999997</v>
      </c>
      <c r="J46" s="91">
        <f t="shared" si="0"/>
        <v>3.224499617537473E-3</v>
      </c>
      <c r="K46" s="91">
        <f>I46/'סכום נכסי הקרן'!$C$42</f>
        <v>-2.0811560002456507E-5</v>
      </c>
    </row>
    <row r="47" spans="2:11">
      <c r="B47" s="86" t="s">
        <v>2001</v>
      </c>
      <c r="C47" s="87" t="s">
        <v>2002</v>
      </c>
      <c r="D47" s="88" t="s">
        <v>549</v>
      </c>
      <c r="E47" s="88" t="s">
        <v>132</v>
      </c>
      <c r="F47" s="101">
        <v>44810</v>
      </c>
      <c r="G47" s="90">
        <v>46323.435599999997</v>
      </c>
      <c r="H47" s="102">
        <v>-7.5039259999999999</v>
      </c>
      <c r="I47" s="90">
        <v>-3.4760761759999999</v>
      </c>
      <c r="J47" s="91">
        <f t="shared" si="0"/>
        <v>4.0226330132866117E-3</v>
      </c>
      <c r="K47" s="91">
        <f>I47/'סכום נכסי הקרן'!$C$42</f>
        <v>-2.5962871221492349E-5</v>
      </c>
    </row>
    <row r="48" spans="2:11">
      <c r="B48" s="86" t="s">
        <v>2003</v>
      </c>
      <c r="C48" s="87" t="s">
        <v>2004</v>
      </c>
      <c r="D48" s="88" t="s">
        <v>549</v>
      </c>
      <c r="E48" s="88" t="s">
        <v>132</v>
      </c>
      <c r="F48" s="101">
        <v>44881</v>
      </c>
      <c r="G48" s="90">
        <v>32439.940092000001</v>
      </c>
      <c r="H48" s="102">
        <v>-7.5780830000000003</v>
      </c>
      <c r="I48" s="90">
        <v>-2.4583256150000001</v>
      </c>
      <c r="J48" s="91">
        <f t="shared" si="0"/>
        <v>2.8448576140487646E-3</v>
      </c>
      <c r="K48" s="91">
        <f>I48/'סכום נכסי הקרן'!$C$42</f>
        <v>-1.8361275222738669E-5</v>
      </c>
    </row>
    <row r="49" spans="2:11">
      <c r="B49" s="86" t="s">
        <v>2003</v>
      </c>
      <c r="C49" s="87" t="s">
        <v>2005</v>
      </c>
      <c r="D49" s="88" t="s">
        <v>549</v>
      </c>
      <c r="E49" s="88" t="s">
        <v>132</v>
      </c>
      <c r="F49" s="101">
        <v>44881</v>
      </c>
      <c r="G49" s="90">
        <v>34583.302503999999</v>
      </c>
      <c r="H49" s="102">
        <v>-7.5780830000000003</v>
      </c>
      <c r="I49" s="90">
        <v>-2.6207513990000004</v>
      </c>
      <c r="J49" s="91">
        <f t="shared" si="0"/>
        <v>3.0328222292774275E-3</v>
      </c>
      <c r="K49" s="91">
        <f>I49/'סכום נכסי הקרן'!$C$42</f>
        <v>-1.9574436125873591E-5</v>
      </c>
    </row>
    <row r="50" spans="2:11">
      <c r="B50" s="86" t="s">
        <v>2006</v>
      </c>
      <c r="C50" s="87" t="s">
        <v>2007</v>
      </c>
      <c r="D50" s="88" t="s">
        <v>549</v>
      </c>
      <c r="E50" s="88" t="s">
        <v>132</v>
      </c>
      <c r="F50" s="101">
        <v>44949</v>
      </c>
      <c r="G50" s="90">
        <v>101733.784</v>
      </c>
      <c r="H50" s="102">
        <v>-7.5505560000000003</v>
      </c>
      <c r="I50" s="90">
        <v>-7.6814665629999999</v>
      </c>
      <c r="J50" s="91">
        <f t="shared" si="0"/>
        <v>8.8892531182495713E-3</v>
      </c>
      <c r="K50" s="91">
        <f>I50/'סכום נכסי הקרן'!$C$42</f>
        <v>-5.7373002509070576E-5</v>
      </c>
    </row>
    <row r="51" spans="2:11">
      <c r="B51" s="86" t="s">
        <v>2008</v>
      </c>
      <c r="C51" s="87" t="s">
        <v>2009</v>
      </c>
      <c r="D51" s="88" t="s">
        <v>549</v>
      </c>
      <c r="E51" s="88" t="s">
        <v>132</v>
      </c>
      <c r="F51" s="101">
        <v>44949</v>
      </c>
      <c r="G51" s="90">
        <v>137143.62622899999</v>
      </c>
      <c r="H51" s="102">
        <v>-7.348668</v>
      </c>
      <c r="I51" s="90">
        <v>-10.078229171</v>
      </c>
      <c r="J51" s="91">
        <f t="shared" si="0"/>
        <v>1.1662867936739015E-2</v>
      </c>
      <c r="K51" s="91">
        <f>I51/'סכום נכסי הקרן'!$C$42</f>
        <v>-7.5274462600660968E-5</v>
      </c>
    </row>
    <row r="52" spans="2:11">
      <c r="B52" s="86" t="s">
        <v>2010</v>
      </c>
      <c r="C52" s="87" t="s">
        <v>2011</v>
      </c>
      <c r="D52" s="88" t="s">
        <v>549</v>
      </c>
      <c r="E52" s="88" t="s">
        <v>132</v>
      </c>
      <c r="F52" s="101">
        <v>44949</v>
      </c>
      <c r="G52" s="90">
        <v>142541.88451999999</v>
      </c>
      <c r="H52" s="102">
        <v>-7.4723850000000001</v>
      </c>
      <c r="I52" s="90">
        <v>-10.651278610000002</v>
      </c>
      <c r="J52" s="91">
        <f t="shared" si="0"/>
        <v>1.2326020144818468E-2</v>
      </c>
      <c r="K52" s="91">
        <f>I52/'סכום נכסי הקרן'!$C$42</f>
        <v>-7.9554578465505441E-5</v>
      </c>
    </row>
    <row r="53" spans="2:11">
      <c r="B53" s="86" t="s">
        <v>2012</v>
      </c>
      <c r="C53" s="87" t="s">
        <v>2013</v>
      </c>
      <c r="D53" s="88" t="s">
        <v>549</v>
      </c>
      <c r="E53" s="88" t="s">
        <v>132</v>
      </c>
      <c r="F53" s="101">
        <v>44949</v>
      </c>
      <c r="G53" s="90">
        <v>51634.8</v>
      </c>
      <c r="H53" s="102">
        <v>-7.3007439999999999</v>
      </c>
      <c r="I53" s="90">
        <v>-3.7697245879999999</v>
      </c>
      <c r="J53" s="91">
        <f t="shared" si="0"/>
        <v>4.3624528954186734E-3</v>
      </c>
      <c r="K53" s="91">
        <f>I53/'סכום נכסי הקרן'!$C$42</f>
        <v>-2.8156136132598178E-5</v>
      </c>
    </row>
    <row r="54" spans="2:11">
      <c r="B54" s="86" t="s">
        <v>2014</v>
      </c>
      <c r="C54" s="87" t="s">
        <v>2015</v>
      </c>
      <c r="D54" s="88" t="s">
        <v>549</v>
      </c>
      <c r="E54" s="88" t="s">
        <v>132</v>
      </c>
      <c r="F54" s="101">
        <v>44810</v>
      </c>
      <c r="G54" s="90">
        <v>40743.228560000003</v>
      </c>
      <c r="H54" s="102">
        <v>-7.3087609999999996</v>
      </c>
      <c r="I54" s="90">
        <v>-2.9778250609999999</v>
      </c>
      <c r="J54" s="91">
        <f t="shared" si="0"/>
        <v>3.4460399576038575E-3</v>
      </c>
      <c r="K54" s="91">
        <f>I54/'סכום נכסי הקרן'!$C$42</f>
        <v>-2.2241425292307979E-5</v>
      </c>
    </row>
    <row r="55" spans="2:11">
      <c r="B55" s="86" t="s">
        <v>2014</v>
      </c>
      <c r="C55" s="87" t="s">
        <v>2016</v>
      </c>
      <c r="D55" s="88" t="s">
        <v>549</v>
      </c>
      <c r="E55" s="88" t="s">
        <v>132</v>
      </c>
      <c r="F55" s="101">
        <v>44810</v>
      </c>
      <c r="G55" s="90">
        <v>27844.611083999996</v>
      </c>
      <c r="H55" s="102">
        <v>-7.3087609999999996</v>
      </c>
      <c r="I55" s="90">
        <v>-2.035095981</v>
      </c>
      <c r="J55" s="91">
        <f t="shared" si="0"/>
        <v>2.3550819555967937E-3</v>
      </c>
      <c r="K55" s="91">
        <f>I55/'סכום נכסי הקרן'!$C$42</f>
        <v>-1.5200165992587741E-5</v>
      </c>
    </row>
    <row r="56" spans="2:11">
      <c r="B56" s="86" t="s">
        <v>2017</v>
      </c>
      <c r="C56" s="87" t="s">
        <v>2018</v>
      </c>
      <c r="D56" s="88" t="s">
        <v>549</v>
      </c>
      <c r="E56" s="88" t="s">
        <v>132</v>
      </c>
      <c r="F56" s="101">
        <v>44881</v>
      </c>
      <c r="G56" s="90">
        <v>125352.95697</v>
      </c>
      <c r="H56" s="102">
        <v>-7.3828649999999998</v>
      </c>
      <c r="I56" s="90">
        <v>-9.2546393270000014</v>
      </c>
      <c r="J56" s="91">
        <f t="shared" si="0"/>
        <v>1.0709781891399723E-2</v>
      </c>
      <c r="K56" s="91">
        <f>I56/'סכום נכסי הקרן'!$C$42</f>
        <v>-6.9123056251532412E-5</v>
      </c>
    </row>
    <row r="57" spans="2:11">
      <c r="B57" s="86" t="s">
        <v>2019</v>
      </c>
      <c r="C57" s="87" t="s">
        <v>2020</v>
      </c>
      <c r="D57" s="88" t="s">
        <v>549</v>
      </c>
      <c r="E57" s="88" t="s">
        <v>132</v>
      </c>
      <c r="F57" s="101">
        <v>44810</v>
      </c>
      <c r="G57" s="90">
        <v>40766.267200000002</v>
      </c>
      <c r="H57" s="102">
        <v>-7.2481159999999996</v>
      </c>
      <c r="I57" s="90">
        <v>-2.9547864209999997</v>
      </c>
      <c r="J57" s="91">
        <f t="shared" si="0"/>
        <v>3.4193788635561804E-3</v>
      </c>
      <c r="K57" s="91">
        <f>I57/'סכום נכסי הקרן'!$C$42</f>
        <v>-2.2069349303994443E-5</v>
      </c>
    </row>
    <row r="58" spans="2:11">
      <c r="B58" s="86" t="s">
        <v>2021</v>
      </c>
      <c r="C58" s="87" t="s">
        <v>2022</v>
      </c>
      <c r="D58" s="88" t="s">
        <v>549</v>
      </c>
      <c r="E58" s="88" t="s">
        <v>132</v>
      </c>
      <c r="F58" s="101">
        <v>44949</v>
      </c>
      <c r="G58" s="90">
        <v>32513.416740000001</v>
      </c>
      <c r="H58" s="102">
        <v>-7.205025</v>
      </c>
      <c r="I58" s="90">
        <v>-2.3425998940000001</v>
      </c>
      <c r="J58" s="91">
        <f t="shared" si="0"/>
        <v>2.7109358924837664E-3</v>
      </c>
      <c r="K58" s="91">
        <f>I58/'סכום נכסי הקרן'!$C$42</f>
        <v>-1.7496917872896358E-5</v>
      </c>
    </row>
    <row r="59" spans="2:11">
      <c r="B59" s="86" t="s">
        <v>2023</v>
      </c>
      <c r="C59" s="87" t="s">
        <v>2024</v>
      </c>
      <c r="D59" s="88" t="s">
        <v>549</v>
      </c>
      <c r="E59" s="88" t="s">
        <v>132</v>
      </c>
      <c r="F59" s="101">
        <v>44949</v>
      </c>
      <c r="G59" s="90">
        <v>102076.3322</v>
      </c>
      <c r="H59" s="102">
        <v>-7.3417870000000001</v>
      </c>
      <c r="I59" s="90">
        <v>-7.4942270799999999</v>
      </c>
      <c r="J59" s="91">
        <f t="shared" si="0"/>
        <v>8.6725732506140931E-3</v>
      </c>
      <c r="K59" s="91">
        <f>I59/'סכום נכסי הקרן'!$C$42</f>
        <v>-5.5974507672199136E-5</v>
      </c>
    </row>
    <row r="60" spans="2:11">
      <c r="B60" s="86" t="s">
        <v>2025</v>
      </c>
      <c r="C60" s="87" t="s">
        <v>2026</v>
      </c>
      <c r="D60" s="88" t="s">
        <v>549</v>
      </c>
      <c r="E60" s="88" t="s">
        <v>132</v>
      </c>
      <c r="F60" s="101">
        <v>44879</v>
      </c>
      <c r="G60" s="90">
        <v>108287.67080000001</v>
      </c>
      <c r="H60" s="102">
        <v>-7.138477</v>
      </c>
      <c r="I60" s="90">
        <v>-7.730090219</v>
      </c>
      <c r="J60" s="91">
        <f t="shared" si="0"/>
        <v>8.9455220588449316E-3</v>
      </c>
      <c r="K60" s="91">
        <f>I60/'סכום נכסי הקרן'!$C$42</f>
        <v>-5.7736173410721767E-5</v>
      </c>
    </row>
    <row r="61" spans="2:11">
      <c r="B61" s="86" t="s">
        <v>2027</v>
      </c>
      <c r="C61" s="87" t="s">
        <v>2028</v>
      </c>
      <c r="D61" s="88" t="s">
        <v>549</v>
      </c>
      <c r="E61" s="88" t="s">
        <v>132</v>
      </c>
      <c r="F61" s="101">
        <v>44889</v>
      </c>
      <c r="G61" s="90">
        <v>102397.7196</v>
      </c>
      <c r="H61" s="102">
        <v>-7.0696830000000004</v>
      </c>
      <c r="I61" s="90">
        <v>-7.2391946580000006</v>
      </c>
      <c r="J61" s="91">
        <f t="shared" si="0"/>
        <v>8.3774410992306422E-3</v>
      </c>
      <c r="K61" s="91">
        <f>I61/'סכום נכסי הקרן'!$C$42</f>
        <v>-5.4069666237650762E-5</v>
      </c>
    </row>
    <row r="62" spans="2:11">
      <c r="B62" s="86" t="s">
        <v>2029</v>
      </c>
      <c r="C62" s="87" t="s">
        <v>2030</v>
      </c>
      <c r="D62" s="88" t="s">
        <v>549</v>
      </c>
      <c r="E62" s="88" t="s">
        <v>132</v>
      </c>
      <c r="F62" s="101">
        <v>44889</v>
      </c>
      <c r="G62" s="90">
        <v>126035.808624</v>
      </c>
      <c r="H62" s="102">
        <v>-7.0665060000000004</v>
      </c>
      <c r="I62" s="90">
        <v>-8.9063285130000001</v>
      </c>
      <c r="J62" s="91">
        <f t="shared" si="0"/>
        <v>1.030670482739434E-2</v>
      </c>
      <c r="K62" s="91">
        <f>I62/'סכום נכסי הקרן'!$C$42</f>
        <v>-6.6521516943685201E-5</v>
      </c>
    </row>
    <row r="63" spans="2:11">
      <c r="B63" s="86" t="s">
        <v>2031</v>
      </c>
      <c r="C63" s="87" t="s">
        <v>2032</v>
      </c>
      <c r="D63" s="88" t="s">
        <v>549</v>
      </c>
      <c r="E63" s="88" t="s">
        <v>132</v>
      </c>
      <c r="F63" s="101">
        <v>44889</v>
      </c>
      <c r="G63" s="90">
        <v>32583.026195999999</v>
      </c>
      <c r="H63" s="102">
        <v>-7.0633299999999997</v>
      </c>
      <c r="I63" s="90">
        <v>-2.3014465240000002</v>
      </c>
      <c r="J63" s="91">
        <f t="shared" si="0"/>
        <v>2.6633118197108576E-3</v>
      </c>
      <c r="K63" s="91">
        <f>I63/'סכום נכסי הקרן'!$C$42</f>
        <v>-1.7189542662589568E-5</v>
      </c>
    </row>
    <row r="64" spans="2:11">
      <c r="B64" s="86" t="s">
        <v>2033</v>
      </c>
      <c r="C64" s="87" t="s">
        <v>2034</v>
      </c>
      <c r="D64" s="88" t="s">
        <v>549</v>
      </c>
      <c r="E64" s="88" t="s">
        <v>132</v>
      </c>
      <c r="F64" s="101">
        <v>44901</v>
      </c>
      <c r="G64" s="90">
        <v>74479.908095999999</v>
      </c>
      <c r="H64" s="102">
        <v>-7.0199379999999998</v>
      </c>
      <c r="I64" s="90">
        <v>-5.2284435839999999</v>
      </c>
      <c r="J64" s="91">
        <f t="shared" si="0"/>
        <v>6.050531894070026E-3</v>
      </c>
      <c r="K64" s="91">
        <f>I64/'סכום נכסי הקרן'!$C$42</f>
        <v>-3.9051332763494049E-5</v>
      </c>
    </row>
    <row r="65" spans="2:11">
      <c r="B65" s="86" t="s">
        <v>2035</v>
      </c>
      <c r="C65" s="87" t="s">
        <v>2036</v>
      </c>
      <c r="D65" s="88" t="s">
        <v>549</v>
      </c>
      <c r="E65" s="88" t="s">
        <v>132</v>
      </c>
      <c r="F65" s="101">
        <v>44879</v>
      </c>
      <c r="G65" s="90">
        <v>85858.705967999995</v>
      </c>
      <c r="H65" s="102">
        <v>-7.0812819999999999</v>
      </c>
      <c r="I65" s="90">
        <v>-6.0798971020000003</v>
      </c>
      <c r="J65" s="91">
        <f t="shared" si="0"/>
        <v>7.0358627261253668E-3</v>
      </c>
      <c r="K65" s="91">
        <f>I65/'סכום נכסי הקרן'!$C$42</f>
        <v>-4.5410853360755161E-5</v>
      </c>
    </row>
    <row r="66" spans="2:11">
      <c r="B66" s="86" t="s">
        <v>2037</v>
      </c>
      <c r="C66" s="87" t="s">
        <v>2038</v>
      </c>
      <c r="D66" s="88" t="s">
        <v>549</v>
      </c>
      <c r="E66" s="88" t="s">
        <v>132</v>
      </c>
      <c r="F66" s="101">
        <v>44889</v>
      </c>
      <c r="G66" s="90">
        <v>37271.996496</v>
      </c>
      <c r="H66" s="102">
        <v>-6.9649400000000004</v>
      </c>
      <c r="I66" s="90">
        <v>-2.595972325</v>
      </c>
      <c r="J66" s="91">
        <f t="shared" si="0"/>
        <v>3.0041470460926405E-3</v>
      </c>
      <c r="K66" s="91">
        <f>I66/'סכום נכסי הקרן'!$C$42</f>
        <v>-1.9389360806842421E-5</v>
      </c>
    </row>
    <row r="67" spans="2:11">
      <c r="B67" s="86" t="s">
        <v>2039</v>
      </c>
      <c r="C67" s="87" t="s">
        <v>2040</v>
      </c>
      <c r="D67" s="88" t="s">
        <v>549</v>
      </c>
      <c r="E67" s="88" t="s">
        <v>132</v>
      </c>
      <c r="F67" s="101">
        <v>44959</v>
      </c>
      <c r="G67" s="90">
        <v>57776.732409999997</v>
      </c>
      <c r="H67" s="102">
        <v>-6.1505979999999996</v>
      </c>
      <c r="I67" s="90">
        <v>-3.5536146149999999</v>
      </c>
      <c r="J67" s="91">
        <f t="shared" si="0"/>
        <v>4.1123631195120261E-3</v>
      </c>
      <c r="K67" s="91">
        <f>I67/'סכום נכסי הקרן'!$C$42</f>
        <v>-2.6542007122014839E-5</v>
      </c>
    </row>
    <row r="68" spans="2:11">
      <c r="B68" s="86" t="s">
        <v>2041</v>
      </c>
      <c r="C68" s="87" t="s">
        <v>2042</v>
      </c>
      <c r="D68" s="88" t="s">
        <v>549</v>
      </c>
      <c r="E68" s="88" t="s">
        <v>132</v>
      </c>
      <c r="F68" s="101">
        <v>44959</v>
      </c>
      <c r="G68" s="90">
        <v>20455.887200000001</v>
      </c>
      <c r="H68" s="102">
        <v>-6.1380140000000001</v>
      </c>
      <c r="I68" s="90">
        <v>-1.2555851330000001</v>
      </c>
      <c r="J68" s="91">
        <f t="shared" si="0"/>
        <v>1.4530056164677278E-3</v>
      </c>
      <c r="K68" s="91">
        <f>I68/'סכום נכסי הקרן'!$C$42</f>
        <v>-9.3779864033967432E-6</v>
      </c>
    </row>
    <row r="69" spans="2:11">
      <c r="B69" s="86" t="s">
        <v>2043</v>
      </c>
      <c r="C69" s="87" t="s">
        <v>2044</v>
      </c>
      <c r="D69" s="88" t="s">
        <v>549</v>
      </c>
      <c r="E69" s="88" t="s">
        <v>132</v>
      </c>
      <c r="F69" s="101">
        <v>44879</v>
      </c>
      <c r="G69" s="90">
        <v>71616.824999999997</v>
      </c>
      <c r="H69" s="102">
        <v>-6.9797529999999997</v>
      </c>
      <c r="I69" s="90">
        <v>-4.9986775569999997</v>
      </c>
      <c r="J69" s="91">
        <f t="shared" si="0"/>
        <v>5.7846388702279894E-3</v>
      </c>
      <c r="K69" s="91">
        <f>I69/'סכום נכסי הקרן'!$C$42</f>
        <v>-3.7335206456693878E-5</v>
      </c>
    </row>
    <row r="70" spans="2:11">
      <c r="B70" s="86" t="s">
        <v>2045</v>
      </c>
      <c r="C70" s="87" t="s">
        <v>2046</v>
      </c>
      <c r="D70" s="88" t="s">
        <v>549</v>
      </c>
      <c r="E70" s="88" t="s">
        <v>132</v>
      </c>
      <c r="F70" s="101">
        <v>44959</v>
      </c>
      <c r="G70" s="90">
        <v>46636.954380000003</v>
      </c>
      <c r="H70" s="102">
        <v>-6.0531459999999999</v>
      </c>
      <c r="I70" s="90">
        <v>-2.8230028969999998</v>
      </c>
      <c r="J70" s="91">
        <f t="shared" si="0"/>
        <v>3.2668745088156965E-3</v>
      </c>
      <c r="K70" s="91">
        <f>I70/'סכום נכסי הקרן'!$C$42</f>
        <v>-2.1085055954398286E-5</v>
      </c>
    </row>
    <row r="71" spans="2:11">
      <c r="B71" s="86" t="s">
        <v>2045</v>
      </c>
      <c r="C71" s="87" t="s">
        <v>2047</v>
      </c>
      <c r="D71" s="88" t="s">
        <v>549</v>
      </c>
      <c r="E71" s="88" t="s">
        <v>132</v>
      </c>
      <c r="F71" s="101">
        <v>44959</v>
      </c>
      <c r="G71" s="90">
        <v>34594.291499999999</v>
      </c>
      <c r="H71" s="102">
        <v>-6.0531459999999999</v>
      </c>
      <c r="I71" s="90">
        <v>-2.0940429420000002</v>
      </c>
      <c r="J71" s="91">
        <f t="shared" si="0"/>
        <v>2.4232973741738343E-3</v>
      </c>
      <c r="K71" s="91">
        <f>I71/'סכום נכסי הקרן'!$C$42</f>
        <v>-1.5640441832314143E-5</v>
      </c>
    </row>
    <row r="72" spans="2:11">
      <c r="B72" s="86" t="s">
        <v>2048</v>
      </c>
      <c r="C72" s="87" t="s">
        <v>2049</v>
      </c>
      <c r="D72" s="88" t="s">
        <v>549</v>
      </c>
      <c r="E72" s="88" t="s">
        <v>132</v>
      </c>
      <c r="F72" s="101">
        <v>44944</v>
      </c>
      <c r="G72" s="90">
        <v>63149.539687999997</v>
      </c>
      <c r="H72" s="102">
        <v>-6.9058479999999998</v>
      </c>
      <c r="I72" s="90">
        <v>-4.3610109210000001</v>
      </c>
      <c r="J72" s="91">
        <f t="shared" si="0"/>
        <v>5.0467094545393106E-3</v>
      </c>
      <c r="K72" s="91">
        <f>I72/'סכום נכסי הקרן'!$C$42</f>
        <v>-3.2572463664399497E-5</v>
      </c>
    </row>
    <row r="73" spans="2:11">
      <c r="B73" s="86" t="s">
        <v>2048</v>
      </c>
      <c r="C73" s="87" t="s">
        <v>2050</v>
      </c>
      <c r="D73" s="88" t="s">
        <v>549</v>
      </c>
      <c r="E73" s="88" t="s">
        <v>132</v>
      </c>
      <c r="F73" s="101">
        <v>44944</v>
      </c>
      <c r="G73" s="90">
        <v>5597.7604200000005</v>
      </c>
      <c r="H73" s="102">
        <v>-6.9058479999999998</v>
      </c>
      <c r="I73" s="90">
        <v>-0.38657279899999991</v>
      </c>
      <c r="J73" s="91">
        <f t="shared" si="0"/>
        <v>4.4735512818520277E-4</v>
      </c>
      <c r="K73" s="91">
        <f>I73/'סכום נכסי הקרן'!$C$42</f>
        <v>-2.887318715126122E-6</v>
      </c>
    </row>
    <row r="74" spans="2:11">
      <c r="B74" s="86" t="s">
        <v>2051</v>
      </c>
      <c r="C74" s="87" t="s">
        <v>2052</v>
      </c>
      <c r="D74" s="88" t="s">
        <v>549</v>
      </c>
      <c r="E74" s="88" t="s">
        <v>132</v>
      </c>
      <c r="F74" s="101">
        <v>44889</v>
      </c>
      <c r="G74" s="90">
        <v>116709.78285</v>
      </c>
      <c r="H74" s="102">
        <v>-6.7497509999999998</v>
      </c>
      <c r="I74" s="90">
        <v>-7.8776197149999998</v>
      </c>
      <c r="J74" s="91">
        <f t="shared" si="0"/>
        <v>9.1162481853724695E-3</v>
      </c>
      <c r="K74" s="91">
        <f>I74/'סכום נכסי הקרן'!$C$42</f>
        <v>-5.8838073689106136E-5</v>
      </c>
    </row>
    <row r="75" spans="2:11">
      <c r="B75" s="86" t="s">
        <v>2053</v>
      </c>
      <c r="C75" s="87" t="s">
        <v>2054</v>
      </c>
      <c r="D75" s="88" t="s">
        <v>549</v>
      </c>
      <c r="E75" s="88" t="s">
        <v>132</v>
      </c>
      <c r="F75" s="101">
        <v>44907</v>
      </c>
      <c r="G75" s="90">
        <v>23414.466420000001</v>
      </c>
      <c r="H75" s="102">
        <v>-6.3767969999999998</v>
      </c>
      <c r="I75" s="90">
        <v>-1.4930929069999996</v>
      </c>
      <c r="J75" s="91">
        <f t="shared" si="0"/>
        <v>1.7278576519901548E-3</v>
      </c>
      <c r="K75" s="91">
        <f>I75/'סכום נכסי הקרן'!$C$42</f>
        <v>-1.1151935948300301E-5</v>
      </c>
    </row>
    <row r="76" spans="2:11">
      <c r="B76" s="86" t="s">
        <v>2055</v>
      </c>
      <c r="C76" s="87" t="s">
        <v>2056</v>
      </c>
      <c r="D76" s="88" t="s">
        <v>549</v>
      </c>
      <c r="E76" s="88" t="s">
        <v>132</v>
      </c>
      <c r="F76" s="101">
        <v>44882</v>
      </c>
      <c r="G76" s="90">
        <v>74941.761312000002</v>
      </c>
      <c r="H76" s="102">
        <v>-6.4340130000000002</v>
      </c>
      <c r="I76" s="90">
        <v>-4.821762315</v>
      </c>
      <c r="J76" s="91">
        <f t="shared" ref="J76:J139" si="1">IFERROR(I76/$I$11,0)</f>
        <v>5.5799065637450749E-3</v>
      </c>
      <c r="K76" s="91">
        <f>I76/'סכום נכסי הקרן'!$C$42</f>
        <v>-3.6013823548897347E-5</v>
      </c>
    </row>
    <row r="77" spans="2:11">
      <c r="B77" s="86" t="s">
        <v>2057</v>
      </c>
      <c r="C77" s="87" t="s">
        <v>2058</v>
      </c>
      <c r="D77" s="88" t="s">
        <v>549</v>
      </c>
      <c r="E77" s="88" t="s">
        <v>132</v>
      </c>
      <c r="F77" s="101">
        <v>44958</v>
      </c>
      <c r="G77" s="90">
        <v>26059.438125000001</v>
      </c>
      <c r="H77" s="102">
        <v>-5.5955769999999996</v>
      </c>
      <c r="I77" s="90">
        <v>-1.4581758420000002</v>
      </c>
      <c r="J77" s="91">
        <f t="shared" si="1"/>
        <v>1.6874504424572207E-3</v>
      </c>
      <c r="K77" s="91">
        <f>I77/'סכום נכסי הקרן'!$C$42</f>
        <v>-1.0891139804566003E-5</v>
      </c>
    </row>
    <row r="78" spans="2:11">
      <c r="B78" s="86" t="s">
        <v>2057</v>
      </c>
      <c r="C78" s="87" t="s">
        <v>2059</v>
      </c>
      <c r="D78" s="88" t="s">
        <v>549</v>
      </c>
      <c r="E78" s="88" t="s">
        <v>132</v>
      </c>
      <c r="F78" s="101">
        <v>44958</v>
      </c>
      <c r="G78" s="90">
        <v>67451.562864000007</v>
      </c>
      <c r="H78" s="102">
        <v>-5.5955769999999996</v>
      </c>
      <c r="I78" s="90">
        <v>-3.774303921</v>
      </c>
      <c r="J78" s="91">
        <f t="shared" si="1"/>
        <v>4.3677522545730613E-3</v>
      </c>
      <c r="K78" s="91">
        <f>I78/'סכום נכסי הקרן'!$C$42</f>
        <v>-2.8190339247529953E-5</v>
      </c>
    </row>
    <row r="79" spans="2:11">
      <c r="B79" s="86" t="s">
        <v>2060</v>
      </c>
      <c r="C79" s="87" t="s">
        <v>2061</v>
      </c>
      <c r="D79" s="88" t="s">
        <v>549</v>
      </c>
      <c r="E79" s="88" t="s">
        <v>132</v>
      </c>
      <c r="F79" s="101">
        <v>44903</v>
      </c>
      <c r="G79" s="90">
        <v>93724.160399999993</v>
      </c>
      <c r="H79" s="102">
        <v>-6.2626980000000003</v>
      </c>
      <c r="I79" s="90">
        <v>-5.8696608389999998</v>
      </c>
      <c r="J79" s="91">
        <f t="shared" si="1"/>
        <v>6.7925702062511398E-3</v>
      </c>
      <c r="K79" s="91">
        <f>I79/'סכום נכסי הקרן'!$C$42</f>
        <v>-4.3840595188611809E-5</v>
      </c>
    </row>
    <row r="80" spans="2:11">
      <c r="B80" s="86" t="s">
        <v>2062</v>
      </c>
      <c r="C80" s="87" t="s">
        <v>2063</v>
      </c>
      <c r="D80" s="88" t="s">
        <v>549</v>
      </c>
      <c r="E80" s="88" t="s">
        <v>132</v>
      </c>
      <c r="F80" s="101">
        <v>44958</v>
      </c>
      <c r="G80" s="90">
        <v>86398.537679999994</v>
      </c>
      <c r="H80" s="102">
        <v>-5.5488939999999998</v>
      </c>
      <c r="I80" s="90">
        <v>-4.7941635199999997</v>
      </c>
      <c r="J80" s="91">
        <f t="shared" si="1"/>
        <v>5.5479683039737701E-3</v>
      </c>
      <c r="K80" s="91">
        <f>I80/'סכום נכסי הקרן'!$C$42</f>
        <v>-3.5807687686455481E-5</v>
      </c>
    </row>
    <row r="81" spans="2:11">
      <c r="B81" s="86" t="s">
        <v>2062</v>
      </c>
      <c r="C81" s="87" t="s">
        <v>2064</v>
      </c>
      <c r="D81" s="88" t="s">
        <v>549</v>
      </c>
      <c r="E81" s="88" t="s">
        <v>132</v>
      </c>
      <c r="F81" s="101">
        <v>44958</v>
      </c>
      <c r="G81" s="90">
        <v>42175.872179999991</v>
      </c>
      <c r="H81" s="102">
        <v>-5.5488939999999998</v>
      </c>
      <c r="I81" s="90">
        <v>-2.3402945610000003</v>
      </c>
      <c r="J81" s="91">
        <f t="shared" si="1"/>
        <v>2.7082680831024748E-3</v>
      </c>
      <c r="K81" s="91">
        <f>I81/'סכום נכסי הקרן'!$C$42</f>
        <v>-1.7479699302079385E-5</v>
      </c>
    </row>
    <row r="82" spans="2:11">
      <c r="B82" s="86" t="s">
        <v>2065</v>
      </c>
      <c r="C82" s="87" t="s">
        <v>2066</v>
      </c>
      <c r="D82" s="88" t="s">
        <v>549</v>
      </c>
      <c r="E82" s="88" t="s">
        <v>132</v>
      </c>
      <c r="F82" s="101">
        <v>44958</v>
      </c>
      <c r="G82" s="90">
        <v>34681.005478999999</v>
      </c>
      <c r="H82" s="102">
        <v>-5.5395630000000002</v>
      </c>
      <c r="I82" s="90">
        <v>-1.9211760630000001</v>
      </c>
      <c r="J82" s="91">
        <f t="shared" si="1"/>
        <v>2.2232499703883934E-3</v>
      </c>
      <c r="K82" s="91">
        <f>I82/'סכום נכסי הקרן'!$C$42</f>
        <v>-1.4349296215619722E-5</v>
      </c>
    </row>
    <row r="83" spans="2:11">
      <c r="B83" s="86" t="s">
        <v>2065</v>
      </c>
      <c r="C83" s="87" t="s">
        <v>2067</v>
      </c>
      <c r="D83" s="88" t="s">
        <v>549</v>
      </c>
      <c r="E83" s="88" t="s">
        <v>132</v>
      </c>
      <c r="F83" s="101">
        <v>44958</v>
      </c>
      <c r="G83" s="90">
        <v>102864.49619999999</v>
      </c>
      <c r="H83" s="102">
        <v>-5.5395630000000002</v>
      </c>
      <c r="I83" s="90">
        <v>-5.6982433209999996</v>
      </c>
      <c r="J83" s="91">
        <f t="shared" si="1"/>
        <v>6.5942000520746186E-3</v>
      </c>
      <c r="K83" s="91">
        <f>I83/'סכום נכסי הקרן'!$C$42</f>
        <v>-4.256027487351931E-5</v>
      </c>
    </row>
    <row r="84" spans="2:11">
      <c r="B84" s="86" t="s">
        <v>2068</v>
      </c>
      <c r="C84" s="87" t="s">
        <v>2069</v>
      </c>
      <c r="D84" s="88" t="s">
        <v>549</v>
      </c>
      <c r="E84" s="88" t="s">
        <v>132</v>
      </c>
      <c r="F84" s="101">
        <v>44907</v>
      </c>
      <c r="G84" s="90">
        <v>9374.0734080000002</v>
      </c>
      <c r="H84" s="102">
        <v>-6.2827580000000003</v>
      </c>
      <c r="I84" s="90">
        <v>-0.58895032400000003</v>
      </c>
      <c r="J84" s="91">
        <f t="shared" si="1"/>
        <v>6.8155325043378645E-4</v>
      </c>
      <c r="K84" s="91">
        <f>I84/'סכום נכסי הקרן'!$C$42</f>
        <v>-4.3988798414261782E-6</v>
      </c>
    </row>
    <row r="85" spans="2:11">
      <c r="B85" s="86" t="s">
        <v>2068</v>
      </c>
      <c r="C85" s="87" t="s">
        <v>2070</v>
      </c>
      <c r="D85" s="88" t="s">
        <v>549</v>
      </c>
      <c r="E85" s="88" t="s">
        <v>132</v>
      </c>
      <c r="F85" s="101">
        <v>44907</v>
      </c>
      <c r="G85" s="90">
        <v>32159.874599999999</v>
      </c>
      <c r="H85" s="102">
        <v>-6.2827580000000003</v>
      </c>
      <c r="I85" s="90">
        <v>-2.0205270139999998</v>
      </c>
      <c r="J85" s="91">
        <f t="shared" si="1"/>
        <v>2.3382222538364246E-3</v>
      </c>
      <c r="K85" s="91">
        <f>I85/'סכום נכסי הקרן'!$C$42</f>
        <v>-1.5091350133872459E-5</v>
      </c>
    </row>
    <row r="86" spans="2:11">
      <c r="B86" s="86" t="s">
        <v>2071</v>
      </c>
      <c r="C86" s="87" t="s">
        <v>2072</v>
      </c>
      <c r="D86" s="88" t="s">
        <v>549</v>
      </c>
      <c r="E86" s="88" t="s">
        <v>132</v>
      </c>
      <c r="F86" s="101">
        <v>44963</v>
      </c>
      <c r="G86" s="90">
        <v>42194.517570000004</v>
      </c>
      <c r="H86" s="102">
        <v>-5.4761220000000002</v>
      </c>
      <c r="I86" s="90">
        <v>-2.3106231939999997</v>
      </c>
      <c r="J86" s="91">
        <f t="shared" si="1"/>
        <v>2.6739313728578527E-3</v>
      </c>
      <c r="K86" s="91">
        <f>I86/'סכום נכסי הקרן'!$C$42</f>
        <v>-1.7258083364630882E-5</v>
      </c>
    </row>
    <row r="87" spans="2:11">
      <c r="B87" s="86" t="s">
        <v>2073</v>
      </c>
      <c r="C87" s="87" t="s">
        <v>2074</v>
      </c>
      <c r="D87" s="88" t="s">
        <v>549</v>
      </c>
      <c r="E87" s="88" t="s">
        <v>132</v>
      </c>
      <c r="F87" s="101">
        <v>44894</v>
      </c>
      <c r="G87" s="90">
        <v>37511.7624</v>
      </c>
      <c r="H87" s="102">
        <v>-6.2759939999999999</v>
      </c>
      <c r="I87" s="90">
        <v>-2.3542359980000001</v>
      </c>
      <c r="J87" s="91">
        <f t="shared" si="1"/>
        <v>2.7244015859054509E-3</v>
      </c>
      <c r="K87" s="91">
        <f>I87/'סכום נכסי הקרן'!$C$42</f>
        <v>-1.7583828128706557E-5</v>
      </c>
    </row>
    <row r="88" spans="2:11">
      <c r="B88" s="86" t="s">
        <v>2075</v>
      </c>
      <c r="C88" s="87" t="s">
        <v>2076</v>
      </c>
      <c r="D88" s="88" t="s">
        <v>549</v>
      </c>
      <c r="E88" s="88" t="s">
        <v>132</v>
      </c>
      <c r="F88" s="101">
        <v>44963</v>
      </c>
      <c r="G88" s="90">
        <v>205856.3112</v>
      </c>
      <c r="H88" s="102">
        <v>-5.4690630000000002</v>
      </c>
      <c r="I88" s="90">
        <v>-11.258412130999996</v>
      </c>
      <c r="J88" s="91">
        <f t="shared" si="1"/>
        <v>1.3028615606307433E-2</v>
      </c>
      <c r="K88" s="91">
        <f>I88/'סכום נכסי הקרן'!$C$42</f>
        <v>-8.4089268910095418E-5</v>
      </c>
    </row>
    <row r="89" spans="2:11">
      <c r="B89" s="86" t="s">
        <v>2077</v>
      </c>
      <c r="C89" s="87" t="s">
        <v>2078</v>
      </c>
      <c r="D89" s="88" t="s">
        <v>549</v>
      </c>
      <c r="E89" s="88" t="s">
        <v>132</v>
      </c>
      <c r="F89" s="101">
        <v>44903</v>
      </c>
      <c r="G89" s="90">
        <v>46896.608700000004</v>
      </c>
      <c r="H89" s="102">
        <v>-6.1844599999999996</v>
      </c>
      <c r="I89" s="90">
        <v>-2.9003019189999995</v>
      </c>
      <c r="J89" s="91">
        <f t="shared" si="1"/>
        <v>3.3563275535846344E-3</v>
      </c>
      <c r="K89" s="91">
        <f>I89/'סכום נכסי הקרן'!$C$42</f>
        <v>-2.1662403645334876E-5</v>
      </c>
    </row>
    <row r="90" spans="2:11">
      <c r="B90" s="86" t="s">
        <v>2079</v>
      </c>
      <c r="C90" s="87" t="s">
        <v>2080</v>
      </c>
      <c r="D90" s="88" t="s">
        <v>549</v>
      </c>
      <c r="E90" s="88" t="s">
        <v>132</v>
      </c>
      <c r="F90" s="101">
        <v>44902</v>
      </c>
      <c r="G90" s="90">
        <v>20637.546335999999</v>
      </c>
      <c r="H90" s="102">
        <v>-6.2131920000000003</v>
      </c>
      <c r="I90" s="90">
        <v>-1.2822503759999999</v>
      </c>
      <c r="J90" s="91">
        <f t="shared" si="1"/>
        <v>1.4838635382646375E-3</v>
      </c>
      <c r="K90" s="91">
        <f>I90/'סכום נכסי הקרן'!$C$42</f>
        <v>-9.5771495503032223E-6</v>
      </c>
    </row>
    <row r="91" spans="2:11">
      <c r="B91" s="86" t="s">
        <v>2079</v>
      </c>
      <c r="C91" s="87" t="s">
        <v>2081</v>
      </c>
      <c r="D91" s="88" t="s">
        <v>549</v>
      </c>
      <c r="E91" s="88" t="s">
        <v>132</v>
      </c>
      <c r="F91" s="101">
        <v>44902</v>
      </c>
      <c r="G91" s="90">
        <v>34792.019999999997</v>
      </c>
      <c r="H91" s="102">
        <v>-6.2131920000000003</v>
      </c>
      <c r="I91" s="90">
        <v>-2.1616950000000004</v>
      </c>
      <c r="J91" s="91">
        <f t="shared" si="1"/>
        <v>2.5015866256598985E-3</v>
      </c>
      <c r="K91" s="91">
        <f>I91/'סכום נכסי הקרן'!$C$42</f>
        <v>-1.6145736187440767E-5</v>
      </c>
    </row>
    <row r="92" spans="2:11">
      <c r="B92" s="86" t="s">
        <v>2082</v>
      </c>
      <c r="C92" s="87" t="s">
        <v>2083</v>
      </c>
      <c r="D92" s="88" t="s">
        <v>549</v>
      </c>
      <c r="E92" s="88" t="s">
        <v>132</v>
      </c>
      <c r="F92" s="101">
        <v>44882</v>
      </c>
      <c r="G92" s="90">
        <v>92670.807420000012</v>
      </c>
      <c r="H92" s="102">
        <v>-6.2648060000000001</v>
      </c>
      <c r="I92" s="90">
        <v>-5.80564635</v>
      </c>
      <c r="J92" s="91">
        <f t="shared" si="1"/>
        <v>6.7184904727406987E-3</v>
      </c>
      <c r="K92" s="91">
        <f>I92/'סכום נכסי הקרן'!$C$42</f>
        <v>-4.3362469897315939E-5</v>
      </c>
    </row>
    <row r="93" spans="2:11">
      <c r="B93" s="86" t="s">
        <v>2084</v>
      </c>
      <c r="C93" s="87" t="s">
        <v>2085</v>
      </c>
      <c r="D93" s="88" t="s">
        <v>549</v>
      </c>
      <c r="E93" s="88" t="s">
        <v>132</v>
      </c>
      <c r="F93" s="101">
        <v>44963</v>
      </c>
      <c r="G93" s="90">
        <v>37533.860639999999</v>
      </c>
      <c r="H93" s="102">
        <v>-5.3984969999999999</v>
      </c>
      <c r="I93" s="90">
        <v>-2.0262644829999998</v>
      </c>
      <c r="J93" s="91">
        <f t="shared" si="1"/>
        <v>2.3448618471719959E-3</v>
      </c>
      <c r="K93" s="91">
        <f>I93/'סכום נכסי הקרן'!$C$42</f>
        <v>-1.5134203385999895E-5</v>
      </c>
    </row>
    <row r="94" spans="2:11">
      <c r="B94" s="86" t="s">
        <v>2086</v>
      </c>
      <c r="C94" s="87" t="s">
        <v>2087</v>
      </c>
      <c r="D94" s="88" t="s">
        <v>549</v>
      </c>
      <c r="E94" s="88" t="s">
        <v>132</v>
      </c>
      <c r="F94" s="101">
        <v>44894</v>
      </c>
      <c r="G94" s="90">
        <v>127041.82128</v>
      </c>
      <c r="H94" s="102">
        <v>-6.2134239999999998</v>
      </c>
      <c r="I94" s="90">
        <v>-7.8936465170000005</v>
      </c>
      <c r="J94" s="91">
        <f t="shared" si="1"/>
        <v>9.1347949431413965E-3</v>
      </c>
      <c r="K94" s="91">
        <f>I94/'סכום נכסי הקרן'!$C$42</f>
        <v>-5.8957778141871378E-5</v>
      </c>
    </row>
    <row r="95" spans="2:11">
      <c r="B95" s="86" t="s">
        <v>2088</v>
      </c>
      <c r="C95" s="87" t="s">
        <v>2089</v>
      </c>
      <c r="D95" s="88" t="s">
        <v>549</v>
      </c>
      <c r="E95" s="88" t="s">
        <v>132</v>
      </c>
      <c r="F95" s="101">
        <v>44902</v>
      </c>
      <c r="G95" s="90">
        <v>46917.325799999999</v>
      </c>
      <c r="H95" s="102">
        <v>-6.1819249999999997</v>
      </c>
      <c r="I95" s="90">
        <v>-2.9003939999999999</v>
      </c>
      <c r="J95" s="91">
        <f t="shared" si="1"/>
        <v>3.356434112834704E-3</v>
      </c>
      <c r="K95" s="91">
        <f>I95/'סכום נכסי הקרן'!$C$42</f>
        <v>-2.1663091399867261E-5</v>
      </c>
    </row>
    <row r="96" spans="2:11">
      <c r="B96" s="86" t="s">
        <v>2090</v>
      </c>
      <c r="C96" s="87" t="s">
        <v>2091</v>
      </c>
      <c r="D96" s="88" t="s">
        <v>549</v>
      </c>
      <c r="E96" s="88" t="s">
        <v>132</v>
      </c>
      <c r="F96" s="101">
        <v>44894</v>
      </c>
      <c r="G96" s="90">
        <v>117327.84299999999</v>
      </c>
      <c r="H96" s="102">
        <v>-6.1821659999999996</v>
      </c>
      <c r="I96" s="90">
        <v>-7.2534019949999999</v>
      </c>
      <c r="J96" s="91">
        <f t="shared" si="1"/>
        <v>8.3938823105141214E-3</v>
      </c>
      <c r="K96" s="91">
        <f>I96/'סכום נכסי הקרן'!$C$42</f>
        <v>-5.4175781075834709E-5</v>
      </c>
    </row>
    <row r="97" spans="2:11">
      <c r="B97" s="86" t="s">
        <v>2092</v>
      </c>
      <c r="C97" s="87" t="s">
        <v>2093</v>
      </c>
      <c r="D97" s="88" t="s">
        <v>549</v>
      </c>
      <c r="E97" s="88" t="s">
        <v>132</v>
      </c>
      <c r="F97" s="101">
        <v>44882</v>
      </c>
      <c r="G97" s="90">
        <v>37567.008000000002</v>
      </c>
      <c r="H97" s="102">
        <v>-6.1616669999999996</v>
      </c>
      <c r="I97" s="90">
        <v>-2.3147538129999998</v>
      </c>
      <c r="J97" s="91">
        <f t="shared" si="1"/>
        <v>2.6787114649828273E-3</v>
      </c>
      <c r="K97" s="91">
        <f>I97/'סכום נכסי הקרן'!$C$42</f>
        <v>-1.7288935027175706E-5</v>
      </c>
    </row>
    <row r="98" spans="2:11">
      <c r="B98" s="86" t="s">
        <v>2094</v>
      </c>
      <c r="C98" s="87" t="s">
        <v>2095</v>
      </c>
      <c r="D98" s="88" t="s">
        <v>549</v>
      </c>
      <c r="E98" s="88" t="s">
        <v>132</v>
      </c>
      <c r="F98" s="101">
        <v>44882</v>
      </c>
      <c r="G98" s="90">
        <v>56350.512000000002</v>
      </c>
      <c r="H98" s="102">
        <v>-6.1616669999999996</v>
      </c>
      <c r="I98" s="90">
        <v>-3.4721307199999996</v>
      </c>
      <c r="J98" s="91">
        <f t="shared" si="1"/>
        <v>4.0180671980528573E-3</v>
      </c>
      <c r="K98" s="91">
        <f>I98/'סכום נכסי הקרן'!$C$42</f>
        <v>-2.5933402544498064E-5</v>
      </c>
    </row>
    <row r="99" spans="2:11">
      <c r="B99" s="86" t="s">
        <v>2096</v>
      </c>
      <c r="C99" s="87" t="s">
        <v>2097</v>
      </c>
      <c r="D99" s="88" t="s">
        <v>549</v>
      </c>
      <c r="E99" s="88" t="s">
        <v>132</v>
      </c>
      <c r="F99" s="101">
        <v>44963</v>
      </c>
      <c r="G99" s="90">
        <v>58228.862400000005</v>
      </c>
      <c r="H99" s="102">
        <v>-5.3054990000000002</v>
      </c>
      <c r="I99" s="90">
        <v>-3.089331541</v>
      </c>
      <c r="J99" s="91">
        <f t="shared" si="1"/>
        <v>3.5750790306656971E-3</v>
      </c>
      <c r="K99" s="91">
        <f>I99/'סכום נכסי הקרן'!$C$42</f>
        <v>-2.3074269060402061E-5</v>
      </c>
    </row>
    <row r="100" spans="2:11">
      <c r="B100" s="86" t="s">
        <v>2098</v>
      </c>
      <c r="C100" s="87" t="s">
        <v>2099</v>
      </c>
      <c r="D100" s="88" t="s">
        <v>549</v>
      </c>
      <c r="E100" s="88" t="s">
        <v>132</v>
      </c>
      <c r="F100" s="101">
        <v>44943</v>
      </c>
      <c r="G100" s="90">
        <v>56449.95408000001</v>
      </c>
      <c r="H100" s="102">
        <v>-6.0165389999999999</v>
      </c>
      <c r="I100" s="90">
        <v>-3.3963337459999998</v>
      </c>
      <c r="J100" s="91">
        <f t="shared" si="1"/>
        <v>3.930352374072652E-3</v>
      </c>
      <c r="K100" s="91">
        <f>I100/'סכום נכסי הקרן'!$C$42</f>
        <v>-2.5367273675249488E-5</v>
      </c>
    </row>
    <row r="101" spans="2:11">
      <c r="B101" s="86" t="s">
        <v>2098</v>
      </c>
      <c r="C101" s="87" t="s">
        <v>2100</v>
      </c>
      <c r="D101" s="88" t="s">
        <v>549</v>
      </c>
      <c r="E101" s="88" t="s">
        <v>132</v>
      </c>
      <c r="F101" s="101">
        <v>44943</v>
      </c>
      <c r="G101" s="90">
        <v>143300.70611999999</v>
      </c>
      <c r="H101" s="102">
        <v>-6.0165389999999999</v>
      </c>
      <c r="I101" s="90">
        <v>-8.6217434920000002</v>
      </c>
      <c r="J101" s="91">
        <f t="shared" si="1"/>
        <v>9.9773734081160699E-3</v>
      </c>
      <c r="K101" s="91">
        <f>I101/'סכום נכסי הקרן'!$C$42</f>
        <v>-6.4395946651870997E-5</v>
      </c>
    </row>
    <row r="102" spans="2:11">
      <c r="B102" s="86" t="s">
        <v>2101</v>
      </c>
      <c r="C102" s="87" t="s">
        <v>2102</v>
      </c>
      <c r="D102" s="88" t="s">
        <v>549</v>
      </c>
      <c r="E102" s="88" t="s">
        <v>132</v>
      </c>
      <c r="F102" s="101">
        <v>44943</v>
      </c>
      <c r="G102" s="90">
        <v>28224.977040000005</v>
      </c>
      <c r="H102" s="102">
        <v>-6.0165389999999999</v>
      </c>
      <c r="I102" s="90">
        <v>-1.6981668729999999</v>
      </c>
      <c r="J102" s="91">
        <f t="shared" si="1"/>
        <v>1.965176187036326E-3</v>
      </c>
      <c r="K102" s="91">
        <f>I102/'סכום נכסי הקרן'!$C$42</f>
        <v>-1.2683636837624744E-5</v>
      </c>
    </row>
    <row r="103" spans="2:11">
      <c r="B103" s="86" t="s">
        <v>2103</v>
      </c>
      <c r="C103" s="87" t="s">
        <v>2104</v>
      </c>
      <c r="D103" s="88" t="s">
        <v>549</v>
      </c>
      <c r="E103" s="88" t="s">
        <v>132</v>
      </c>
      <c r="F103" s="101">
        <v>44943</v>
      </c>
      <c r="G103" s="90">
        <v>28224.977040000005</v>
      </c>
      <c r="H103" s="102">
        <v>-6.0165389999999999</v>
      </c>
      <c r="I103" s="90">
        <v>-1.6981668729999999</v>
      </c>
      <c r="J103" s="91">
        <f t="shared" si="1"/>
        <v>1.965176187036326E-3</v>
      </c>
      <c r="K103" s="91">
        <f>I103/'סכום נכסי הקרן'!$C$42</f>
        <v>-1.2683636837624744E-5</v>
      </c>
    </row>
    <row r="104" spans="2:11">
      <c r="B104" s="86" t="s">
        <v>2105</v>
      </c>
      <c r="C104" s="87" t="s">
        <v>2106</v>
      </c>
      <c r="D104" s="88" t="s">
        <v>549</v>
      </c>
      <c r="E104" s="88" t="s">
        <v>132</v>
      </c>
      <c r="F104" s="101">
        <v>44825</v>
      </c>
      <c r="G104" s="90">
        <v>9419.3747999999996</v>
      </c>
      <c r="H104" s="102">
        <v>-5.9976539999999998</v>
      </c>
      <c r="I104" s="90">
        <v>-0.56494150600000004</v>
      </c>
      <c r="J104" s="91">
        <f t="shared" si="1"/>
        <v>6.537694335647542E-4</v>
      </c>
      <c r="K104" s="91">
        <f>I104/'סכום נכסי הקרן'!$C$42</f>
        <v>-4.2195575773693716E-6</v>
      </c>
    </row>
    <row r="105" spans="2:11">
      <c r="B105" s="86" t="s">
        <v>2107</v>
      </c>
      <c r="C105" s="87" t="s">
        <v>2108</v>
      </c>
      <c r="D105" s="88" t="s">
        <v>549</v>
      </c>
      <c r="E105" s="88" t="s">
        <v>132</v>
      </c>
      <c r="F105" s="101">
        <v>44943</v>
      </c>
      <c r="G105" s="90">
        <v>98903.435400000017</v>
      </c>
      <c r="H105" s="102">
        <v>-5.8921799999999998</v>
      </c>
      <c r="I105" s="90">
        <v>-5.8275682960000008</v>
      </c>
      <c r="J105" s="91">
        <f t="shared" si="1"/>
        <v>6.7438592906923717E-3</v>
      </c>
      <c r="K105" s="91">
        <f>I105/'סכום נכסי הקרן'!$C$42</f>
        <v>-4.3526205279426429E-5</v>
      </c>
    </row>
    <row r="106" spans="2:11">
      <c r="B106" s="86" t="s">
        <v>2109</v>
      </c>
      <c r="C106" s="87" t="s">
        <v>2110</v>
      </c>
      <c r="D106" s="88" t="s">
        <v>549</v>
      </c>
      <c r="E106" s="88" t="s">
        <v>132</v>
      </c>
      <c r="F106" s="101">
        <v>44825</v>
      </c>
      <c r="G106" s="90">
        <v>34974.381000000001</v>
      </c>
      <c r="H106" s="102">
        <v>-5.8796650000000001</v>
      </c>
      <c r="I106" s="90">
        <v>-2.0563764</v>
      </c>
      <c r="J106" s="91">
        <f t="shared" si="1"/>
        <v>2.3797083767888852E-3</v>
      </c>
      <c r="K106" s="91">
        <f>I106/'סכום נכסי הקרן'!$C$42</f>
        <v>-1.535910979878251E-5</v>
      </c>
    </row>
    <row r="107" spans="2:11">
      <c r="B107" s="86" t="s">
        <v>2109</v>
      </c>
      <c r="C107" s="87" t="s">
        <v>2111</v>
      </c>
      <c r="D107" s="88" t="s">
        <v>549</v>
      </c>
      <c r="E107" s="88" t="s">
        <v>132</v>
      </c>
      <c r="F107" s="101">
        <v>44825</v>
      </c>
      <c r="G107" s="90">
        <v>18859.742928</v>
      </c>
      <c r="H107" s="102">
        <v>-5.8796650000000001</v>
      </c>
      <c r="I107" s="90">
        <v>-1.1088896830000001</v>
      </c>
      <c r="J107" s="91">
        <f t="shared" si="1"/>
        <v>1.2832446762031853E-3</v>
      </c>
      <c r="K107" s="91">
        <f>I107/'סכום נכסי הקרן'!$C$42</f>
        <v>-8.2823156285659246E-6</v>
      </c>
    </row>
    <row r="108" spans="2:11">
      <c r="B108" s="86" t="s">
        <v>2109</v>
      </c>
      <c r="C108" s="87" t="s">
        <v>2112</v>
      </c>
      <c r="D108" s="88" t="s">
        <v>549</v>
      </c>
      <c r="E108" s="88" t="s">
        <v>132</v>
      </c>
      <c r="F108" s="101">
        <v>44825</v>
      </c>
      <c r="G108" s="90">
        <v>79793.819820000004</v>
      </c>
      <c r="H108" s="102">
        <v>-5.8796650000000001</v>
      </c>
      <c r="I108" s="90">
        <v>-4.691609208</v>
      </c>
      <c r="J108" s="91">
        <f t="shared" si="1"/>
        <v>5.4292889827453122E-3</v>
      </c>
      <c r="K108" s="91">
        <f>I108/'סכום נכסי הקרן'!$C$42</f>
        <v>-3.5041707811201806E-5</v>
      </c>
    </row>
    <row r="109" spans="2:11">
      <c r="B109" s="86" t="s">
        <v>2113</v>
      </c>
      <c r="C109" s="87" t="s">
        <v>2114</v>
      </c>
      <c r="D109" s="88" t="s">
        <v>549</v>
      </c>
      <c r="E109" s="88" t="s">
        <v>132</v>
      </c>
      <c r="F109" s="101">
        <v>44886</v>
      </c>
      <c r="G109" s="90">
        <v>114134.868302</v>
      </c>
      <c r="H109" s="102">
        <v>-5.696332</v>
      </c>
      <c r="I109" s="90">
        <v>-6.5015006200000007</v>
      </c>
      <c r="J109" s="91">
        <f t="shared" si="1"/>
        <v>7.5237565880994029E-3</v>
      </c>
      <c r="K109" s="91">
        <f>I109/'סכום נכסי הקרן'!$C$42</f>
        <v>-4.8559817103246556E-5</v>
      </c>
    </row>
    <row r="110" spans="2:11">
      <c r="B110" s="86" t="s">
        <v>2115</v>
      </c>
      <c r="C110" s="87" t="s">
        <v>2116</v>
      </c>
      <c r="D110" s="88" t="s">
        <v>549</v>
      </c>
      <c r="E110" s="88" t="s">
        <v>132</v>
      </c>
      <c r="F110" s="101">
        <v>44825</v>
      </c>
      <c r="G110" s="90">
        <v>30630.372938</v>
      </c>
      <c r="H110" s="102">
        <v>-5.7836049999999997</v>
      </c>
      <c r="I110" s="90">
        <v>-1.7715397880000001</v>
      </c>
      <c r="J110" s="91">
        <f t="shared" si="1"/>
        <v>2.0500858078892591E-3</v>
      </c>
      <c r="K110" s="91">
        <f>I110/'סכום נכסי הקרן'!$C$42</f>
        <v>-1.3231660369572367E-5</v>
      </c>
    </row>
    <row r="111" spans="2:11">
      <c r="B111" s="86" t="s">
        <v>2115</v>
      </c>
      <c r="C111" s="87" t="s">
        <v>2117</v>
      </c>
      <c r="D111" s="88" t="s">
        <v>549</v>
      </c>
      <c r="E111" s="88" t="s">
        <v>132</v>
      </c>
      <c r="F111" s="101">
        <v>44825</v>
      </c>
      <c r="G111" s="90">
        <v>80226.693522000001</v>
      </c>
      <c r="H111" s="102">
        <v>-5.7836049999999997</v>
      </c>
      <c r="I111" s="90">
        <v>-4.6399950759999999</v>
      </c>
      <c r="J111" s="91">
        <f t="shared" si="1"/>
        <v>5.3695593620975129E-3</v>
      </c>
      <c r="K111" s="91">
        <f>I111/'סכום נכסי הקרן'!$C$42</f>
        <v>-3.4656200994182874E-5</v>
      </c>
    </row>
    <row r="112" spans="2:11">
      <c r="B112" s="86" t="s">
        <v>2118</v>
      </c>
      <c r="C112" s="87" t="s">
        <v>2119</v>
      </c>
      <c r="D112" s="88" t="s">
        <v>549</v>
      </c>
      <c r="E112" s="88" t="s">
        <v>132</v>
      </c>
      <c r="F112" s="101">
        <v>44825</v>
      </c>
      <c r="G112" s="90">
        <v>84938.009159999987</v>
      </c>
      <c r="H112" s="102">
        <v>-5.7805090000000003</v>
      </c>
      <c r="I112" s="90">
        <v>-4.9098494499999994</v>
      </c>
      <c r="J112" s="91">
        <f t="shared" si="1"/>
        <v>5.6818439780466747E-3</v>
      </c>
      <c r="K112" s="91">
        <f>I112/'סכום נכסי הקרן'!$C$42</f>
        <v>-3.6671747836651845E-5</v>
      </c>
    </row>
    <row r="113" spans="2:11">
      <c r="B113" s="86" t="s">
        <v>2120</v>
      </c>
      <c r="C113" s="87" t="s">
        <v>2121</v>
      </c>
      <c r="D113" s="88" t="s">
        <v>549</v>
      </c>
      <c r="E113" s="88" t="s">
        <v>132</v>
      </c>
      <c r="F113" s="101">
        <v>44887</v>
      </c>
      <c r="G113" s="90">
        <v>223579.76108</v>
      </c>
      <c r="H113" s="102">
        <v>-5.5612750000000002</v>
      </c>
      <c r="I113" s="90">
        <v>-12.433885865000001</v>
      </c>
      <c r="J113" s="91">
        <f t="shared" si="1"/>
        <v>1.4388913600145098E-2</v>
      </c>
      <c r="K113" s="91">
        <f>I113/'סכום נכסי הקרן'!$C$42</f>
        <v>-9.2868901931603994E-5</v>
      </c>
    </row>
    <row r="114" spans="2:11">
      <c r="B114" s="86" t="s">
        <v>2120</v>
      </c>
      <c r="C114" s="87" t="s">
        <v>2122</v>
      </c>
      <c r="D114" s="88" t="s">
        <v>549</v>
      </c>
      <c r="E114" s="88" t="s">
        <v>132</v>
      </c>
      <c r="F114" s="101">
        <v>44887</v>
      </c>
      <c r="G114" s="90">
        <v>18888.47064</v>
      </c>
      <c r="H114" s="102">
        <v>-5.5612750000000002</v>
      </c>
      <c r="I114" s="90">
        <v>-1.050439838</v>
      </c>
      <c r="J114" s="91">
        <f t="shared" si="1"/>
        <v>1.2156045370883266E-3</v>
      </c>
      <c r="K114" s="91">
        <f>I114/'סכום נכסי הקרן'!$C$42</f>
        <v>-7.8457527565757483E-6</v>
      </c>
    </row>
    <row r="115" spans="2:11">
      <c r="B115" s="86" t="s">
        <v>2123</v>
      </c>
      <c r="C115" s="87" t="s">
        <v>2124</v>
      </c>
      <c r="D115" s="88" t="s">
        <v>549</v>
      </c>
      <c r="E115" s="88" t="s">
        <v>132</v>
      </c>
      <c r="F115" s="101">
        <v>44886</v>
      </c>
      <c r="G115" s="90">
        <v>72571.716</v>
      </c>
      <c r="H115" s="102">
        <v>-5.5356240000000003</v>
      </c>
      <c r="I115" s="90">
        <v>-4.0172971659999996</v>
      </c>
      <c r="J115" s="91">
        <f t="shared" si="1"/>
        <v>4.6489522628155276E-3</v>
      </c>
      <c r="K115" s="91">
        <f>I115/'סכום נכסי הקרן'!$C$42</f>
        <v>-3.0005259867275178E-5</v>
      </c>
    </row>
    <row r="116" spans="2:11">
      <c r="B116" s="86" t="s">
        <v>2123</v>
      </c>
      <c r="C116" s="87" t="s">
        <v>2125</v>
      </c>
      <c r="D116" s="88" t="s">
        <v>549</v>
      </c>
      <c r="E116" s="88" t="s">
        <v>132</v>
      </c>
      <c r="F116" s="101">
        <v>44886</v>
      </c>
      <c r="G116" s="90">
        <v>21898.6875</v>
      </c>
      <c r="H116" s="102">
        <v>-5.5356240000000003</v>
      </c>
      <c r="I116" s="90">
        <v>-1.212228952</v>
      </c>
      <c r="J116" s="91">
        <f t="shared" si="1"/>
        <v>1.402832376242215E-3</v>
      </c>
      <c r="K116" s="91">
        <f>I116/'סכום נכסי הקרן'!$C$42</f>
        <v>-9.0541583608093614E-6</v>
      </c>
    </row>
    <row r="117" spans="2:11">
      <c r="B117" s="86" t="s">
        <v>2126</v>
      </c>
      <c r="C117" s="87" t="s">
        <v>2127</v>
      </c>
      <c r="D117" s="88" t="s">
        <v>549</v>
      </c>
      <c r="E117" s="88" t="s">
        <v>132</v>
      </c>
      <c r="F117" s="101">
        <v>44887</v>
      </c>
      <c r="G117" s="90">
        <v>47255.705099999999</v>
      </c>
      <c r="H117" s="102">
        <v>-5.5941349999999996</v>
      </c>
      <c r="I117" s="90">
        <v>-2.6435479930000003</v>
      </c>
      <c r="J117" s="91">
        <f t="shared" si="1"/>
        <v>3.0592032195008397E-3</v>
      </c>
      <c r="K117" s="91">
        <f>I117/'סכום נכסי הקרן'!$C$42</f>
        <v>-1.9744704268556158E-5</v>
      </c>
    </row>
    <row r="118" spans="2:11">
      <c r="B118" s="86" t="s">
        <v>2128</v>
      </c>
      <c r="C118" s="87" t="s">
        <v>2129</v>
      </c>
      <c r="D118" s="88" t="s">
        <v>549</v>
      </c>
      <c r="E118" s="88" t="s">
        <v>132</v>
      </c>
      <c r="F118" s="101">
        <v>44886</v>
      </c>
      <c r="G118" s="90">
        <v>195861.16756500001</v>
      </c>
      <c r="H118" s="102">
        <v>-5.44313</v>
      </c>
      <c r="I118" s="90">
        <v>-10.660977582999998</v>
      </c>
      <c r="J118" s="91">
        <f t="shared" si="1"/>
        <v>1.23372441246766E-2</v>
      </c>
      <c r="K118" s="91">
        <f>I118/'סכום נכסי הקרן'!$C$42</f>
        <v>-7.9627020257408098E-5</v>
      </c>
    </row>
    <row r="119" spans="2:11">
      <c r="B119" s="86" t="s">
        <v>2128</v>
      </c>
      <c r="C119" s="87" t="s">
        <v>2130</v>
      </c>
      <c r="D119" s="88" t="s">
        <v>549</v>
      </c>
      <c r="E119" s="88" t="s">
        <v>132</v>
      </c>
      <c r="F119" s="101">
        <v>44886</v>
      </c>
      <c r="G119" s="90">
        <v>20752.964400000001</v>
      </c>
      <c r="H119" s="102">
        <v>-5.44313</v>
      </c>
      <c r="I119" s="90">
        <v>-1.129610789</v>
      </c>
      <c r="J119" s="91">
        <f t="shared" si="1"/>
        <v>1.3072238414593759E-3</v>
      </c>
      <c r="K119" s="91">
        <f>I119/'סכום נכסי הקרן'!$C$42</f>
        <v>-8.4370819165889777E-6</v>
      </c>
    </row>
    <row r="120" spans="2:11">
      <c r="B120" s="86" t="s">
        <v>2131</v>
      </c>
      <c r="C120" s="87" t="s">
        <v>2132</v>
      </c>
      <c r="D120" s="88" t="s">
        <v>549</v>
      </c>
      <c r="E120" s="88" t="s">
        <v>132</v>
      </c>
      <c r="F120" s="101">
        <v>44964</v>
      </c>
      <c r="G120" s="90">
        <v>167934.95025899998</v>
      </c>
      <c r="H120" s="102">
        <v>-4.55396</v>
      </c>
      <c r="I120" s="90">
        <v>-7.6476904430000001</v>
      </c>
      <c r="J120" s="91">
        <f t="shared" si="1"/>
        <v>8.8501662488907184E-3</v>
      </c>
      <c r="K120" s="91">
        <f>I120/'סכום נכסי הקרן'!$C$42</f>
        <v>-5.7120728102664798E-5</v>
      </c>
    </row>
    <row r="121" spans="2:11">
      <c r="B121" s="86" t="s">
        <v>2133</v>
      </c>
      <c r="C121" s="87" t="s">
        <v>2134</v>
      </c>
      <c r="D121" s="88" t="s">
        <v>549</v>
      </c>
      <c r="E121" s="88" t="s">
        <v>132</v>
      </c>
      <c r="F121" s="101">
        <v>44964</v>
      </c>
      <c r="G121" s="90">
        <v>140864.95874900001</v>
      </c>
      <c r="H121" s="102">
        <v>-4.5509069999999996</v>
      </c>
      <c r="I121" s="90">
        <v>-6.4106327170000004</v>
      </c>
      <c r="J121" s="91">
        <f t="shared" si="1"/>
        <v>7.4186011749414124E-3</v>
      </c>
      <c r="K121" s="91">
        <f>I121/'סכום נכסי הקרן'!$C$42</f>
        <v>-4.7881123212691248E-5</v>
      </c>
    </row>
    <row r="122" spans="2:11">
      <c r="B122" s="86" t="s">
        <v>2133</v>
      </c>
      <c r="C122" s="87" t="s">
        <v>2135</v>
      </c>
      <c r="D122" s="88" t="s">
        <v>549</v>
      </c>
      <c r="E122" s="88" t="s">
        <v>132</v>
      </c>
      <c r="F122" s="101">
        <v>44964</v>
      </c>
      <c r="G122" s="90">
        <v>41520.479520000001</v>
      </c>
      <c r="H122" s="102">
        <v>-4.5509069999999996</v>
      </c>
      <c r="I122" s="90">
        <v>-1.8895582449999999</v>
      </c>
      <c r="J122" s="91">
        <f t="shared" si="1"/>
        <v>2.1866607611607507E-3</v>
      </c>
      <c r="K122" s="91">
        <f>I122/'סכום נכסי הקרן'!$C$42</f>
        <v>-1.4113142203027511E-5</v>
      </c>
    </row>
    <row r="123" spans="2:11">
      <c r="B123" s="86" t="s">
        <v>2136</v>
      </c>
      <c r="C123" s="87" t="s">
        <v>2137</v>
      </c>
      <c r="D123" s="88" t="s">
        <v>549</v>
      </c>
      <c r="E123" s="88" t="s">
        <v>132</v>
      </c>
      <c r="F123" s="101">
        <v>44964</v>
      </c>
      <c r="G123" s="90">
        <v>18923.275367999999</v>
      </c>
      <c r="H123" s="102">
        <v>-4.5173310000000004</v>
      </c>
      <c r="I123" s="90">
        <v>-0.85482701299999997</v>
      </c>
      <c r="J123" s="91">
        <f t="shared" si="1"/>
        <v>9.8923475465946867E-4</v>
      </c>
      <c r="K123" s="91">
        <f>I123/'סכום נכסי הקרן'!$C$42</f>
        <v>-6.3847172879596771E-6</v>
      </c>
    </row>
    <row r="124" spans="2:11">
      <c r="B124" s="86" t="s">
        <v>2136</v>
      </c>
      <c r="C124" s="87" t="s">
        <v>2138</v>
      </c>
      <c r="D124" s="88" t="s">
        <v>549</v>
      </c>
      <c r="E124" s="88" t="s">
        <v>132</v>
      </c>
      <c r="F124" s="101">
        <v>44964</v>
      </c>
      <c r="G124" s="90">
        <v>41533.81768</v>
      </c>
      <c r="H124" s="102">
        <v>-4.5173310000000004</v>
      </c>
      <c r="I124" s="90">
        <v>-1.8762200849999999</v>
      </c>
      <c r="J124" s="91">
        <f t="shared" si="1"/>
        <v>2.1712253909226221E-3</v>
      </c>
      <c r="K124" s="91">
        <f>I124/'סכום נכסי הקרן'!$C$42</f>
        <v>-1.401351926242494E-5</v>
      </c>
    </row>
    <row r="125" spans="2:11">
      <c r="B125" s="86" t="s">
        <v>2136</v>
      </c>
      <c r="C125" s="87" t="s">
        <v>2139</v>
      </c>
      <c r="D125" s="88" t="s">
        <v>549</v>
      </c>
      <c r="E125" s="88" t="s">
        <v>132</v>
      </c>
      <c r="F125" s="101">
        <v>44964</v>
      </c>
      <c r="G125" s="90">
        <v>17546.099249999999</v>
      </c>
      <c r="H125" s="102">
        <v>-4.5173310000000004</v>
      </c>
      <c r="I125" s="90">
        <v>-0.79261540799999997</v>
      </c>
      <c r="J125" s="91">
        <f t="shared" si="1"/>
        <v>9.1724137954002003E-4</v>
      </c>
      <c r="K125" s="91">
        <f>I125/'סכום נכסי הקרן'!$C$42</f>
        <v>-5.9200577674781705E-6</v>
      </c>
    </row>
    <row r="126" spans="2:11">
      <c r="B126" s="86" t="s">
        <v>2140</v>
      </c>
      <c r="C126" s="87" t="s">
        <v>2141</v>
      </c>
      <c r="D126" s="88" t="s">
        <v>549</v>
      </c>
      <c r="E126" s="88" t="s">
        <v>132</v>
      </c>
      <c r="F126" s="101">
        <v>44964</v>
      </c>
      <c r="G126" s="90">
        <v>124634.19216000001</v>
      </c>
      <c r="H126" s="102">
        <v>-4.4898759999999998</v>
      </c>
      <c r="I126" s="90">
        <v>-5.5959211360000012</v>
      </c>
      <c r="J126" s="91">
        <f t="shared" si="1"/>
        <v>6.4757893560678766E-3</v>
      </c>
      <c r="K126" s="91">
        <f>I126/'סכום נכסי הקרן'!$C$42</f>
        <v>-4.1796028758719355E-5</v>
      </c>
    </row>
    <row r="127" spans="2:11">
      <c r="B127" s="86" t="s">
        <v>2142</v>
      </c>
      <c r="C127" s="87" t="s">
        <v>2143</v>
      </c>
      <c r="D127" s="88" t="s">
        <v>549</v>
      </c>
      <c r="E127" s="88" t="s">
        <v>132</v>
      </c>
      <c r="F127" s="101">
        <v>44964</v>
      </c>
      <c r="G127" s="90">
        <v>33150.536622</v>
      </c>
      <c r="H127" s="102">
        <v>-4.4127720000000004</v>
      </c>
      <c r="I127" s="90">
        <v>-1.4628577030000001</v>
      </c>
      <c r="J127" s="91">
        <f t="shared" si="1"/>
        <v>1.6928684504836991E-3</v>
      </c>
      <c r="K127" s="91">
        <f>I127/'סכום נכסי הקרן'!$C$42</f>
        <v>-1.0926108702848262E-5</v>
      </c>
    </row>
    <row r="128" spans="2:11">
      <c r="B128" s="86" t="s">
        <v>2144</v>
      </c>
      <c r="C128" s="87" t="s">
        <v>2145</v>
      </c>
      <c r="D128" s="88" t="s">
        <v>549</v>
      </c>
      <c r="E128" s="88" t="s">
        <v>132</v>
      </c>
      <c r="F128" s="101">
        <v>44937</v>
      </c>
      <c r="G128" s="90">
        <v>27233.771250000002</v>
      </c>
      <c r="H128" s="102">
        <v>-5.1493679999999999</v>
      </c>
      <c r="I128" s="90">
        <v>-1.4023671850000001</v>
      </c>
      <c r="J128" s="91">
        <f t="shared" si="1"/>
        <v>1.6228667754980793E-3</v>
      </c>
      <c r="K128" s="91">
        <f>I128/'סכום נכסי הקרן'!$C$42</f>
        <v>-1.047430401001711E-5</v>
      </c>
    </row>
    <row r="129" spans="2:11">
      <c r="B129" s="86" t="s">
        <v>2146</v>
      </c>
      <c r="C129" s="87" t="s">
        <v>2147</v>
      </c>
      <c r="D129" s="88" t="s">
        <v>549</v>
      </c>
      <c r="E129" s="88" t="s">
        <v>132</v>
      </c>
      <c r="F129" s="101">
        <v>44956</v>
      </c>
      <c r="G129" s="90">
        <v>42635.791799999999</v>
      </c>
      <c r="H129" s="102">
        <v>-4.4206649999999996</v>
      </c>
      <c r="I129" s="90">
        <v>-1.884785333</v>
      </c>
      <c r="J129" s="91">
        <f t="shared" si="1"/>
        <v>2.181137385835068E-3</v>
      </c>
      <c r="K129" s="91">
        <f>I129/'סכום נכסי הקרן'!$C$42</f>
        <v>-1.4077493243300136E-5</v>
      </c>
    </row>
    <row r="130" spans="2:11">
      <c r="B130" s="86" t="s">
        <v>2148</v>
      </c>
      <c r="C130" s="87" t="s">
        <v>2149</v>
      </c>
      <c r="D130" s="88" t="s">
        <v>549</v>
      </c>
      <c r="E130" s="88" t="s">
        <v>132</v>
      </c>
      <c r="F130" s="101">
        <v>44956</v>
      </c>
      <c r="G130" s="90">
        <v>18949.2408</v>
      </c>
      <c r="H130" s="102">
        <v>-4.4206649999999996</v>
      </c>
      <c r="I130" s="90">
        <v>-0.83768237000000001</v>
      </c>
      <c r="J130" s="91">
        <f t="shared" si="1"/>
        <v>9.6939439344731167E-4</v>
      </c>
      <c r="K130" s="91">
        <f>I130/'סכום נכסי הקרן'!$C$42</f>
        <v>-6.2566636620291679E-6</v>
      </c>
    </row>
    <row r="131" spans="2:11">
      <c r="B131" s="86" t="s">
        <v>2150</v>
      </c>
      <c r="C131" s="87" t="s">
        <v>2151</v>
      </c>
      <c r="D131" s="88" t="s">
        <v>549</v>
      </c>
      <c r="E131" s="88" t="s">
        <v>132</v>
      </c>
      <c r="F131" s="101">
        <v>44957</v>
      </c>
      <c r="G131" s="90">
        <v>146942.24687999999</v>
      </c>
      <c r="H131" s="102">
        <v>-4.3546440000000004</v>
      </c>
      <c r="I131" s="90">
        <v>-6.3988120349999988</v>
      </c>
      <c r="J131" s="91">
        <f t="shared" si="1"/>
        <v>7.4049218816103074E-3</v>
      </c>
      <c r="K131" s="91">
        <f>I131/'סכום נכסי הקרן'!$C$42</f>
        <v>-4.7792834340705302E-5</v>
      </c>
    </row>
    <row r="132" spans="2:11">
      <c r="B132" s="86" t="s">
        <v>2152</v>
      </c>
      <c r="C132" s="87" t="s">
        <v>2153</v>
      </c>
      <c r="D132" s="88" t="s">
        <v>549</v>
      </c>
      <c r="E132" s="88" t="s">
        <v>132</v>
      </c>
      <c r="F132" s="101">
        <v>44964</v>
      </c>
      <c r="G132" s="90">
        <v>160438.44959999999</v>
      </c>
      <c r="H132" s="102">
        <v>-4.31846</v>
      </c>
      <c r="I132" s="90">
        <v>-6.9284704009999993</v>
      </c>
      <c r="J132" s="91">
        <f t="shared" si="1"/>
        <v>8.0178604712607803E-3</v>
      </c>
      <c r="K132" s="91">
        <f>I132/'סכום נכסי הקרן'!$C$42</f>
        <v>-5.1748861554029548E-5</v>
      </c>
    </row>
    <row r="133" spans="2:11">
      <c r="B133" s="86" t="s">
        <v>2152</v>
      </c>
      <c r="C133" s="87" t="s">
        <v>2154</v>
      </c>
      <c r="D133" s="88" t="s">
        <v>549</v>
      </c>
      <c r="E133" s="88" t="s">
        <v>132</v>
      </c>
      <c r="F133" s="101">
        <v>44964</v>
      </c>
      <c r="G133" s="90">
        <v>177928.51481399999</v>
      </c>
      <c r="H133" s="102">
        <v>-4.31846</v>
      </c>
      <c r="I133" s="90">
        <v>-7.683771889</v>
      </c>
      <c r="J133" s="91">
        <f t="shared" si="1"/>
        <v>8.8919209195302256E-3</v>
      </c>
      <c r="K133" s="91">
        <f>I133/'סכום נכסי הקרן'!$C$42</f>
        <v>-5.7390221027604433E-5</v>
      </c>
    </row>
    <row r="134" spans="2:11">
      <c r="B134" s="86" t="s">
        <v>2155</v>
      </c>
      <c r="C134" s="87" t="s">
        <v>2156</v>
      </c>
      <c r="D134" s="88" t="s">
        <v>549</v>
      </c>
      <c r="E134" s="88" t="s">
        <v>132</v>
      </c>
      <c r="F134" s="101">
        <v>44937</v>
      </c>
      <c r="G134" s="90">
        <v>26378.313750000001</v>
      </c>
      <c r="H134" s="102">
        <v>-5.0574810000000001</v>
      </c>
      <c r="I134" s="90">
        <v>-1.3340782850000001</v>
      </c>
      <c r="J134" s="91">
        <f t="shared" si="1"/>
        <v>1.5438405488930188E-3</v>
      </c>
      <c r="K134" s="91">
        <f>I134/'סכום נכסי הקרן'!$C$42</f>
        <v>-9.9642530713183007E-6</v>
      </c>
    </row>
    <row r="135" spans="2:11">
      <c r="B135" s="86" t="s">
        <v>2157</v>
      </c>
      <c r="C135" s="87" t="s">
        <v>2158</v>
      </c>
      <c r="D135" s="88" t="s">
        <v>549</v>
      </c>
      <c r="E135" s="88" t="s">
        <v>132</v>
      </c>
      <c r="F135" s="101">
        <v>44956</v>
      </c>
      <c r="G135" s="90">
        <v>43627.726547999999</v>
      </c>
      <c r="H135" s="102">
        <v>-4.3142209999999999</v>
      </c>
      <c r="I135" s="90">
        <v>-1.8821967420000001</v>
      </c>
      <c r="J135" s="91">
        <f t="shared" si="1"/>
        <v>2.1781417807081177E-3</v>
      </c>
      <c r="K135" s="91">
        <f>I135/'סכום נכסי הקרן'!$C$42</f>
        <v>-1.4058159013733438E-5</v>
      </c>
    </row>
    <row r="136" spans="2:11">
      <c r="B136" s="86" t="s">
        <v>2159</v>
      </c>
      <c r="C136" s="87" t="s">
        <v>2160</v>
      </c>
      <c r="D136" s="88" t="s">
        <v>549</v>
      </c>
      <c r="E136" s="88" t="s">
        <v>132</v>
      </c>
      <c r="F136" s="101">
        <v>44956</v>
      </c>
      <c r="G136" s="90">
        <v>34144.432588999996</v>
      </c>
      <c r="H136" s="102">
        <v>-4.3111829999999998</v>
      </c>
      <c r="I136" s="90">
        <v>-1.4720291159999999</v>
      </c>
      <c r="J136" s="91">
        <f t="shared" si="1"/>
        <v>1.7034819200523492E-3</v>
      </c>
      <c r="K136" s="91">
        <f>I136/'סכום נכסי הקרן'!$C$42</f>
        <v>-1.0994610140268462E-5</v>
      </c>
    </row>
    <row r="137" spans="2:11">
      <c r="B137" s="86" t="s">
        <v>2161</v>
      </c>
      <c r="C137" s="87" t="s">
        <v>2162</v>
      </c>
      <c r="D137" s="88" t="s">
        <v>549</v>
      </c>
      <c r="E137" s="88" t="s">
        <v>132</v>
      </c>
      <c r="F137" s="101">
        <v>44852</v>
      </c>
      <c r="G137" s="90">
        <v>33451.210800000001</v>
      </c>
      <c r="H137" s="102">
        <v>-4.3928710000000004</v>
      </c>
      <c r="I137" s="90">
        <v>-1.469468505</v>
      </c>
      <c r="J137" s="91">
        <f t="shared" si="1"/>
        <v>1.7005186943284995E-3</v>
      </c>
      <c r="K137" s="91">
        <f>I137/'סכום נכסי הקרן'!$C$42</f>
        <v>-1.0975484893790741E-5</v>
      </c>
    </row>
    <row r="138" spans="2:11">
      <c r="B138" s="86" t="s">
        <v>2163</v>
      </c>
      <c r="C138" s="87" t="s">
        <v>2164</v>
      </c>
      <c r="D138" s="88" t="s">
        <v>549</v>
      </c>
      <c r="E138" s="88" t="s">
        <v>132</v>
      </c>
      <c r="F138" s="101">
        <v>44852</v>
      </c>
      <c r="G138" s="90">
        <v>265373.04926900001</v>
      </c>
      <c r="H138" s="102">
        <v>-4.3506479999999996</v>
      </c>
      <c r="I138" s="90">
        <v>-11.545447504</v>
      </c>
      <c r="J138" s="91">
        <f t="shared" si="1"/>
        <v>1.3360782655862578E-2</v>
      </c>
      <c r="K138" s="91">
        <f>I138/'סכום נכסי הקרן'!$C$42</f>
        <v>-8.6233140922068298E-5</v>
      </c>
    </row>
    <row r="139" spans="2:11">
      <c r="B139" s="86" t="s">
        <v>2163</v>
      </c>
      <c r="C139" s="87" t="s">
        <v>2165</v>
      </c>
      <c r="D139" s="88" t="s">
        <v>549</v>
      </c>
      <c r="E139" s="88" t="s">
        <v>132</v>
      </c>
      <c r="F139" s="101">
        <v>44852</v>
      </c>
      <c r="G139" s="90">
        <v>26596.53225</v>
      </c>
      <c r="H139" s="102">
        <v>-4.3506479999999996</v>
      </c>
      <c r="I139" s="90">
        <v>-1.157121522</v>
      </c>
      <c r="J139" s="91">
        <f t="shared" si="1"/>
        <v>1.339060192903451E-3</v>
      </c>
      <c r="K139" s="91">
        <f>I139/'סכום נכסי הקרן'!$C$42</f>
        <v>-8.6425600424768217E-6</v>
      </c>
    </row>
    <row r="140" spans="2:11">
      <c r="B140" s="86" t="s">
        <v>2166</v>
      </c>
      <c r="C140" s="87" t="s">
        <v>2167</v>
      </c>
      <c r="D140" s="88" t="s">
        <v>549</v>
      </c>
      <c r="E140" s="88" t="s">
        <v>132</v>
      </c>
      <c r="F140" s="101">
        <v>44852</v>
      </c>
      <c r="G140" s="90">
        <v>81271.525932000004</v>
      </c>
      <c r="H140" s="102">
        <v>-4.3506479999999996</v>
      </c>
      <c r="I140" s="90">
        <v>-3.5358380920000001</v>
      </c>
      <c r="J140" s="91">
        <f t="shared" ref="J140:J203" si="2">IFERROR(I140/$I$11,0)</f>
        <v>4.0917915253752329E-3</v>
      </c>
      <c r="K140" s="91">
        <f>I140/'סכום נכסי הקרן'!$C$42</f>
        <v>-2.6409233973773313E-5</v>
      </c>
    </row>
    <row r="141" spans="2:11">
      <c r="B141" s="86" t="s">
        <v>2168</v>
      </c>
      <c r="C141" s="87" t="s">
        <v>2169</v>
      </c>
      <c r="D141" s="88" t="s">
        <v>549</v>
      </c>
      <c r="E141" s="88" t="s">
        <v>132</v>
      </c>
      <c r="F141" s="101">
        <v>44865</v>
      </c>
      <c r="G141" s="90">
        <v>28356.178384999999</v>
      </c>
      <c r="H141" s="102">
        <v>-4.1592159999999998</v>
      </c>
      <c r="I141" s="90">
        <v>-1.1793947980000001</v>
      </c>
      <c r="J141" s="91">
        <f t="shared" si="2"/>
        <v>1.3648355818233645E-3</v>
      </c>
      <c r="K141" s="91">
        <f>I141/'סכום נכסי הקרן'!$C$42</f>
        <v>-8.8089195142459927E-6</v>
      </c>
    </row>
    <row r="142" spans="2:11">
      <c r="B142" s="86" t="s">
        <v>2168</v>
      </c>
      <c r="C142" s="87" t="s">
        <v>2170</v>
      </c>
      <c r="D142" s="88" t="s">
        <v>549</v>
      </c>
      <c r="E142" s="88" t="s">
        <v>132</v>
      </c>
      <c r="F142" s="101">
        <v>44865</v>
      </c>
      <c r="G142" s="90">
        <v>63095.559600000001</v>
      </c>
      <c r="H142" s="102">
        <v>-4.1592159999999998</v>
      </c>
      <c r="I142" s="90">
        <v>-2.6242808100000001</v>
      </c>
      <c r="J142" s="91">
        <f t="shared" si="2"/>
        <v>3.0369065831543883E-3</v>
      </c>
      <c r="K142" s="91">
        <f>I142/'סכום נכסי הקרן'!$C$42</f>
        <v>-1.9600797355789487E-5</v>
      </c>
    </row>
    <row r="143" spans="2:11">
      <c r="B143" s="86" t="s">
        <v>2168</v>
      </c>
      <c r="C143" s="87" t="s">
        <v>2171</v>
      </c>
      <c r="D143" s="88" t="s">
        <v>549</v>
      </c>
      <c r="E143" s="88" t="s">
        <v>132</v>
      </c>
      <c r="F143" s="101">
        <v>44865</v>
      </c>
      <c r="G143" s="90">
        <v>129734.49456000001</v>
      </c>
      <c r="H143" s="102">
        <v>-4.1592159999999998</v>
      </c>
      <c r="I143" s="90">
        <v>-5.3959382649999998</v>
      </c>
      <c r="J143" s="91">
        <f t="shared" si="2"/>
        <v>6.2443624084852281E-3</v>
      </c>
      <c r="K143" s="91">
        <f>I143/'סכום נכסי הקרן'!$C$42</f>
        <v>-4.0302353343282389E-5</v>
      </c>
    </row>
    <row r="144" spans="2:11">
      <c r="B144" s="86" t="s">
        <v>2172</v>
      </c>
      <c r="C144" s="87" t="s">
        <v>2173</v>
      </c>
      <c r="D144" s="88" t="s">
        <v>549</v>
      </c>
      <c r="E144" s="88" t="s">
        <v>132</v>
      </c>
      <c r="F144" s="101">
        <v>44865</v>
      </c>
      <c r="G144" s="90">
        <v>127518.722604</v>
      </c>
      <c r="H144" s="102">
        <v>-4.0991989999999996</v>
      </c>
      <c r="I144" s="90">
        <v>-5.227246815</v>
      </c>
      <c r="J144" s="91">
        <f t="shared" si="2"/>
        <v>6.0491469524735454E-3</v>
      </c>
      <c r="K144" s="91">
        <f>I144/'סכום נכסי הקרן'!$C$42</f>
        <v>-3.9042394075773854E-5</v>
      </c>
    </row>
    <row r="145" spans="2:11">
      <c r="B145" s="86" t="s">
        <v>2174</v>
      </c>
      <c r="C145" s="87" t="s">
        <v>2175</v>
      </c>
      <c r="D145" s="88" t="s">
        <v>549</v>
      </c>
      <c r="E145" s="88" t="s">
        <v>132</v>
      </c>
      <c r="F145" s="101">
        <v>44865</v>
      </c>
      <c r="G145" s="90">
        <v>90533.427907999998</v>
      </c>
      <c r="H145" s="102">
        <v>-4.0482399999999998</v>
      </c>
      <c r="I145" s="90">
        <v>-3.6650100109999997</v>
      </c>
      <c r="J145" s="91">
        <f t="shared" si="2"/>
        <v>4.2412736424089596E-3</v>
      </c>
      <c r="K145" s="91">
        <f>I145/'סכום נכסי הקרן'!$C$42</f>
        <v>-2.7374021201851028E-5</v>
      </c>
    </row>
    <row r="146" spans="2:11">
      <c r="B146" s="86" t="s">
        <v>2176</v>
      </c>
      <c r="C146" s="87" t="s">
        <v>2177</v>
      </c>
      <c r="D146" s="88" t="s">
        <v>549</v>
      </c>
      <c r="E146" s="88" t="s">
        <v>132</v>
      </c>
      <c r="F146" s="101">
        <v>44867</v>
      </c>
      <c r="G146" s="90">
        <v>76879.776960000003</v>
      </c>
      <c r="H146" s="102">
        <v>-3.786864</v>
      </c>
      <c r="I146" s="90">
        <v>-2.9113326289999995</v>
      </c>
      <c r="J146" s="91">
        <f t="shared" si="2"/>
        <v>3.3690926645774124E-3</v>
      </c>
      <c r="K146" s="91">
        <f>I146/'סכום נכסי הקרן'!$C$42</f>
        <v>-2.174479220321199E-5</v>
      </c>
    </row>
    <row r="147" spans="2:11">
      <c r="B147" s="86" t="s">
        <v>2178</v>
      </c>
      <c r="C147" s="87" t="s">
        <v>2179</v>
      </c>
      <c r="D147" s="88" t="s">
        <v>549</v>
      </c>
      <c r="E147" s="88" t="s">
        <v>132</v>
      </c>
      <c r="F147" s="101">
        <v>44853</v>
      </c>
      <c r="G147" s="90">
        <v>48131.01</v>
      </c>
      <c r="H147" s="102">
        <v>-3.7877869999999998</v>
      </c>
      <c r="I147" s="90">
        <v>-1.8231003109999999</v>
      </c>
      <c r="J147" s="91">
        <f t="shared" si="2"/>
        <v>2.1097533903876361E-3</v>
      </c>
      <c r="K147" s="91">
        <f>I147/'סכום נכסי הקרן'!$C$42</f>
        <v>-1.3616766780071752E-5</v>
      </c>
    </row>
    <row r="148" spans="2:11">
      <c r="B148" s="86" t="s">
        <v>2180</v>
      </c>
      <c r="C148" s="87" t="s">
        <v>2181</v>
      </c>
      <c r="D148" s="88" t="s">
        <v>549</v>
      </c>
      <c r="E148" s="88" t="s">
        <v>132</v>
      </c>
      <c r="F148" s="101">
        <v>44853</v>
      </c>
      <c r="G148" s="90">
        <v>101273.01119999999</v>
      </c>
      <c r="H148" s="102">
        <v>-3.7877869999999998</v>
      </c>
      <c r="I148" s="90">
        <v>-3.836006314</v>
      </c>
      <c r="J148" s="91">
        <f t="shared" si="2"/>
        <v>4.4391563523296877E-3</v>
      </c>
      <c r="K148" s="91">
        <f>I148/'סכום נכסי הקרן'!$C$42</f>
        <v>-2.8651195455048492E-5</v>
      </c>
    </row>
    <row r="149" spans="2:11">
      <c r="B149" s="86" t="s">
        <v>2180</v>
      </c>
      <c r="C149" s="87" t="s">
        <v>2182</v>
      </c>
      <c r="D149" s="88" t="s">
        <v>549</v>
      </c>
      <c r="E149" s="88" t="s">
        <v>132</v>
      </c>
      <c r="F149" s="101">
        <v>44853</v>
      </c>
      <c r="G149" s="90">
        <v>40109.175000000003</v>
      </c>
      <c r="H149" s="102">
        <v>-3.7877869999999998</v>
      </c>
      <c r="I149" s="90">
        <v>-1.5192502589999997</v>
      </c>
      <c r="J149" s="91">
        <f t="shared" si="2"/>
        <v>1.7581278251301575E-3</v>
      </c>
      <c r="K149" s="91">
        <f>I149/'סכום נכסי הקרן'!$C$42</f>
        <v>-1.1347305648814955E-5</v>
      </c>
    </row>
    <row r="150" spans="2:11">
      <c r="B150" s="86" t="s">
        <v>2183</v>
      </c>
      <c r="C150" s="87" t="s">
        <v>2184</v>
      </c>
      <c r="D150" s="88" t="s">
        <v>549</v>
      </c>
      <c r="E150" s="88" t="s">
        <v>132</v>
      </c>
      <c r="F150" s="101">
        <v>44865</v>
      </c>
      <c r="G150" s="90">
        <v>17826.3</v>
      </c>
      <c r="H150" s="102">
        <v>-3.762165</v>
      </c>
      <c r="I150" s="90">
        <v>-0.67065477299999998</v>
      </c>
      <c r="J150" s="91">
        <f t="shared" si="2"/>
        <v>7.7610440444733186E-4</v>
      </c>
      <c r="K150" s="91">
        <f>I150/'סכום נכסי הקרן'!$C$42</f>
        <v>-5.0091317404656856E-6</v>
      </c>
    </row>
    <row r="151" spans="2:11">
      <c r="B151" s="86" t="s">
        <v>2183</v>
      </c>
      <c r="C151" s="87" t="s">
        <v>2185</v>
      </c>
      <c r="D151" s="88" t="s">
        <v>549</v>
      </c>
      <c r="E151" s="88" t="s">
        <v>132</v>
      </c>
      <c r="F151" s="101">
        <v>44865</v>
      </c>
      <c r="G151" s="90">
        <v>24031.835999999999</v>
      </c>
      <c r="H151" s="102">
        <v>-3.762165</v>
      </c>
      <c r="I151" s="90">
        <v>-0.90411726200000009</v>
      </c>
      <c r="J151" s="91">
        <f t="shared" si="2"/>
        <v>1.0462750992380732E-3</v>
      </c>
      <c r="K151" s="91">
        <f>I151/'סכום נכסי הקרן'!$C$42</f>
        <v>-6.7528669839007174E-6</v>
      </c>
    </row>
    <row r="152" spans="2:11">
      <c r="B152" s="86" t="s">
        <v>2186</v>
      </c>
      <c r="C152" s="87" t="s">
        <v>2187</v>
      </c>
      <c r="D152" s="88" t="s">
        <v>549</v>
      </c>
      <c r="E152" s="88" t="s">
        <v>132</v>
      </c>
      <c r="F152" s="101">
        <v>44867</v>
      </c>
      <c r="G152" s="90">
        <v>52749.391399999993</v>
      </c>
      <c r="H152" s="102">
        <v>-3.8130950000000001</v>
      </c>
      <c r="I152" s="90">
        <v>-2.0113844209999998</v>
      </c>
      <c r="J152" s="91">
        <f t="shared" si="2"/>
        <v>2.3276421357473084E-3</v>
      </c>
      <c r="K152" s="91">
        <f>I152/'סכום נכסי הקרן'!$C$42</f>
        <v>-1.5023063953515311E-5</v>
      </c>
    </row>
    <row r="153" spans="2:11">
      <c r="B153" s="86" t="s">
        <v>2188</v>
      </c>
      <c r="C153" s="87" t="s">
        <v>2189</v>
      </c>
      <c r="D153" s="88" t="s">
        <v>549</v>
      </c>
      <c r="E153" s="88" t="s">
        <v>132</v>
      </c>
      <c r="F153" s="101">
        <v>44859</v>
      </c>
      <c r="G153" s="90">
        <v>43269.735059999999</v>
      </c>
      <c r="H153" s="102">
        <v>-3.5439050000000001</v>
      </c>
      <c r="I153" s="90">
        <v>-1.533438302</v>
      </c>
      <c r="J153" s="91">
        <f t="shared" si="2"/>
        <v>1.7745467087437515E-3</v>
      </c>
      <c r="K153" s="91">
        <f>I153/'סכום נכסי הקרן'!$C$42</f>
        <v>-1.1453276379789525E-5</v>
      </c>
    </row>
    <row r="154" spans="2:11">
      <c r="B154" s="86" t="s">
        <v>2190</v>
      </c>
      <c r="C154" s="87" t="s">
        <v>2191</v>
      </c>
      <c r="D154" s="88" t="s">
        <v>549</v>
      </c>
      <c r="E154" s="88" t="s">
        <v>132</v>
      </c>
      <c r="F154" s="101">
        <v>44867</v>
      </c>
      <c r="G154" s="90">
        <v>38482.980047999998</v>
      </c>
      <c r="H154" s="102">
        <v>-3.7326169999999999</v>
      </c>
      <c r="I154" s="90">
        <v>-1.4364224269999999</v>
      </c>
      <c r="J154" s="91">
        <f t="shared" si="2"/>
        <v>1.6622766542833893E-3</v>
      </c>
      <c r="K154" s="91">
        <f>I154/'סכום נכסי הקרן'!$C$42</f>
        <v>-1.0728663183319287E-5</v>
      </c>
    </row>
    <row r="155" spans="2:11">
      <c r="B155" s="86" t="s">
        <v>2190</v>
      </c>
      <c r="C155" s="87" t="s">
        <v>2192</v>
      </c>
      <c r="D155" s="88" t="s">
        <v>549</v>
      </c>
      <c r="E155" s="88" t="s">
        <v>132</v>
      </c>
      <c r="F155" s="101">
        <v>44867</v>
      </c>
      <c r="G155" s="90">
        <v>42232.252240000002</v>
      </c>
      <c r="H155" s="102">
        <v>-3.7326169999999999</v>
      </c>
      <c r="I155" s="90">
        <v>-1.5763684149999999</v>
      </c>
      <c r="J155" s="91">
        <f t="shared" si="2"/>
        <v>1.8242268886576006E-3</v>
      </c>
      <c r="K155" s="91">
        <f>I155/'סכום נכסי הקרן'!$C$42</f>
        <v>-1.1773922113343528E-5</v>
      </c>
    </row>
    <row r="156" spans="2:11">
      <c r="B156" s="86" t="s">
        <v>2193</v>
      </c>
      <c r="C156" s="87" t="s">
        <v>2194</v>
      </c>
      <c r="D156" s="88" t="s">
        <v>549</v>
      </c>
      <c r="E156" s="88" t="s">
        <v>132</v>
      </c>
      <c r="F156" s="101">
        <v>44853</v>
      </c>
      <c r="G156" s="90">
        <v>48132.729000000007</v>
      </c>
      <c r="H156" s="102">
        <v>-3.6337640000000002</v>
      </c>
      <c r="I156" s="90">
        <v>-1.749029663</v>
      </c>
      <c r="J156" s="91">
        <f t="shared" si="2"/>
        <v>2.0240363292893951E-3</v>
      </c>
      <c r="K156" s="91">
        <f>I156/'סכום נכסי הקרן'!$C$42</f>
        <v>-1.3063531868652339E-5</v>
      </c>
    </row>
    <row r="157" spans="2:11">
      <c r="B157" s="86" t="s">
        <v>2193</v>
      </c>
      <c r="C157" s="87" t="s">
        <v>2195</v>
      </c>
      <c r="D157" s="88" t="s">
        <v>549</v>
      </c>
      <c r="E157" s="88" t="s">
        <v>132</v>
      </c>
      <c r="F157" s="101">
        <v>44853</v>
      </c>
      <c r="G157" s="90">
        <v>53555.737500000003</v>
      </c>
      <c r="H157" s="102">
        <v>-3.6337640000000002</v>
      </c>
      <c r="I157" s="90">
        <v>-1.9460889799999999</v>
      </c>
      <c r="J157" s="91">
        <f t="shared" si="2"/>
        <v>2.2520800412232592E-3</v>
      </c>
      <c r="K157" s="91">
        <f>I157/'סכום נכסי הקרן'!$C$42</f>
        <v>-1.4535371210261244E-5</v>
      </c>
    </row>
    <row r="158" spans="2:11">
      <c r="B158" s="86" t="s">
        <v>2196</v>
      </c>
      <c r="C158" s="87" t="s">
        <v>2197</v>
      </c>
      <c r="D158" s="88" t="s">
        <v>549</v>
      </c>
      <c r="E158" s="88" t="s">
        <v>132</v>
      </c>
      <c r="F158" s="101">
        <v>44853</v>
      </c>
      <c r="G158" s="90">
        <v>52953.598169999997</v>
      </c>
      <c r="H158" s="102">
        <v>-3.618897</v>
      </c>
      <c r="I158" s="90">
        <v>-1.9163363600000001</v>
      </c>
      <c r="J158" s="91">
        <f t="shared" si="2"/>
        <v>2.2176493022566884E-3</v>
      </c>
      <c r="K158" s="91">
        <f>I158/'סכום נכסי הקרן'!$C$42</f>
        <v>-1.4313148392793853E-5</v>
      </c>
    </row>
    <row r="159" spans="2:11">
      <c r="B159" s="86" t="s">
        <v>2198</v>
      </c>
      <c r="C159" s="87" t="s">
        <v>2199</v>
      </c>
      <c r="D159" s="88" t="s">
        <v>549</v>
      </c>
      <c r="E159" s="88" t="s">
        <v>132</v>
      </c>
      <c r="F159" s="101">
        <v>44867</v>
      </c>
      <c r="G159" s="90">
        <v>38513.917584000003</v>
      </c>
      <c r="H159" s="102">
        <v>-3.6492909999999998</v>
      </c>
      <c r="I159" s="90">
        <v>-1.405484891</v>
      </c>
      <c r="J159" s="91">
        <f t="shared" si="2"/>
        <v>1.6264746904131526E-3</v>
      </c>
      <c r="K159" s="91">
        <f>I159/'סכום נכסי הקרן'!$C$42</f>
        <v>-1.0497590208387369E-5</v>
      </c>
    </row>
    <row r="160" spans="2:11">
      <c r="B160" s="86" t="s">
        <v>2200</v>
      </c>
      <c r="C160" s="87" t="s">
        <v>2201</v>
      </c>
      <c r="D160" s="88" t="s">
        <v>549</v>
      </c>
      <c r="E160" s="88" t="s">
        <v>132</v>
      </c>
      <c r="F160" s="101">
        <v>44859</v>
      </c>
      <c r="G160" s="90">
        <v>24073.270199999999</v>
      </c>
      <c r="H160" s="102">
        <v>-3.395391</v>
      </c>
      <c r="I160" s="90">
        <v>-0.81738166700000003</v>
      </c>
      <c r="J160" s="91">
        <f t="shared" si="2"/>
        <v>9.4590173277302896E-4</v>
      </c>
      <c r="K160" s="91">
        <f>I160/'סכום נכסי הקרן'!$C$42</f>
        <v>-6.1050373710595415E-6</v>
      </c>
    </row>
    <row r="161" spans="2:11">
      <c r="B161" s="86" t="s">
        <v>2200</v>
      </c>
      <c r="C161" s="87" t="s">
        <v>2202</v>
      </c>
      <c r="D161" s="88" t="s">
        <v>549</v>
      </c>
      <c r="E161" s="88" t="s">
        <v>132</v>
      </c>
      <c r="F161" s="101">
        <v>44859</v>
      </c>
      <c r="G161" s="90">
        <v>21134.9208</v>
      </c>
      <c r="H161" s="102">
        <v>-3.395391</v>
      </c>
      <c r="I161" s="90">
        <v>-0.71761321499999986</v>
      </c>
      <c r="J161" s="91">
        <f t="shared" si="2"/>
        <v>8.3044630303571998E-4</v>
      </c>
      <c r="K161" s="91">
        <f>I161/'סכום נכסי הקרן'!$C$42</f>
        <v>-5.3598651308400149E-6</v>
      </c>
    </row>
    <row r="162" spans="2:11">
      <c r="B162" s="86" t="s">
        <v>2203</v>
      </c>
      <c r="C162" s="87" t="s">
        <v>2204</v>
      </c>
      <c r="D162" s="88" t="s">
        <v>549</v>
      </c>
      <c r="E162" s="88" t="s">
        <v>132</v>
      </c>
      <c r="F162" s="101">
        <v>44972</v>
      </c>
      <c r="G162" s="90">
        <v>74014.662400000001</v>
      </c>
      <c r="H162" s="102">
        <v>-2.6334499999999998</v>
      </c>
      <c r="I162" s="90">
        <v>-1.9491391880000002</v>
      </c>
      <c r="J162" s="91">
        <f t="shared" si="2"/>
        <v>2.255609845167979E-3</v>
      </c>
      <c r="K162" s="91">
        <f>I162/'סכום נכסי הקרן'!$C$42</f>
        <v>-1.4558153264938164E-5</v>
      </c>
    </row>
    <row r="163" spans="2:11">
      <c r="B163" s="86" t="s">
        <v>2205</v>
      </c>
      <c r="C163" s="87" t="s">
        <v>2206</v>
      </c>
      <c r="D163" s="88" t="s">
        <v>549</v>
      </c>
      <c r="E163" s="88" t="s">
        <v>132</v>
      </c>
      <c r="F163" s="101">
        <v>44854</v>
      </c>
      <c r="G163" s="90">
        <v>53632.574999999997</v>
      </c>
      <c r="H163" s="102">
        <v>-3.535428</v>
      </c>
      <c r="I163" s="90">
        <v>-1.896140948</v>
      </c>
      <c r="J163" s="91">
        <f t="shared" si="2"/>
        <v>2.1942784878916225E-3</v>
      </c>
      <c r="K163" s="91">
        <f>I163/'סכום נכסי הקרן'!$C$42</f>
        <v>-1.4162308522068022E-5</v>
      </c>
    </row>
    <row r="164" spans="2:11">
      <c r="B164" s="86" t="s">
        <v>2205</v>
      </c>
      <c r="C164" s="87" t="s">
        <v>2207</v>
      </c>
      <c r="D164" s="88" t="s">
        <v>549</v>
      </c>
      <c r="E164" s="88" t="s">
        <v>132</v>
      </c>
      <c r="F164" s="101">
        <v>44854</v>
      </c>
      <c r="G164" s="90">
        <v>48201.785999999993</v>
      </c>
      <c r="H164" s="102">
        <v>-3.535428</v>
      </c>
      <c r="I164" s="90">
        <v>-1.7041393249999999</v>
      </c>
      <c r="J164" s="91">
        <f t="shared" si="2"/>
        <v>1.9720877106534857E-3</v>
      </c>
      <c r="K164" s="91">
        <f>I164/'סכום נכסי הקרן'!$C$42</f>
        <v>-1.2728245181717759E-5</v>
      </c>
    </row>
    <row r="165" spans="2:11">
      <c r="B165" s="86" t="s">
        <v>2208</v>
      </c>
      <c r="C165" s="87" t="s">
        <v>2209</v>
      </c>
      <c r="D165" s="88" t="s">
        <v>549</v>
      </c>
      <c r="E165" s="88" t="s">
        <v>132</v>
      </c>
      <c r="F165" s="101">
        <v>44972</v>
      </c>
      <c r="G165" s="90">
        <v>42318.343999999997</v>
      </c>
      <c r="H165" s="102">
        <v>-2.5746340000000001</v>
      </c>
      <c r="I165" s="90">
        <v>-1.089542623</v>
      </c>
      <c r="J165" s="91">
        <f t="shared" si="2"/>
        <v>1.260855603488561E-3</v>
      </c>
      <c r="K165" s="91">
        <f>I165/'סכום נכסי הקרן'!$C$42</f>
        <v>-8.1378121131474282E-6</v>
      </c>
    </row>
    <row r="166" spans="2:11">
      <c r="B166" s="86" t="s">
        <v>2210</v>
      </c>
      <c r="C166" s="87" t="s">
        <v>2211</v>
      </c>
      <c r="D166" s="88" t="s">
        <v>549</v>
      </c>
      <c r="E166" s="88" t="s">
        <v>132</v>
      </c>
      <c r="F166" s="101">
        <v>44972</v>
      </c>
      <c r="G166" s="90">
        <v>48215.597399999999</v>
      </c>
      <c r="H166" s="102">
        <v>-2.5452520000000001</v>
      </c>
      <c r="I166" s="90">
        <v>-1.227208342</v>
      </c>
      <c r="J166" s="91">
        <f t="shared" si="2"/>
        <v>1.4201670333906765E-3</v>
      </c>
      <c r="K166" s="91">
        <f>I166/'סכום נכסי הקרן'!$C$42</f>
        <v>-9.1660396757907934E-6</v>
      </c>
    </row>
    <row r="167" spans="2:11">
      <c r="B167" s="86" t="s">
        <v>2210</v>
      </c>
      <c r="C167" s="87" t="s">
        <v>2212</v>
      </c>
      <c r="D167" s="88" t="s">
        <v>549</v>
      </c>
      <c r="E167" s="88" t="s">
        <v>132</v>
      </c>
      <c r="F167" s="101">
        <v>44972</v>
      </c>
      <c r="G167" s="90">
        <v>35765.294999999998</v>
      </c>
      <c r="H167" s="102">
        <v>-2.5452520000000001</v>
      </c>
      <c r="I167" s="90">
        <v>-0.91031680100000012</v>
      </c>
      <c r="J167" s="91">
        <f t="shared" si="2"/>
        <v>1.0534494156183474E-3</v>
      </c>
      <c r="K167" s="91">
        <f>I167/'סכום נכסי הקרן'!$C$42</f>
        <v>-6.7991714446029683E-6</v>
      </c>
    </row>
    <row r="168" spans="2:11">
      <c r="B168" s="86" t="s">
        <v>2213</v>
      </c>
      <c r="C168" s="87" t="s">
        <v>2214</v>
      </c>
      <c r="D168" s="88" t="s">
        <v>549</v>
      </c>
      <c r="E168" s="88" t="s">
        <v>132</v>
      </c>
      <c r="F168" s="101">
        <v>44972</v>
      </c>
      <c r="G168" s="90">
        <v>9644.7768479999995</v>
      </c>
      <c r="H168" s="102">
        <v>-2.5276299999999998</v>
      </c>
      <c r="I168" s="90">
        <v>-0.24378430000000001</v>
      </c>
      <c r="J168" s="91">
        <f t="shared" si="2"/>
        <v>2.821154438650505E-4</v>
      </c>
      <c r="K168" s="91">
        <f>I168/'סכום נכסי הקרן'!$C$42</f>
        <v>-1.8208290227991993E-6</v>
      </c>
    </row>
    <row r="169" spans="2:11">
      <c r="B169" s="86" t="s">
        <v>2215</v>
      </c>
      <c r="C169" s="87" t="s">
        <v>2216</v>
      </c>
      <c r="D169" s="88" t="s">
        <v>549</v>
      </c>
      <c r="E169" s="88" t="s">
        <v>132</v>
      </c>
      <c r="F169" s="101">
        <v>44854</v>
      </c>
      <c r="G169" s="90">
        <v>43402.738841999999</v>
      </c>
      <c r="H169" s="102">
        <v>-3.48502</v>
      </c>
      <c r="I169" s="90">
        <v>-1.512593952</v>
      </c>
      <c r="J169" s="91">
        <f t="shared" si="2"/>
        <v>1.7504249213590494E-3</v>
      </c>
      <c r="K169" s="91">
        <f>I169/'סכום נכסי הקרן'!$C$42</f>
        <v>-1.1297589580264762E-5</v>
      </c>
    </row>
    <row r="170" spans="2:11">
      <c r="B170" s="86" t="s">
        <v>2217</v>
      </c>
      <c r="C170" s="87" t="s">
        <v>2218</v>
      </c>
      <c r="D170" s="88" t="s">
        <v>549</v>
      </c>
      <c r="E170" s="88" t="s">
        <v>132</v>
      </c>
      <c r="F170" s="101">
        <v>44854</v>
      </c>
      <c r="G170" s="90">
        <v>38604.520367999998</v>
      </c>
      <c r="H170" s="102">
        <v>-3.4198580000000001</v>
      </c>
      <c r="I170" s="90">
        <v>-1.3202198920000001</v>
      </c>
      <c r="J170" s="91">
        <f t="shared" si="2"/>
        <v>1.5278031474178159E-3</v>
      </c>
      <c r="K170" s="91">
        <f>I170/'סכום נכסי הקרן'!$C$42</f>
        <v>-9.8607445017190385E-6</v>
      </c>
    </row>
    <row r="171" spans="2:11">
      <c r="B171" s="86" t="s">
        <v>2219</v>
      </c>
      <c r="C171" s="87" t="s">
        <v>2220</v>
      </c>
      <c r="D171" s="88" t="s">
        <v>549</v>
      </c>
      <c r="E171" s="88" t="s">
        <v>132</v>
      </c>
      <c r="F171" s="101">
        <v>44867</v>
      </c>
      <c r="G171" s="90">
        <v>77299.643519999998</v>
      </c>
      <c r="H171" s="102">
        <v>-3.2848290000000002</v>
      </c>
      <c r="I171" s="90">
        <v>-2.5391614290000004</v>
      </c>
      <c r="J171" s="91">
        <f t="shared" si="2"/>
        <v>2.9384035542377052E-3</v>
      </c>
      <c r="K171" s="91">
        <f>I171/'סכום נכסי הקרן'!$C$42</f>
        <v>-1.896503927240388E-5</v>
      </c>
    </row>
    <row r="172" spans="2:11">
      <c r="B172" s="86" t="s">
        <v>2221</v>
      </c>
      <c r="C172" s="87" t="s">
        <v>2222</v>
      </c>
      <c r="D172" s="88" t="s">
        <v>549</v>
      </c>
      <c r="E172" s="88" t="s">
        <v>132</v>
      </c>
      <c r="F172" s="101">
        <v>44837</v>
      </c>
      <c r="G172" s="90">
        <v>48326.088600000003</v>
      </c>
      <c r="H172" s="102">
        <v>-3.247404</v>
      </c>
      <c r="I172" s="90">
        <v>-1.5693433489999997</v>
      </c>
      <c r="J172" s="91">
        <f t="shared" si="2"/>
        <v>1.8160972444894925E-3</v>
      </c>
      <c r="K172" s="91">
        <f>I172/'סכום נכסי הקרן'!$C$42</f>
        <v>-1.1721451777641515E-5</v>
      </c>
    </row>
    <row r="173" spans="2:11">
      <c r="B173" s="86" t="s">
        <v>2223</v>
      </c>
      <c r="C173" s="87" t="s">
        <v>2224</v>
      </c>
      <c r="D173" s="88" t="s">
        <v>549</v>
      </c>
      <c r="E173" s="88" t="s">
        <v>132</v>
      </c>
      <c r="F173" s="101">
        <v>44973</v>
      </c>
      <c r="G173" s="90">
        <v>48367.522800000006</v>
      </c>
      <c r="H173" s="102">
        <v>-2.1927560000000001</v>
      </c>
      <c r="I173" s="90">
        <v>-1.0605816319999999</v>
      </c>
      <c r="J173" s="91">
        <f t="shared" si="2"/>
        <v>1.2273409643968032E-3</v>
      </c>
      <c r="K173" s="91">
        <f>I173/'סכום נכסי הקרן'!$C$42</f>
        <v>-7.9215019859496266E-6</v>
      </c>
    </row>
    <row r="174" spans="2:11">
      <c r="B174" s="86" t="s">
        <v>2225</v>
      </c>
      <c r="C174" s="87" t="s">
        <v>2226</v>
      </c>
      <c r="D174" s="88" t="s">
        <v>549</v>
      </c>
      <c r="E174" s="88" t="s">
        <v>132</v>
      </c>
      <c r="F174" s="101">
        <v>44973</v>
      </c>
      <c r="G174" s="90">
        <v>119965.15745300001</v>
      </c>
      <c r="H174" s="102">
        <v>-2.1810849999999999</v>
      </c>
      <c r="I174" s="90">
        <v>-2.6165415379999999</v>
      </c>
      <c r="J174" s="91">
        <f t="shared" si="2"/>
        <v>3.0279504356277736E-3</v>
      </c>
      <c r="K174" s="91">
        <f>I174/'סכום נכסי הקרן'!$C$42</f>
        <v>-1.954299260350258E-5</v>
      </c>
    </row>
    <row r="175" spans="2:11">
      <c r="B175" s="86" t="s">
        <v>2227</v>
      </c>
      <c r="C175" s="87" t="s">
        <v>2228</v>
      </c>
      <c r="D175" s="88" t="s">
        <v>549</v>
      </c>
      <c r="E175" s="88" t="s">
        <v>132</v>
      </c>
      <c r="F175" s="101">
        <v>44977</v>
      </c>
      <c r="G175" s="90">
        <v>84426.243052000005</v>
      </c>
      <c r="H175" s="102">
        <v>-1.8648169999999999</v>
      </c>
      <c r="I175" s="90">
        <v>-1.5743952689999998</v>
      </c>
      <c r="J175" s="91">
        <f t="shared" si="2"/>
        <v>1.8219434973169746E-3</v>
      </c>
      <c r="K175" s="91">
        <f>I175/'סכום נכסי הקרן'!$C$42</f>
        <v>-1.175918465279738E-5</v>
      </c>
    </row>
    <row r="176" spans="2:11">
      <c r="B176" s="86" t="s">
        <v>2229</v>
      </c>
      <c r="C176" s="87" t="s">
        <v>2230</v>
      </c>
      <c r="D176" s="88" t="s">
        <v>549</v>
      </c>
      <c r="E176" s="88" t="s">
        <v>132</v>
      </c>
      <c r="F176" s="101">
        <v>44977</v>
      </c>
      <c r="G176" s="90">
        <v>84609.408224999992</v>
      </c>
      <c r="H176" s="102">
        <v>-1.8300339999999999</v>
      </c>
      <c r="I176" s="90">
        <v>-1.5483813020000001</v>
      </c>
      <c r="J176" s="91">
        <f t="shared" si="2"/>
        <v>1.7918392541524408E-3</v>
      </c>
      <c r="K176" s="91">
        <f>I176/'סכום נכסי הקרן'!$C$42</f>
        <v>-1.1564885897251021E-5</v>
      </c>
    </row>
    <row r="177" spans="2:11">
      <c r="B177" s="86" t="s">
        <v>2231</v>
      </c>
      <c r="C177" s="87" t="s">
        <v>2232</v>
      </c>
      <c r="D177" s="88" t="s">
        <v>549</v>
      </c>
      <c r="E177" s="88" t="s">
        <v>132</v>
      </c>
      <c r="F177" s="101">
        <v>45013</v>
      </c>
      <c r="G177" s="90">
        <v>48574.693800000001</v>
      </c>
      <c r="H177" s="102">
        <v>-1.6812400000000001</v>
      </c>
      <c r="I177" s="90">
        <v>-0.81665733699999998</v>
      </c>
      <c r="J177" s="91">
        <f t="shared" si="2"/>
        <v>9.4506351357903325E-4</v>
      </c>
      <c r="K177" s="91">
        <f>I177/'סכום נכסי הקרן'!$C$42</f>
        <v>-6.0996273381489548E-6</v>
      </c>
    </row>
    <row r="178" spans="2:11">
      <c r="B178" s="86" t="s">
        <v>2231</v>
      </c>
      <c r="C178" s="87" t="s">
        <v>2233</v>
      </c>
      <c r="D178" s="88" t="s">
        <v>549</v>
      </c>
      <c r="E178" s="88" t="s">
        <v>132</v>
      </c>
      <c r="F178" s="101">
        <v>45013</v>
      </c>
      <c r="G178" s="90">
        <v>13511.874374999999</v>
      </c>
      <c r="H178" s="102">
        <v>-1.6812400000000001</v>
      </c>
      <c r="I178" s="90">
        <v>-0.22716707999999999</v>
      </c>
      <c r="J178" s="91">
        <f t="shared" si="2"/>
        <v>2.6288543440134348E-4</v>
      </c>
      <c r="K178" s="91">
        <f>I178/'סכום נכסי הקרן'!$C$42</f>
        <v>-1.6967147280958927E-6</v>
      </c>
    </row>
    <row r="179" spans="2:11">
      <c r="B179" s="86" t="s">
        <v>2234</v>
      </c>
      <c r="C179" s="87" t="s">
        <v>2235</v>
      </c>
      <c r="D179" s="88" t="s">
        <v>549</v>
      </c>
      <c r="E179" s="88" t="s">
        <v>132</v>
      </c>
      <c r="F179" s="101">
        <v>44868</v>
      </c>
      <c r="G179" s="90">
        <v>34031.289599999996</v>
      </c>
      <c r="H179" s="102">
        <v>-2.6852269999999998</v>
      </c>
      <c r="I179" s="90">
        <v>-0.91381747000000002</v>
      </c>
      <c r="J179" s="91">
        <f t="shared" si="2"/>
        <v>1.0575005082800143E-3</v>
      </c>
      <c r="K179" s="91">
        <f>I179/'סכום נכסי הקרן'!$C$42</f>
        <v>-6.8253180000391191E-6</v>
      </c>
    </row>
    <row r="180" spans="2:11">
      <c r="B180" s="86" t="s">
        <v>2236</v>
      </c>
      <c r="C180" s="87" t="s">
        <v>2237</v>
      </c>
      <c r="D180" s="88" t="s">
        <v>549</v>
      </c>
      <c r="E180" s="88" t="s">
        <v>132</v>
      </c>
      <c r="F180" s="101">
        <v>44868</v>
      </c>
      <c r="G180" s="90">
        <v>48616.127999999997</v>
      </c>
      <c r="H180" s="102">
        <v>-2.6852269999999998</v>
      </c>
      <c r="I180" s="90">
        <v>-1.3054535279999999</v>
      </c>
      <c r="J180" s="91">
        <f t="shared" si="2"/>
        <v>1.5107150111673153E-3</v>
      </c>
      <c r="K180" s="91">
        <f>I180/'סכום נכסי הקרן'!$C$42</f>
        <v>-9.750454281502159E-6</v>
      </c>
    </row>
    <row r="181" spans="2:11">
      <c r="B181" s="86" t="s">
        <v>2238</v>
      </c>
      <c r="C181" s="87" t="s">
        <v>2239</v>
      </c>
      <c r="D181" s="88" t="s">
        <v>549</v>
      </c>
      <c r="E181" s="88" t="s">
        <v>132</v>
      </c>
      <c r="F181" s="101">
        <v>45013</v>
      </c>
      <c r="G181" s="90">
        <v>16529.483520000002</v>
      </c>
      <c r="H181" s="102">
        <v>-1.5945800000000001</v>
      </c>
      <c r="I181" s="90">
        <v>-0.26357586500000002</v>
      </c>
      <c r="J181" s="91">
        <f t="shared" si="2"/>
        <v>3.0501891281181615E-4</v>
      </c>
      <c r="K181" s="91">
        <f>I181/'סכום נכסי הקרן'!$C$42</f>
        <v>-1.9686525535131004E-6</v>
      </c>
    </row>
    <row r="182" spans="2:11">
      <c r="B182" s="86" t="s">
        <v>2240</v>
      </c>
      <c r="C182" s="87" t="s">
        <v>2241</v>
      </c>
      <c r="D182" s="88" t="s">
        <v>549</v>
      </c>
      <c r="E182" s="88" t="s">
        <v>132</v>
      </c>
      <c r="F182" s="101">
        <v>44868</v>
      </c>
      <c r="G182" s="90">
        <v>22546.68375</v>
      </c>
      <c r="H182" s="102">
        <v>-2.6502330000000001</v>
      </c>
      <c r="I182" s="90">
        <v>-0.59753962500000002</v>
      </c>
      <c r="J182" s="91">
        <f t="shared" si="2"/>
        <v>6.9149308029200747E-4</v>
      </c>
      <c r="K182" s="91">
        <f>I182/'סכום נכסי הקרן'!$C$42</f>
        <v>-4.4630334745615282E-6</v>
      </c>
    </row>
    <row r="183" spans="2:11">
      <c r="B183" s="86" t="s">
        <v>2240</v>
      </c>
      <c r="C183" s="87" t="s">
        <v>2242</v>
      </c>
      <c r="D183" s="88" t="s">
        <v>549</v>
      </c>
      <c r="E183" s="88" t="s">
        <v>132</v>
      </c>
      <c r="F183" s="101">
        <v>44868</v>
      </c>
      <c r="G183" s="90">
        <v>53495.971848000001</v>
      </c>
      <c r="H183" s="102">
        <v>-2.6502330000000001</v>
      </c>
      <c r="I183" s="90">
        <v>-1.4177678330000001</v>
      </c>
      <c r="J183" s="91">
        <f t="shared" si="2"/>
        <v>1.6406889266633899E-3</v>
      </c>
      <c r="K183" s="91">
        <f>I183/'סכום נכסי הקרן'!$C$42</f>
        <v>-1.05893317080613E-5</v>
      </c>
    </row>
    <row r="184" spans="2:11">
      <c r="B184" s="86" t="s">
        <v>2243</v>
      </c>
      <c r="C184" s="87" t="s">
        <v>2244</v>
      </c>
      <c r="D184" s="88" t="s">
        <v>549</v>
      </c>
      <c r="E184" s="88" t="s">
        <v>132</v>
      </c>
      <c r="F184" s="101">
        <v>44868</v>
      </c>
      <c r="G184" s="90">
        <v>34050.62556</v>
      </c>
      <c r="H184" s="102">
        <v>-2.6269170000000002</v>
      </c>
      <c r="I184" s="90">
        <v>-0.89448150999999998</v>
      </c>
      <c r="J184" s="91">
        <f t="shared" si="2"/>
        <v>1.0351242808611162E-3</v>
      </c>
      <c r="K184" s="91">
        <f>I184/'סכום נכסי הקרן'!$C$42</f>
        <v>-6.6808973907066702E-6</v>
      </c>
    </row>
    <row r="185" spans="2:11">
      <c r="B185" s="86" t="s">
        <v>2245</v>
      </c>
      <c r="C185" s="87" t="s">
        <v>2246</v>
      </c>
      <c r="D185" s="88" t="s">
        <v>549</v>
      </c>
      <c r="E185" s="88" t="s">
        <v>132</v>
      </c>
      <c r="F185" s="101">
        <v>45013</v>
      </c>
      <c r="G185" s="90">
        <v>19468.549439999999</v>
      </c>
      <c r="H185" s="102">
        <v>-1.479263</v>
      </c>
      <c r="I185" s="90">
        <v>-0.28799101500000002</v>
      </c>
      <c r="J185" s="91">
        <f t="shared" si="2"/>
        <v>3.3327295082526408E-4</v>
      </c>
      <c r="K185" s="91">
        <f>I185/'סכום נכסי הקרן'!$C$42</f>
        <v>-2.1510097180884888E-6</v>
      </c>
    </row>
    <row r="186" spans="2:11">
      <c r="B186" s="86" t="s">
        <v>2247</v>
      </c>
      <c r="C186" s="87" t="s">
        <v>2248</v>
      </c>
      <c r="D186" s="88" t="s">
        <v>549</v>
      </c>
      <c r="E186" s="88" t="s">
        <v>132</v>
      </c>
      <c r="F186" s="101">
        <v>45014</v>
      </c>
      <c r="G186" s="90">
        <v>22577.418750000001</v>
      </c>
      <c r="H186" s="102">
        <v>-1.3965449999999999</v>
      </c>
      <c r="I186" s="90">
        <v>-0.31530392299999999</v>
      </c>
      <c r="J186" s="91">
        <f t="shared" si="2"/>
        <v>3.6488037248312013E-4</v>
      </c>
      <c r="K186" s="91">
        <f>I186/'סכום נכסי הקרן'!$C$42</f>
        <v>-2.355010285735562E-6</v>
      </c>
    </row>
    <row r="187" spans="2:11">
      <c r="B187" s="86" t="s">
        <v>2247</v>
      </c>
      <c r="C187" s="87" t="s">
        <v>2249</v>
      </c>
      <c r="D187" s="88" t="s">
        <v>549</v>
      </c>
      <c r="E187" s="88" t="s">
        <v>132</v>
      </c>
      <c r="F187" s="101">
        <v>45014</v>
      </c>
      <c r="G187" s="90">
        <v>16557.658776</v>
      </c>
      <c r="H187" s="102">
        <v>-1.3965449999999999</v>
      </c>
      <c r="I187" s="90">
        <v>-0.23123523800000004</v>
      </c>
      <c r="J187" s="91">
        <f t="shared" si="2"/>
        <v>2.6759324454286268E-4</v>
      </c>
      <c r="K187" s="91">
        <f>I187/'סכום נכסי הקרן'!$C$42</f>
        <v>-1.7270998683847989E-6</v>
      </c>
    </row>
    <row r="188" spans="2:11">
      <c r="B188" s="86" t="s">
        <v>2250</v>
      </c>
      <c r="C188" s="87" t="s">
        <v>2251</v>
      </c>
      <c r="D188" s="88" t="s">
        <v>549</v>
      </c>
      <c r="E188" s="88" t="s">
        <v>132</v>
      </c>
      <c r="F188" s="101">
        <v>45012</v>
      </c>
      <c r="G188" s="90">
        <v>68207.598899999997</v>
      </c>
      <c r="H188" s="102">
        <v>-1.3584579999999999</v>
      </c>
      <c r="I188" s="90">
        <v>-0.92657146899999998</v>
      </c>
      <c r="J188" s="91">
        <f t="shared" si="2"/>
        <v>1.0722598676355568E-3</v>
      </c>
      <c r="K188" s="91">
        <f>I188/'סכום נכסי הקרן'!$C$42</f>
        <v>-6.9205778323414944E-6</v>
      </c>
    </row>
    <row r="189" spans="2:11">
      <c r="B189" s="86" t="s">
        <v>2252</v>
      </c>
      <c r="C189" s="87" t="s">
        <v>2253</v>
      </c>
      <c r="D189" s="88" t="s">
        <v>549</v>
      </c>
      <c r="E189" s="88" t="s">
        <v>132</v>
      </c>
      <c r="F189" s="101">
        <v>45014</v>
      </c>
      <c r="G189" s="90">
        <v>82835.252640000006</v>
      </c>
      <c r="H189" s="102">
        <v>-1.339064</v>
      </c>
      <c r="I189" s="90">
        <v>-1.109217425</v>
      </c>
      <c r="J189" s="91">
        <f t="shared" si="2"/>
        <v>1.2836239503393916E-3</v>
      </c>
      <c r="K189" s="91">
        <f>I189/'סכום נכסי הקרן'!$C$42</f>
        <v>-8.2847635390572491E-6</v>
      </c>
    </row>
    <row r="190" spans="2:11">
      <c r="B190" s="86" t="s">
        <v>2254</v>
      </c>
      <c r="C190" s="87" t="s">
        <v>2255</v>
      </c>
      <c r="D190" s="88" t="s">
        <v>549</v>
      </c>
      <c r="E190" s="88" t="s">
        <v>132</v>
      </c>
      <c r="F190" s="101">
        <v>45012</v>
      </c>
      <c r="G190" s="90">
        <v>29252.5452</v>
      </c>
      <c r="H190" s="102">
        <v>-1.2866740000000001</v>
      </c>
      <c r="I190" s="90">
        <v>-0.37638495799999999</v>
      </c>
      <c r="J190" s="91">
        <f t="shared" si="2"/>
        <v>4.3556541372967162E-4</v>
      </c>
      <c r="K190" s="91">
        <f>I190/'סכום נכסי הקרן'!$C$42</f>
        <v>-2.8112255599374431E-6</v>
      </c>
    </row>
    <row r="191" spans="2:11">
      <c r="B191" s="86" t="s">
        <v>2256</v>
      </c>
      <c r="C191" s="87" t="s">
        <v>2257</v>
      </c>
      <c r="D191" s="88" t="s">
        <v>549</v>
      </c>
      <c r="E191" s="88" t="s">
        <v>132</v>
      </c>
      <c r="F191" s="101">
        <v>44993</v>
      </c>
      <c r="G191" s="90">
        <v>75330.289999999994</v>
      </c>
      <c r="H191" s="102">
        <v>-0.74103200000000002</v>
      </c>
      <c r="I191" s="90">
        <v>-0.55822138500000007</v>
      </c>
      <c r="J191" s="91">
        <f t="shared" si="2"/>
        <v>6.4599268207279252E-4</v>
      </c>
      <c r="K191" s="91">
        <f>I191/'סכום נכסי הקרן'!$C$42</f>
        <v>-4.1693648809835814E-6</v>
      </c>
    </row>
    <row r="192" spans="2:11">
      <c r="B192" s="86" t="s">
        <v>2258</v>
      </c>
      <c r="C192" s="87" t="s">
        <v>2259</v>
      </c>
      <c r="D192" s="88" t="s">
        <v>549</v>
      </c>
      <c r="E192" s="88" t="s">
        <v>132</v>
      </c>
      <c r="F192" s="101">
        <v>44993</v>
      </c>
      <c r="G192" s="90">
        <v>27554.516437999999</v>
      </c>
      <c r="H192" s="102">
        <v>-0.38971600000000001</v>
      </c>
      <c r="I192" s="90">
        <v>-0.107384442</v>
      </c>
      <c r="J192" s="91">
        <f t="shared" si="2"/>
        <v>1.2426891116052498E-4</v>
      </c>
      <c r="K192" s="91">
        <f>I192/'סכום נכסי הקרן'!$C$42</f>
        <v>-8.0205619718208799E-7</v>
      </c>
    </row>
    <row r="193" spans="2:11">
      <c r="B193" s="86" t="s">
        <v>2260</v>
      </c>
      <c r="C193" s="87" t="s">
        <v>2261</v>
      </c>
      <c r="D193" s="88" t="s">
        <v>549</v>
      </c>
      <c r="E193" s="88" t="s">
        <v>132</v>
      </c>
      <c r="F193" s="101">
        <v>44993</v>
      </c>
      <c r="G193" s="90">
        <v>34472.149488000003</v>
      </c>
      <c r="H193" s="102">
        <v>-0.30525099999999999</v>
      </c>
      <c r="I193" s="90">
        <v>-0.105226615</v>
      </c>
      <c r="J193" s="91">
        <f t="shared" si="2"/>
        <v>1.2177180071539382E-4</v>
      </c>
      <c r="K193" s="91">
        <f>I193/'סכום נכסי הקרן'!$C$42</f>
        <v>-7.8593935115147923E-7</v>
      </c>
    </row>
    <row r="194" spans="2:11">
      <c r="B194" s="86" t="s">
        <v>2262</v>
      </c>
      <c r="C194" s="87" t="s">
        <v>2263</v>
      </c>
      <c r="D194" s="88" t="s">
        <v>549</v>
      </c>
      <c r="E194" s="88" t="s">
        <v>132</v>
      </c>
      <c r="F194" s="101">
        <v>44993</v>
      </c>
      <c r="G194" s="90">
        <v>160021.085242</v>
      </c>
      <c r="H194" s="102">
        <v>-0.30243799999999998</v>
      </c>
      <c r="I194" s="90">
        <v>-0.48396462100000004</v>
      </c>
      <c r="J194" s="91">
        <f t="shared" si="2"/>
        <v>5.6006024123947255E-4</v>
      </c>
      <c r="K194" s="91">
        <f>I194/'סכום נכסי הקרן'!$C$42</f>
        <v>-3.6147398660406553E-6</v>
      </c>
    </row>
    <row r="195" spans="2:11">
      <c r="B195" s="86" t="s">
        <v>2262</v>
      </c>
      <c r="C195" s="87" t="s">
        <v>2264</v>
      </c>
      <c r="D195" s="88" t="s">
        <v>549</v>
      </c>
      <c r="E195" s="88" t="s">
        <v>132</v>
      </c>
      <c r="F195" s="101">
        <v>44993</v>
      </c>
      <c r="G195" s="90">
        <v>81254.292398999998</v>
      </c>
      <c r="H195" s="102">
        <v>-0.30243799999999998</v>
      </c>
      <c r="I195" s="90">
        <v>-0.245743884</v>
      </c>
      <c r="J195" s="91">
        <f t="shared" si="2"/>
        <v>2.8438314080021348E-4</v>
      </c>
      <c r="K195" s="91">
        <f>I195/'סכום נכסי הקרן'!$C$42</f>
        <v>-1.8354651885400322E-6</v>
      </c>
    </row>
    <row r="196" spans="2:11">
      <c r="B196" s="86" t="s">
        <v>2265</v>
      </c>
      <c r="C196" s="87" t="s">
        <v>2266</v>
      </c>
      <c r="D196" s="88" t="s">
        <v>549</v>
      </c>
      <c r="E196" s="88" t="s">
        <v>132</v>
      </c>
      <c r="F196" s="101">
        <v>44986</v>
      </c>
      <c r="G196" s="90">
        <v>135036.723532</v>
      </c>
      <c r="H196" s="102">
        <v>-0.31822299999999998</v>
      </c>
      <c r="I196" s="90">
        <v>-0.42971784800000001</v>
      </c>
      <c r="J196" s="91">
        <f t="shared" si="2"/>
        <v>4.9728403931366503E-4</v>
      </c>
      <c r="K196" s="91">
        <f>I196/'סכום נכסי הקרן'!$C$42</f>
        <v>-3.2095698092666953E-6</v>
      </c>
    </row>
    <row r="197" spans="2:11">
      <c r="B197" s="86" t="s">
        <v>2265</v>
      </c>
      <c r="C197" s="87" t="s">
        <v>2267</v>
      </c>
      <c r="D197" s="88" t="s">
        <v>549</v>
      </c>
      <c r="E197" s="88" t="s">
        <v>132</v>
      </c>
      <c r="F197" s="101">
        <v>44986</v>
      </c>
      <c r="G197" s="90">
        <v>50239.298974000005</v>
      </c>
      <c r="H197" s="102">
        <v>-0.31822299999999998</v>
      </c>
      <c r="I197" s="90">
        <v>-0.159872982</v>
      </c>
      <c r="J197" s="91">
        <f t="shared" si="2"/>
        <v>1.8501042634394105E-4</v>
      </c>
      <c r="K197" s="91">
        <f>I197/'סכום נכסי הקרן'!$C$42</f>
        <v>-1.1940939822090838E-6</v>
      </c>
    </row>
    <row r="198" spans="2:11">
      <c r="B198" s="86" t="s">
        <v>2268</v>
      </c>
      <c r="C198" s="87" t="s">
        <v>2269</v>
      </c>
      <c r="D198" s="88" t="s">
        <v>549</v>
      </c>
      <c r="E198" s="88" t="s">
        <v>132</v>
      </c>
      <c r="F198" s="101">
        <v>44986</v>
      </c>
      <c r="G198" s="90">
        <v>45326.583994000008</v>
      </c>
      <c r="H198" s="102">
        <v>-0.290101</v>
      </c>
      <c r="I198" s="90">
        <v>-0.13149267100000001</v>
      </c>
      <c r="J198" s="91">
        <f t="shared" si="2"/>
        <v>1.5216776980374067E-4</v>
      </c>
      <c r="K198" s="91">
        <f>I198/'סכום נכסי הקרן'!$C$42</f>
        <v>-9.8212096366413504E-7</v>
      </c>
    </row>
    <row r="199" spans="2:11">
      <c r="B199" s="86" t="s">
        <v>2270</v>
      </c>
      <c r="C199" s="87" t="s">
        <v>2271</v>
      </c>
      <c r="D199" s="88" t="s">
        <v>549</v>
      </c>
      <c r="E199" s="88" t="s">
        <v>132</v>
      </c>
      <c r="F199" s="101">
        <v>44993</v>
      </c>
      <c r="G199" s="90">
        <v>20702.432293000002</v>
      </c>
      <c r="H199" s="102">
        <v>-0.54893000000000003</v>
      </c>
      <c r="I199" s="90">
        <v>-0.11364178799999999</v>
      </c>
      <c r="J199" s="91">
        <f t="shared" si="2"/>
        <v>1.315101237579203E-4</v>
      </c>
      <c r="K199" s="91">
        <f>I199/'סכום נכסי הקרן'!$C$42</f>
        <v>-8.4879241933624832E-7</v>
      </c>
    </row>
    <row r="200" spans="2:11">
      <c r="B200" s="86" t="s">
        <v>2270</v>
      </c>
      <c r="C200" s="87" t="s">
        <v>2272</v>
      </c>
      <c r="D200" s="88" t="s">
        <v>549</v>
      </c>
      <c r="E200" s="88" t="s">
        <v>132</v>
      </c>
      <c r="F200" s="101">
        <v>44993</v>
      </c>
      <c r="G200" s="90">
        <v>86550.107679999986</v>
      </c>
      <c r="H200" s="102">
        <v>-0.54893000000000003</v>
      </c>
      <c r="I200" s="90">
        <v>-0.475099196</v>
      </c>
      <c r="J200" s="91">
        <f t="shared" si="2"/>
        <v>5.4980087134187325E-4</v>
      </c>
      <c r="K200" s="91">
        <f>I200/'סכום נכסי הקרן'!$C$42</f>
        <v>-3.5485238581211557E-6</v>
      </c>
    </row>
    <row r="201" spans="2:11">
      <c r="B201" s="86" t="s">
        <v>2273</v>
      </c>
      <c r="C201" s="87" t="s">
        <v>2274</v>
      </c>
      <c r="D201" s="88" t="s">
        <v>549</v>
      </c>
      <c r="E201" s="88" t="s">
        <v>132</v>
      </c>
      <c r="F201" s="101">
        <v>44993</v>
      </c>
      <c r="G201" s="90">
        <v>59168.037600000011</v>
      </c>
      <c r="H201" s="102">
        <v>-0.18162600000000001</v>
      </c>
      <c r="I201" s="90">
        <v>-0.10746428799999999</v>
      </c>
      <c r="J201" s="91">
        <f t="shared" si="2"/>
        <v>1.2436131165444869E-4</v>
      </c>
      <c r="K201" s="91">
        <f>I201/'סכום נכסי הקרן'!$C$42</f>
        <v>-8.0265256829439673E-7</v>
      </c>
    </row>
    <row r="202" spans="2:11">
      <c r="B202" s="86" t="s">
        <v>2273</v>
      </c>
      <c r="C202" s="87" t="s">
        <v>2275</v>
      </c>
      <c r="D202" s="88" t="s">
        <v>549</v>
      </c>
      <c r="E202" s="88" t="s">
        <v>132</v>
      </c>
      <c r="F202" s="101">
        <v>44993</v>
      </c>
      <c r="G202" s="90">
        <v>9143.6625000000004</v>
      </c>
      <c r="H202" s="102">
        <v>-0.18162600000000001</v>
      </c>
      <c r="I202" s="90">
        <v>-1.6607230000000001E-2</v>
      </c>
      <c r="J202" s="91">
        <f t="shared" si="2"/>
        <v>1.9218448697553465E-5</v>
      </c>
      <c r="K202" s="91">
        <f>I202/'סכום נכסי הקרן'!$C$42</f>
        <v>-1.2403967922586297E-7</v>
      </c>
    </row>
    <row r="203" spans="2:11">
      <c r="B203" s="86" t="s">
        <v>2276</v>
      </c>
      <c r="C203" s="87" t="s">
        <v>2277</v>
      </c>
      <c r="D203" s="88" t="s">
        <v>549</v>
      </c>
      <c r="E203" s="88" t="s">
        <v>132</v>
      </c>
      <c r="F203" s="101">
        <v>44980</v>
      </c>
      <c r="G203" s="90">
        <v>41166.074812999999</v>
      </c>
      <c r="H203" s="102">
        <v>-0.173679</v>
      </c>
      <c r="I203" s="90">
        <v>-7.1496656000000006E-2</v>
      </c>
      <c r="J203" s="91">
        <f t="shared" si="2"/>
        <v>8.2738350428254929E-5</v>
      </c>
      <c r="K203" s="91">
        <f>I203/'סכום נכסי הקרן'!$C$42</f>
        <v>-5.3400972202841001E-7</v>
      </c>
    </row>
    <row r="204" spans="2:11">
      <c r="B204" s="86" t="s">
        <v>2276</v>
      </c>
      <c r="C204" s="87" t="s">
        <v>2278</v>
      </c>
      <c r="D204" s="88" t="s">
        <v>549</v>
      </c>
      <c r="E204" s="88" t="s">
        <v>132</v>
      </c>
      <c r="F204" s="101">
        <v>44980</v>
      </c>
      <c r="G204" s="90">
        <v>39464.141903999996</v>
      </c>
      <c r="H204" s="102">
        <v>-0.173679</v>
      </c>
      <c r="I204" s="90">
        <v>-6.8540763000000005E-2</v>
      </c>
      <c r="J204" s="91">
        <f t="shared" ref="J204:J267" si="3">IFERROR(I204/$I$11,0)</f>
        <v>7.9317690994023122E-5</v>
      </c>
      <c r="K204" s="91">
        <f>I204/'סכום נכסי הקרן'!$C$42</f>
        <v>-5.1193210766731704E-7</v>
      </c>
    </row>
    <row r="205" spans="2:11">
      <c r="B205" s="86" t="s">
        <v>2276</v>
      </c>
      <c r="C205" s="87" t="s">
        <v>2279</v>
      </c>
      <c r="D205" s="88" t="s">
        <v>549</v>
      </c>
      <c r="E205" s="88" t="s">
        <v>132</v>
      </c>
      <c r="F205" s="101">
        <v>44980</v>
      </c>
      <c r="G205" s="90">
        <v>64963.508279999995</v>
      </c>
      <c r="H205" s="102">
        <v>-0.173679</v>
      </c>
      <c r="I205" s="90">
        <v>-0.112827702</v>
      </c>
      <c r="J205" s="91">
        <f t="shared" si="3"/>
        <v>1.3056803588255538E-4</v>
      </c>
      <c r="K205" s="91">
        <f>I205/'סכום נכסי הקרן'!$C$42</f>
        <v>-8.4271199735725086E-7</v>
      </c>
    </row>
    <row r="206" spans="2:11">
      <c r="B206" s="86" t="s">
        <v>2280</v>
      </c>
      <c r="C206" s="87" t="s">
        <v>2281</v>
      </c>
      <c r="D206" s="88" t="s">
        <v>549</v>
      </c>
      <c r="E206" s="88" t="s">
        <v>132</v>
      </c>
      <c r="F206" s="101">
        <v>44998</v>
      </c>
      <c r="G206" s="90">
        <v>29600.592480000003</v>
      </c>
      <c r="H206" s="102">
        <v>2.3463999999999999E-2</v>
      </c>
      <c r="I206" s="90">
        <v>6.945474000000001E-3</v>
      </c>
      <c r="J206" s="91">
        <f t="shared" si="3"/>
        <v>-8.0375376115819115E-6</v>
      </c>
      <c r="K206" s="91">
        <f>I206/'סכום נכסי הקרן'!$C$42</f>
        <v>5.1875861719960012E-8</v>
      </c>
    </row>
    <row r="207" spans="2:11">
      <c r="B207" s="86" t="s">
        <v>2282</v>
      </c>
      <c r="C207" s="87" t="s">
        <v>2283</v>
      </c>
      <c r="D207" s="88" t="s">
        <v>549</v>
      </c>
      <c r="E207" s="88" t="s">
        <v>132</v>
      </c>
      <c r="F207" s="101">
        <v>44991</v>
      </c>
      <c r="G207" s="90">
        <v>86719.866080000007</v>
      </c>
      <c r="H207" s="102">
        <v>-1.6331999999999999E-2</v>
      </c>
      <c r="I207" s="90">
        <v>-1.4163501000000002E-2</v>
      </c>
      <c r="J207" s="91">
        <f t="shared" si="3"/>
        <v>1.6390482780466531E-5</v>
      </c>
      <c r="K207" s="91">
        <f>I207/'סכום נכסי הקרן'!$C$42</f>
        <v>-1.0578742636521501E-7</v>
      </c>
    </row>
    <row r="208" spans="2:11">
      <c r="B208" s="86" t="s">
        <v>2284</v>
      </c>
      <c r="C208" s="87" t="s">
        <v>2285</v>
      </c>
      <c r="D208" s="88" t="s">
        <v>549</v>
      </c>
      <c r="E208" s="88" t="s">
        <v>132</v>
      </c>
      <c r="F208" s="101">
        <v>44991</v>
      </c>
      <c r="G208" s="90">
        <v>75966.884000000005</v>
      </c>
      <c r="H208" s="102">
        <v>-7.5230000000000005E-2</v>
      </c>
      <c r="I208" s="90">
        <v>-5.7149759999999994E-2</v>
      </c>
      <c r="J208" s="91">
        <f t="shared" si="3"/>
        <v>6.6135636746013205E-5</v>
      </c>
      <c r="K208" s="91">
        <f>I208/'סכום נכסי הקרן'!$C$42</f>
        <v>-4.2685251533428839E-7</v>
      </c>
    </row>
    <row r="209" spans="2:11">
      <c r="B209" s="86" t="s">
        <v>2286</v>
      </c>
      <c r="C209" s="87" t="s">
        <v>2287</v>
      </c>
      <c r="D209" s="88" t="s">
        <v>549</v>
      </c>
      <c r="E209" s="88" t="s">
        <v>132</v>
      </c>
      <c r="F209" s="101">
        <v>44980</v>
      </c>
      <c r="G209" s="90">
        <v>29685.118247999999</v>
      </c>
      <c r="H209" s="102">
        <v>-0.180252</v>
      </c>
      <c r="I209" s="90">
        <v>-5.3508125999999989E-2</v>
      </c>
      <c r="J209" s="91">
        <f t="shared" si="3"/>
        <v>6.1921414614792862E-5</v>
      </c>
      <c r="K209" s="91">
        <f>I209/'סכום נכסי הקרן'!$C$42</f>
        <v>-3.9965308995040452E-7</v>
      </c>
    </row>
    <row r="210" spans="2:11">
      <c r="B210" s="86" t="s">
        <v>2288</v>
      </c>
      <c r="C210" s="87" t="s">
        <v>2289</v>
      </c>
      <c r="D210" s="88" t="s">
        <v>549</v>
      </c>
      <c r="E210" s="88" t="s">
        <v>132</v>
      </c>
      <c r="F210" s="101">
        <v>44980</v>
      </c>
      <c r="G210" s="90">
        <v>84178.273176000002</v>
      </c>
      <c r="H210" s="102">
        <v>-9.6423999999999996E-2</v>
      </c>
      <c r="I210" s="90">
        <v>-8.1168217000000001E-2</v>
      </c>
      <c r="J210" s="91">
        <f t="shared" si="3"/>
        <v>9.3930608192117942E-5</v>
      </c>
      <c r="K210" s="91">
        <f>I210/'סכום נכסי הקרן'!$C$42</f>
        <v>-6.0624677324365576E-7</v>
      </c>
    </row>
    <row r="211" spans="2:11">
      <c r="B211" s="86" t="s">
        <v>2290</v>
      </c>
      <c r="C211" s="87" t="s">
        <v>2291</v>
      </c>
      <c r="D211" s="88" t="s">
        <v>549</v>
      </c>
      <c r="E211" s="88" t="s">
        <v>132</v>
      </c>
      <c r="F211" s="101">
        <v>44998</v>
      </c>
      <c r="G211" s="90">
        <v>49558.065479999997</v>
      </c>
      <c r="H211" s="102">
        <v>0.47483799999999998</v>
      </c>
      <c r="I211" s="90">
        <v>0.23532047</v>
      </c>
      <c r="J211" s="91">
        <f t="shared" si="3"/>
        <v>-2.7232081329512319E-4</v>
      </c>
      <c r="K211" s="91">
        <f>I211/'סכום נכסי הקרן'!$C$42</f>
        <v>1.757612534665884E-6</v>
      </c>
    </row>
    <row r="212" spans="2:11">
      <c r="B212" s="86" t="s">
        <v>2290</v>
      </c>
      <c r="C212" s="87" t="s">
        <v>2292</v>
      </c>
      <c r="D212" s="88" t="s">
        <v>549</v>
      </c>
      <c r="E212" s="88" t="s">
        <v>132</v>
      </c>
      <c r="F212" s="101">
        <v>44998</v>
      </c>
      <c r="G212" s="90">
        <v>45951.386250000003</v>
      </c>
      <c r="H212" s="102">
        <v>0.47483799999999998</v>
      </c>
      <c r="I212" s="90">
        <v>0.21819459099999999</v>
      </c>
      <c r="J212" s="91">
        <f t="shared" si="3"/>
        <v>-2.5250216641891276E-4</v>
      </c>
      <c r="K212" s="91">
        <f>I212/'סכום נכסי הקרן'!$C$42</f>
        <v>1.6296990573658802E-6</v>
      </c>
    </row>
    <row r="213" spans="2:11">
      <c r="B213" s="86" t="s">
        <v>2293</v>
      </c>
      <c r="C213" s="87" t="s">
        <v>2294</v>
      </c>
      <c r="D213" s="88" t="s">
        <v>549</v>
      </c>
      <c r="E213" s="88" t="s">
        <v>132</v>
      </c>
      <c r="F213" s="101">
        <v>44987</v>
      </c>
      <c r="G213" s="90">
        <v>10897.883</v>
      </c>
      <c r="H213" s="102">
        <v>0.42128700000000002</v>
      </c>
      <c r="I213" s="90">
        <v>4.5911341000000001E-2</v>
      </c>
      <c r="J213" s="91">
        <f t="shared" si="3"/>
        <v>-5.3130157867650594E-5</v>
      </c>
      <c r="K213" s="91">
        <f>I213/'סכום נכסי הקרן'!$C$42</f>
        <v>3.4291257545473934E-7</v>
      </c>
    </row>
    <row r="214" spans="2:11">
      <c r="B214" s="86" t="s">
        <v>2293</v>
      </c>
      <c r="C214" s="87" t="s">
        <v>2295</v>
      </c>
      <c r="D214" s="88" t="s">
        <v>549</v>
      </c>
      <c r="E214" s="88" t="s">
        <v>132</v>
      </c>
      <c r="F214" s="101">
        <v>44987</v>
      </c>
      <c r="G214" s="90">
        <v>32226.928124999999</v>
      </c>
      <c r="H214" s="102">
        <v>0.42128700000000002</v>
      </c>
      <c r="I214" s="90">
        <v>0.13576779999999999</v>
      </c>
      <c r="J214" s="91">
        <f t="shared" si="3"/>
        <v>-1.571150937922639E-4</v>
      </c>
      <c r="K214" s="91">
        <f>I214/'סכום נכסי הקרן'!$C$42</f>
        <v>1.0140519738211079E-6</v>
      </c>
    </row>
    <row r="215" spans="2:11">
      <c r="B215" s="86" t="s">
        <v>2296</v>
      </c>
      <c r="C215" s="87" t="s">
        <v>2297</v>
      </c>
      <c r="D215" s="88" t="s">
        <v>549</v>
      </c>
      <c r="E215" s="88" t="s">
        <v>132</v>
      </c>
      <c r="F215" s="101">
        <v>44987</v>
      </c>
      <c r="G215" s="90">
        <v>65405.486400000009</v>
      </c>
      <c r="H215" s="102">
        <v>0.44897799999999999</v>
      </c>
      <c r="I215" s="90">
        <v>0.29365646500000003</v>
      </c>
      <c r="J215" s="91">
        <f t="shared" si="3"/>
        <v>-3.3982920133624964E-4</v>
      </c>
      <c r="K215" s="91">
        <f>I215/'סכום נכסי הקרן'!$C$42</f>
        <v>2.1933250590978062E-6</v>
      </c>
    </row>
    <row r="216" spans="2:11">
      <c r="B216" s="86" t="s">
        <v>2298</v>
      </c>
      <c r="C216" s="87" t="s">
        <v>2299</v>
      </c>
      <c r="D216" s="88" t="s">
        <v>549</v>
      </c>
      <c r="E216" s="88" t="s">
        <v>132</v>
      </c>
      <c r="F216" s="101">
        <v>45001</v>
      </c>
      <c r="G216" s="90">
        <v>36882</v>
      </c>
      <c r="H216" s="102">
        <v>0.31970100000000001</v>
      </c>
      <c r="I216" s="90">
        <v>0.117912266</v>
      </c>
      <c r="J216" s="91">
        <f t="shared" si="3"/>
        <v>-1.364520654518109E-4</v>
      </c>
      <c r="K216" s="91">
        <f>I216/'סכום נכסי הקרן'!$C$42</f>
        <v>8.8068869109626524E-7</v>
      </c>
    </row>
    <row r="217" spans="2:11">
      <c r="B217" s="86" t="s">
        <v>2300</v>
      </c>
      <c r="C217" s="87" t="s">
        <v>2301</v>
      </c>
      <c r="D217" s="88" t="s">
        <v>549</v>
      </c>
      <c r="E217" s="88" t="s">
        <v>132</v>
      </c>
      <c r="F217" s="101">
        <v>45001</v>
      </c>
      <c r="G217" s="90">
        <v>922.56224999999995</v>
      </c>
      <c r="H217" s="102">
        <v>0.37504900000000002</v>
      </c>
      <c r="I217" s="90">
        <v>3.4600569999999999E-3</v>
      </c>
      <c r="J217" s="91">
        <f t="shared" si="3"/>
        <v>-4.0040950805830198E-6</v>
      </c>
      <c r="K217" s="91">
        <f>I217/'סכום נכסי הקרן'!$C$42</f>
        <v>2.5843223727448932E-8</v>
      </c>
    </row>
    <row r="218" spans="2:11">
      <c r="B218" s="86" t="s">
        <v>2300</v>
      </c>
      <c r="C218" s="87" t="s">
        <v>2302</v>
      </c>
      <c r="D218" s="88" t="s">
        <v>549</v>
      </c>
      <c r="E218" s="88" t="s">
        <v>132</v>
      </c>
      <c r="F218" s="101">
        <v>45001</v>
      </c>
      <c r="G218" s="90">
        <v>151547.01804</v>
      </c>
      <c r="H218" s="102">
        <v>0.37504900000000002</v>
      </c>
      <c r="I218" s="90">
        <v>0.56837494500000008</v>
      </c>
      <c r="J218" s="91">
        <f t="shared" si="3"/>
        <v>-6.5774272539473907E-4</v>
      </c>
      <c r="K218" s="91">
        <f>I218/'סכום נכסי הקרן'!$C$42</f>
        <v>4.2452019908086728E-6</v>
      </c>
    </row>
    <row r="219" spans="2:11">
      <c r="B219" s="86" t="s">
        <v>2303</v>
      </c>
      <c r="C219" s="87" t="s">
        <v>2304</v>
      </c>
      <c r="D219" s="88" t="s">
        <v>549</v>
      </c>
      <c r="E219" s="88" t="s">
        <v>132</v>
      </c>
      <c r="F219" s="101">
        <v>45001</v>
      </c>
      <c r="G219" s="90">
        <v>87352.822400000005</v>
      </c>
      <c r="H219" s="102">
        <v>0.37504900000000002</v>
      </c>
      <c r="I219" s="90">
        <v>0.32761552399999999</v>
      </c>
      <c r="J219" s="91">
        <f t="shared" si="3"/>
        <v>-3.791277738982416E-4</v>
      </c>
      <c r="K219" s="91">
        <f>I219/'סכום נכסי הקרן'!$C$42</f>
        <v>2.4469658399608491E-6</v>
      </c>
    </row>
    <row r="220" spans="2:11">
      <c r="B220" s="86" t="s">
        <v>2305</v>
      </c>
      <c r="C220" s="87" t="s">
        <v>2306</v>
      </c>
      <c r="D220" s="88" t="s">
        <v>549</v>
      </c>
      <c r="E220" s="88" t="s">
        <v>132</v>
      </c>
      <c r="F220" s="101">
        <v>44987</v>
      </c>
      <c r="G220" s="90">
        <v>43778.823263999999</v>
      </c>
      <c r="H220" s="102">
        <v>0.68375699999999995</v>
      </c>
      <c r="I220" s="90">
        <v>0.29934091400000001</v>
      </c>
      <c r="J220" s="91">
        <f t="shared" si="3"/>
        <v>-3.4640743813313618E-4</v>
      </c>
      <c r="K220" s="91">
        <f>I220/'סכום נכסי הקרן'!$C$42</f>
        <v>2.235782303956568E-6</v>
      </c>
    </row>
    <row r="221" spans="2:11">
      <c r="B221" s="86" t="s">
        <v>2307</v>
      </c>
      <c r="C221" s="87" t="s">
        <v>2308</v>
      </c>
      <c r="D221" s="88" t="s">
        <v>549</v>
      </c>
      <c r="E221" s="88" t="s">
        <v>132</v>
      </c>
      <c r="F221" s="101">
        <v>44987</v>
      </c>
      <c r="G221" s="90">
        <v>59698.395360000002</v>
      </c>
      <c r="H221" s="102">
        <v>0.68375699999999995</v>
      </c>
      <c r="I221" s="90">
        <v>0.40819215400000003</v>
      </c>
      <c r="J221" s="91">
        <f t="shared" si="3"/>
        <v>-4.7237377758920922E-4</v>
      </c>
      <c r="K221" s="91">
        <f>I221/'סכום נכסי הקרן'!$C$42</f>
        <v>3.0487940399858413E-6</v>
      </c>
    </row>
    <row r="222" spans="2:11">
      <c r="B222" s="86" t="s">
        <v>2309</v>
      </c>
      <c r="C222" s="87" t="s">
        <v>2310</v>
      </c>
      <c r="D222" s="88" t="s">
        <v>549</v>
      </c>
      <c r="E222" s="88" t="s">
        <v>132</v>
      </c>
      <c r="F222" s="101">
        <v>44987</v>
      </c>
      <c r="G222" s="90">
        <v>16843.232339999999</v>
      </c>
      <c r="H222" s="102">
        <v>0.70639799999999997</v>
      </c>
      <c r="I222" s="90">
        <v>0.11898031299999998</v>
      </c>
      <c r="J222" s="91">
        <f t="shared" si="3"/>
        <v>-1.3768804559275406E-4</v>
      </c>
      <c r="K222" s="91">
        <f>I222/'סכום נכסי הקרן'!$C$42</f>
        <v>8.8866595204093468E-7</v>
      </c>
    </row>
    <row r="223" spans="2:11">
      <c r="B223" s="86" t="s">
        <v>2311</v>
      </c>
      <c r="C223" s="87" t="s">
        <v>2312</v>
      </c>
      <c r="D223" s="88" t="s">
        <v>549</v>
      </c>
      <c r="E223" s="88" t="s">
        <v>132</v>
      </c>
      <c r="F223" s="101">
        <v>44987</v>
      </c>
      <c r="G223" s="90">
        <v>49762.474199999997</v>
      </c>
      <c r="H223" s="102">
        <v>0.71132200000000001</v>
      </c>
      <c r="I223" s="90">
        <v>0.35397152799999998</v>
      </c>
      <c r="J223" s="91">
        <f t="shared" si="3"/>
        <v>-4.0962783385685685E-4</v>
      </c>
      <c r="K223" s="91">
        <f>I223/'סכום נכסי הקרן'!$C$42</f>
        <v>2.6438192755931345E-6</v>
      </c>
    </row>
    <row r="224" spans="2:11">
      <c r="B224" s="86" t="s">
        <v>2313</v>
      </c>
      <c r="C224" s="87" t="s">
        <v>2314</v>
      </c>
      <c r="D224" s="88" t="s">
        <v>549</v>
      </c>
      <c r="E224" s="88" t="s">
        <v>132</v>
      </c>
      <c r="F224" s="101">
        <v>44987</v>
      </c>
      <c r="G224" s="90">
        <v>67695.748416000002</v>
      </c>
      <c r="H224" s="102">
        <v>0.73887199999999997</v>
      </c>
      <c r="I224" s="90">
        <v>0.50018478199999994</v>
      </c>
      <c r="J224" s="91">
        <f t="shared" si="3"/>
        <v>-5.7883076058824756E-4</v>
      </c>
      <c r="K224" s="91">
        <f>I224/'סכום נכסי הקרן'!$C$42</f>
        <v>3.7358885204178053E-6</v>
      </c>
    </row>
    <row r="225" spans="2:11">
      <c r="B225" s="86" t="s">
        <v>2315</v>
      </c>
      <c r="C225" s="87" t="s">
        <v>2316</v>
      </c>
      <c r="D225" s="88" t="s">
        <v>549</v>
      </c>
      <c r="E225" s="88" t="s">
        <v>132</v>
      </c>
      <c r="F225" s="101">
        <v>45007</v>
      </c>
      <c r="G225" s="90">
        <v>57852.639863999997</v>
      </c>
      <c r="H225" s="102">
        <v>1.0983309999999999</v>
      </c>
      <c r="I225" s="90">
        <v>0.63541340599999996</v>
      </c>
      <c r="J225" s="91">
        <f t="shared" si="3"/>
        <v>-7.3532190166263186E-4</v>
      </c>
      <c r="K225" s="91">
        <f>I225/'סכום נכסי הקרן'!$C$42</f>
        <v>4.7459133796577169E-6</v>
      </c>
    </row>
    <row r="226" spans="2:11">
      <c r="B226" s="86" t="s">
        <v>2317</v>
      </c>
      <c r="C226" s="87" t="s">
        <v>2318</v>
      </c>
      <c r="D226" s="88" t="s">
        <v>549</v>
      </c>
      <c r="E226" s="88" t="s">
        <v>132</v>
      </c>
      <c r="F226" s="101">
        <v>45007</v>
      </c>
      <c r="G226" s="90">
        <v>74830.165200000003</v>
      </c>
      <c r="H226" s="102">
        <v>1.125712</v>
      </c>
      <c r="I226" s="90">
        <v>0.84237236799999993</v>
      </c>
      <c r="J226" s="91">
        <f t="shared" si="3"/>
        <v>-9.7482181788562116E-4</v>
      </c>
      <c r="K226" s="91">
        <f>I226/'סכום נכסי הקרן'!$C$42</f>
        <v>6.2916933357008117E-6</v>
      </c>
    </row>
    <row r="227" spans="2:11">
      <c r="B227" s="86" t="s">
        <v>2319</v>
      </c>
      <c r="C227" s="87" t="s">
        <v>2320</v>
      </c>
      <c r="D227" s="88" t="s">
        <v>549</v>
      </c>
      <c r="E227" s="88" t="s">
        <v>132</v>
      </c>
      <c r="F227" s="101">
        <v>44985</v>
      </c>
      <c r="G227" s="90">
        <v>29936.209500000001</v>
      </c>
      <c r="H227" s="102">
        <v>0.96260599999999996</v>
      </c>
      <c r="I227" s="90">
        <v>0.28816763500000003</v>
      </c>
      <c r="J227" s="91">
        <f t="shared" si="3"/>
        <v>-3.3347734146771087E-4</v>
      </c>
      <c r="K227" s="91">
        <f>I227/'סכום נכסי הקרן'!$C$42</f>
        <v>2.1523288958288387E-6</v>
      </c>
    </row>
    <row r="228" spans="2:11">
      <c r="B228" s="86" t="s">
        <v>2319</v>
      </c>
      <c r="C228" s="87" t="s">
        <v>2321</v>
      </c>
      <c r="D228" s="88" t="s">
        <v>549</v>
      </c>
      <c r="E228" s="88" t="s">
        <v>132</v>
      </c>
      <c r="F228" s="101">
        <v>44985</v>
      </c>
      <c r="G228" s="90">
        <v>109509.325</v>
      </c>
      <c r="H228" s="102">
        <v>0.96260599999999996</v>
      </c>
      <c r="I228" s="90">
        <v>1.054142916</v>
      </c>
      <c r="J228" s="91">
        <f t="shared" si="3"/>
        <v>-1.2198898642961776E-3</v>
      </c>
      <c r="K228" s="91">
        <f>I228/'סכום נכסי הקרן'!$C$42</f>
        <v>7.873411108225503E-6</v>
      </c>
    </row>
    <row r="229" spans="2:11">
      <c r="B229" s="86" t="s">
        <v>2322</v>
      </c>
      <c r="C229" s="87" t="s">
        <v>2323</v>
      </c>
      <c r="D229" s="88" t="s">
        <v>549</v>
      </c>
      <c r="E229" s="88" t="s">
        <v>132</v>
      </c>
      <c r="F229" s="101">
        <v>44991</v>
      </c>
      <c r="G229" s="90">
        <v>65705.595000000001</v>
      </c>
      <c r="H229" s="102">
        <v>0.99207100000000004</v>
      </c>
      <c r="I229" s="90">
        <v>0.65184608300000002</v>
      </c>
      <c r="J229" s="91">
        <f t="shared" si="3"/>
        <v>-7.5433835172010488E-4</v>
      </c>
      <c r="K229" s="91">
        <f>I229/'סכום נכסי הקרן'!$C$42</f>
        <v>4.868649319600876E-6</v>
      </c>
    </row>
    <row r="230" spans="2:11">
      <c r="B230" s="86" t="s">
        <v>2324</v>
      </c>
      <c r="C230" s="87" t="s">
        <v>2325</v>
      </c>
      <c r="D230" s="88" t="s">
        <v>549</v>
      </c>
      <c r="E230" s="88" t="s">
        <v>132</v>
      </c>
      <c r="F230" s="101">
        <v>44985</v>
      </c>
      <c r="G230" s="90">
        <v>13880.318640000001</v>
      </c>
      <c r="H230" s="102">
        <v>0.97363100000000002</v>
      </c>
      <c r="I230" s="90">
        <v>0.13514305500000001</v>
      </c>
      <c r="J230" s="91">
        <f t="shared" si="3"/>
        <v>-1.5639211773114158E-4</v>
      </c>
      <c r="K230" s="91">
        <f>I230/'סכום נכסי הקרן'!$C$42</f>
        <v>1.0093857429446789E-6</v>
      </c>
    </row>
    <row r="231" spans="2:11">
      <c r="B231" s="86" t="s">
        <v>2326</v>
      </c>
      <c r="C231" s="87" t="s">
        <v>2327</v>
      </c>
      <c r="D231" s="88" t="s">
        <v>549</v>
      </c>
      <c r="E231" s="88" t="s">
        <v>132</v>
      </c>
      <c r="F231" s="101">
        <v>44985</v>
      </c>
      <c r="G231" s="90">
        <v>29940.352919999998</v>
      </c>
      <c r="H231" s="102">
        <v>0.97631100000000004</v>
      </c>
      <c r="I231" s="90">
        <v>0.29231105499999999</v>
      </c>
      <c r="J231" s="91">
        <f t="shared" si="3"/>
        <v>-3.3827224734318898E-4</v>
      </c>
      <c r="K231" s="91">
        <f>I231/'סכום נכסי הקרן'!$C$42</f>
        <v>2.1832761692572204E-6</v>
      </c>
    </row>
    <row r="232" spans="2:11">
      <c r="B232" s="86" t="s">
        <v>2328</v>
      </c>
      <c r="C232" s="87" t="s">
        <v>2329</v>
      </c>
      <c r="D232" s="88" t="s">
        <v>549</v>
      </c>
      <c r="E232" s="88" t="s">
        <v>132</v>
      </c>
      <c r="F232" s="101">
        <v>44980</v>
      </c>
      <c r="G232" s="90">
        <v>19964.102471999999</v>
      </c>
      <c r="H232" s="102">
        <v>0.121252</v>
      </c>
      <c r="I232" s="90">
        <v>2.4206781999999996E-2</v>
      </c>
      <c r="J232" s="91">
        <f t="shared" si="3"/>
        <v>-2.8012907510756493E-5</v>
      </c>
      <c r="K232" s="91">
        <f>I232/'סכום נכסי הקרן'!$C$42</f>
        <v>1.8080086049090626E-7</v>
      </c>
    </row>
    <row r="233" spans="2:11">
      <c r="B233" s="86" t="s">
        <v>2330</v>
      </c>
      <c r="C233" s="87" t="s">
        <v>2331</v>
      </c>
      <c r="D233" s="88" t="s">
        <v>549</v>
      </c>
      <c r="E233" s="88" t="s">
        <v>132</v>
      </c>
      <c r="F233" s="101">
        <v>44985</v>
      </c>
      <c r="G233" s="90">
        <v>113823.72508299998</v>
      </c>
      <c r="H233" s="102">
        <v>1.0201439999999999</v>
      </c>
      <c r="I233" s="90">
        <v>1.1611659950000002</v>
      </c>
      <c r="J233" s="91">
        <f t="shared" si="3"/>
        <v>-1.3437405939612521E-3</v>
      </c>
      <c r="K233" s="91">
        <f>I233/'סכום נכסי הקרן'!$C$42</f>
        <v>8.6727682791037412E-6</v>
      </c>
    </row>
    <row r="234" spans="2:11">
      <c r="B234" s="86" t="s">
        <v>2330</v>
      </c>
      <c r="C234" s="87" t="s">
        <v>2332</v>
      </c>
      <c r="D234" s="88" t="s">
        <v>549</v>
      </c>
      <c r="E234" s="88" t="s">
        <v>132</v>
      </c>
      <c r="F234" s="101">
        <v>44985</v>
      </c>
      <c r="G234" s="90">
        <v>925.78942500000005</v>
      </c>
      <c r="H234" s="102">
        <v>1.0201439999999999</v>
      </c>
      <c r="I234" s="90">
        <v>9.4443870000000003E-3</v>
      </c>
      <c r="J234" s="91">
        <f t="shared" si="3"/>
        <v>-1.0929364321403441E-5</v>
      </c>
      <c r="K234" s="91">
        <f>I234/'סכום נכסי הקרן'!$C$42</f>
        <v>7.0540284801553915E-8</v>
      </c>
    </row>
    <row r="235" spans="2:11">
      <c r="B235" s="86" t="s">
        <v>2333</v>
      </c>
      <c r="C235" s="87" t="s">
        <v>2334</v>
      </c>
      <c r="D235" s="88" t="s">
        <v>549</v>
      </c>
      <c r="E235" s="88" t="s">
        <v>132</v>
      </c>
      <c r="F235" s="101">
        <v>44991</v>
      </c>
      <c r="G235" s="90">
        <v>37034.650500000003</v>
      </c>
      <c r="H235" s="102">
        <v>1.057804</v>
      </c>
      <c r="I235" s="90">
        <v>0.39175405699999993</v>
      </c>
      <c r="J235" s="91">
        <f t="shared" si="3"/>
        <v>-4.5335105532427343E-4</v>
      </c>
      <c r="K235" s="91">
        <f>I235/'סכום נכסי הקרן'!$C$42</f>
        <v>2.9260176179718368E-6</v>
      </c>
    </row>
    <row r="236" spans="2:11">
      <c r="B236" s="86" t="s">
        <v>2335</v>
      </c>
      <c r="C236" s="87" t="s">
        <v>2336</v>
      </c>
      <c r="D236" s="88" t="s">
        <v>549</v>
      </c>
      <c r="E236" s="88" t="s">
        <v>132</v>
      </c>
      <c r="F236" s="101">
        <v>44991</v>
      </c>
      <c r="G236" s="90">
        <v>94295.33468</v>
      </c>
      <c r="H236" s="102">
        <v>1.1152489999999999</v>
      </c>
      <c r="I236" s="90">
        <v>1.0516278970000001</v>
      </c>
      <c r="J236" s="91">
        <f t="shared" si="3"/>
        <v>-1.216979399177981E-3</v>
      </c>
      <c r="K236" s="91">
        <f>I236/'סכום נכסי הקרן'!$C$42</f>
        <v>7.8546263891599555E-6</v>
      </c>
    </row>
    <row r="237" spans="2:11">
      <c r="B237" s="86" t="s">
        <v>2337</v>
      </c>
      <c r="C237" s="87" t="s">
        <v>2338</v>
      </c>
      <c r="D237" s="88" t="s">
        <v>549</v>
      </c>
      <c r="E237" s="88" t="s">
        <v>132</v>
      </c>
      <c r="F237" s="101">
        <v>45007</v>
      </c>
      <c r="G237" s="90">
        <v>32893.721400000002</v>
      </c>
      <c r="H237" s="102">
        <v>1.1299630000000001</v>
      </c>
      <c r="I237" s="90">
        <v>0.37168702899999995</v>
      </c>
      <c r="J237" s="91">
        <f t="shared" si="3"/>
        <v>-4.3012881126970392E-4</v>
      </c>
      <c r="K237" s="91">
        <f>I237/'סכום נכסי הקרן'!$C$42</f>
        <v>2.7761366494938662E-6</v>
      </c>
    </row>
    <row r="238" spans="2:11">
      <c r="B238" s="86" t="s">
        <v>2337</v>
      </c>
      <c r="C238" s="87" t="s">
        <v>2339</v>
      </c>
      <c r="D238" s="88" t="s">
        <v>549</v>
      </c>
      <c r="E238" s="88" t="s">
        <v>132</v>
      </c>
      <c r="F238" s="101">
        <v>45007</v>
      </c>
      <c r="G238" s="90">
        <v>33817.358520000002</v>
      </c>
      <c r="H238" s="102">
        <v>1.1299630000000001</v>
      </c>
      <c r="I238" s="90">
        <v>0.38212379099999999</v>
      </c>
      <c r="J238" s="91">
        <f t="shared" si="3"/>
        <v>-4.4220658553221348E-4</v>
      </c>
      <c r="K238" s="91">
        <f>I238/'סכום נכסי הקרן'!$C$42</f>
        <v>2.8540889998037423E-6</v>
      </c>
    </row>
    <row r="239" spans="2:11">
      <c r="B239" s="86" t="s">
        <v>2337</v>
      </c>
      <c r="C239" s="87" t="s">
        <v>2340</v>
      </c>
      <c r="D239" s="88" t="s">
        <v>549</v>
      </c>
      <c r="E239" s="88" t="s">
        <v>132</v>
      </c>
      <c r="F239" s="101">
        <v>45007</v>
      </c>
      <c r="G239" s="90">
        <v>39964.66704</v>
      </c>
      <c r="H239" s="102">
        <v>1.1299630000000001</v>
      </c>
      <c r="I239" s="90">
        <v>0.451586131</v>
      </c>
      <c r="J239" s="91">
        <f t="shared" si="3"/>
        <v>-5.2259075662528659E-4</v>
      </c>
      <c r="K239" s="91">
        <f>I239/'סכום נכסי הקרן'!$C$42</f>
        <v>3.3729043815307267E-6</v>
      </c>
    </row>
    <row r="240" spans="2:11">
      <c r="B240" s="86" t="s">
        <v>2341</v>
      </c>
      <c r="C240" s="87" t="s">
        <v>2342</v>
      </c>
      <c r="D240" s="88" t="s">
        <v>549</v>
      </c>
      <c r="E240" s="88" t="s">
        <v>132</v>
      </c>
      <c r="F240" s="101">
        <v>44984</v>
      </c>
      <c r="G240" s="90">
        <v>30039.794999999998</v>
      </c>
      <c r="H240" s="102">
        <v>1.304114</v>
      </c>
      <c r="I240" s="90">
        <v>0.39175313499999997</v>
      </c>
      <c r="J240" s="91">
        <f t="shared" si="3"/>
        <v>-4.5334998835466452E-4</v>
      </c>
      <c r="K240" s="91">
        <f>I240/'סכום נכסי הקרן'!$C$42</f>
        <v>2.9260107315383835E-6</v>
      </c>
    </row>
    <row r="241" spans="2:11">
      <c r="B241" s="86" t="s">
        <v>2343</v>
      </c>
      <c r="C241" s="87" t="s">
        <v>2344</v>
      </c>
      <c r="D241" s="88" t="s">
        <v>549</v>
      </c>
      <c r="E241" s="88" t="s">
        <v>132</v>
      </c>
      <c r="F241" s="101">
        <v>44999</v>
      </c>
      <c r="G241" s="90">
        <v>38978.006866000003</v>
      </c>
      <c r="H241" s="102">
        <v>0.52618200000000004</v>
      </c>
      <c r="I241" s="90">
        <v>0.205095362</v>
      </c>
      <c r="J241" s="91">
        <f t="shared" si="3"/>
        <v>-2.3734329522160866E-4</v>
      </c>
      <c r="K241" s="91">
        <f>I241/'סכום נכסי הקרן'!$C$42</f>
        <v>1.5318606964070616E-6</v>
      </c>
    </row>
    <row r="242" spans="2:11">
      <c r="B242" s="86" t="s">
        <v>2345</v>
      </c>
      <c r="C242" s="87" t="s">
        <v>2346</v>
      </c>
      <c r="D242" s="88" t="s">
        <v>549</v>
      </c>
      <c r="E242" s="88" t="s">
        <v>132</v>
      </c>
      <c r="F242" s="101">
        <v>44984</v>
      </c>
      <c r="G242" s="90">
        <v>37245.697500000002</v>
      </c>
      <c r="H242" s="102">
        <v>1.288489</v>
      </c>
      <c r="I242" s="90">
        <v>0.47990653500000002</v>
      </c>
      <c r="J242" s="91">
        <f t="shared" si="3"/>
        <v>-5.553640867572826E-4</v>
      </c>
      <c r="K242" s="91">
        <f>I242/'סכום נכסי הקרן'!$C$42</f>
        <v>3.5844299536885671E-6</v>
      </c>
    </row>
    <row r="243" spans="2:11">
      <c r="B243" s="86" t="s">
        <v>2347</v>
      </c>
      <c r="C243" s="87" t="s">
        <v>2348</v>
      </c>
      <c r="D243" s="88" t="s">
        <v>549</v>
      </c>
      <c r="E243" s="88" t="s">
        <v>132</v>
      </c>
      <c r="F243" s="101">
        <v>45005</v>
      </c>
      <c r="G243" s="90">
        <v>45208.855620000002</v>
      </c>
      <c r="H243" s="102">
        <v>1.668776</v>
      </c>
      <c r="I243" s="90">
        <v>0.75443439400000001</v>
      </c>
      <c r="J243" s="91">
        <f t="shared" si="3"/>
        <v>-8.7305701774220246E-4</v>
      </c>
      <c r="K243" s="91">
        <f>I243/'סכום נכסי הקרן'!$C$42</f>
        <v>5.6348831339554105E-6</v>
      </c>
    </row>
    <row r="244" spans="2:11">
      <c r="B244" s="86" t="s">
        <v>2349</v>
      </c>
      <c r="C244" s="87" t="s">
        <v>2350</v>
      </c>
      <c r="D244" s="88" t="s">
        <v>549</v>
      </c>
      <c r="E244" s="88" t="s">
        <v>132</v>
      </c>
      <c r="F244" s="101">
        <v>44984</v>
      </c>
      <c r="G244" s="90">
        <v>95480.279909999997</v>
      </c>
      <c r="H244" s="102">
        <v>1.3698779999999999</v>
      </c>
      <c r="I244" s="90">
        <v>1.307963059</v>
      </c>
      <c r="J244" s="91">
        <f t="shared" si="3"/>
        <v>-1.5136191253861478E-3</v>
      </c>
      <c r="K244" s="91">
        <f>I244/'סכום נכסי הקרן'!$C$42</f>
        <v>9.7691980106037233E-6</v>
      </c>
    </row>
    <row r="245" spans="2:11">
      <c r="B245" s="86" t="s">
        <v>2351</v>
      </c>
      <c r="C245" s="87" t="s">
        <v>2352</v>
      </c>
      <c r="D245" s="88" t="s">
        <v>549</v>
      </c>
      <c r="E245" s="88" t="s">
        <v>132</v>
      </c>
      <c r="F245" s="101">
        <v>44984</v>
      </c>
      <c r="G245" s="90">
        <v>50314.930200000003</v>
      </c>
      <c r="H245" s="102">
        <v>1.4917100000000001</v>
      </c>
      <c r="I245" s="90">
        <v>0.75055291000000002</v>
      </c>
      <c r="J245" s="91">
        <f t="shared" si="3"/>
        <v>-8.6856523307224994E-4</v>
      </c>
      <c r="K245" s="91">
        <f>I245/'סכום נכסי הקרן'!$C$42</f>
        <v>5.6058922649013717E-6</v>
      </c>
    </row>
    <row r="246" spans="2:11">
      <c r="B246" s="86" t="s">
        <v>2353</v>
      </c>
      <c r="C246" s="87" t="s">
        <v>2354</v>
      </c>
      <c r="D246" s="88" t="s">
        <v>549</v>
      </c>
      <c r="E246" s="88" t="s">
        <v>132</v>
      </c>
      <c r="F246" s="101">
        <v>44979</v>
      </c>
      <c r="G246" s="90">
        <v>73322.644098000004</v>
      </c>
      <c r="H246" s="102">
        <v>1.0284199999999999</v>
      </c>
      <c r="I246" s="90">
        <v>0.75406501400000014</v>
      </c>
      <c r="J246" s="91">
        <f t="shared" si="3"/>
        <v>-8.7262955870298273E-4</v>
      </c>
      <c r="K246" s="91">
        <f>I246/'סכום נכסי הקרן'!$C$42</f>
        <v>5.6321242285441874E-6</v>
      </c>
    </row>
    <row r="247" spans="2:11">
      <c r="B247" s="86" t="s">
        <v>2355</v>
      </c>
      <c r="C247" s="87" t="s">
        <v>2356</v>
      </c>
      <c r="D247" s="88" t="s">
        <v>549</v>
      </c>
      <c r="E247" s="88" t="s">
        <v>132</v>
      </c>
      <c r="F247" s="101">
        <v>44959</v>
      </c>
      <c r="G247" s="90">
        <v>234900.68283000001</v>
      </c>
      <c r="H247" s="102">
        <v>5.750807</v>
      </c>
      <c r="I247" s="90">
        <v>13.508684520999999</v>
      </c>
      <c r="J247" s="91">
        <f t="shared" si="3"/>
        <v>-1.5632706985949679E-2</v>
      </c>
      <c r="K247" s="91">
        <f>I247/'סכום נכסי הקרן'!$C$42</f>
        <v>1.0089659110810293E-4</v>
      </c>
    </row>
    <row r="248" spans="2:11">
      <c r="B248" s="86" t="s">
        <v>2357</v>
      </c>
      <c r="C248" s="87" t="s">
        <v>2358</v>
      </c>
      <c r="D248" s="88" t="s">
        <v>549</v>
      </c>
      <c r="E248" s="88" t="s">
        <v>132</v>
      </c>
      <c r="F248" s="101">
        <v>44943</v>
      </c>
      <c r="G248" s="90">
        <v>185892.62669999999</v>
      </c>
      <c r="H248" s="102">
        <v>5.7536189999999996</v>
      </c>
      <c r="I248" s="90">
        <v>10.695553801000001</v>
      </c>
      <c r="J248" s="91">
        <f t="shared" si="3"/>
        <v>-1.2377256894523738E-2</v>
      </c>
      <c r="K248" s="91">
        <f>I248/'סכום נכסי הקרן'!$C$42</f>
        <v>7.9885270609186452E-5</v>
      </c>
    </row>
    <row r="249" spans="2:11">
      <c r="B249" s="86" t="s">
        <v>2359</v>
      </c>
      <c r="C249" s="87" t="s">
        <v>2360</v>
      </c>
      <c r="D249" s="88" t="s">
        <v>549</v>
      </c>
      <c r="E249" s="88" t="s">
        <v>132</v>
      </c>
      <c r="F249" s="101">
        <v>44957</v>
      </c>
      <c r="G249" s="90">
        <v>37945.440360000001</v>
      </c>
      <c r="H249" s="102">
        <v>3.9673579999999999</v>
      </c>
      <c r="I249" s="90">
        <v>1.505431551</v>
      </c>
      <c r="J249" s="91">
        <f t="shared" si="3"/>
        <v>-1.7421363484802607E-3</v>
      </c>
      <c r="K249" s="91">
        <f>I249/'סכום נכסי הקרן'!$C$42</f>
        <v>1.1244093487145862E-5</v>
      </c>
    </row>
    <row r="250" spans="2:11">
      <c r="B250" s="86" t="s">
        <v>2361</v>
      </c>
      <c r="C250" s="87" t="s">
        <v>2362</v>
      </c>
      <c r="D250" s="88" t="s">
        <v>549</v>
      </c>
      <c r="E250" s="88" t="s">
        <v>132</v>
      </c>
      <c r="F250" s="101">
        <v>45014</v>
      </c>
      <c r="G250" s="90">
        <v>49928.211000000003</v>
      </c>
      <c r="H250" s="102">
        <v>1.326049</v>
      </c>
      <c r="I250" s="90">
        <v>0.66207248299999999</v>
      </c>
      <c r="J250" s="91">
        <f t="shared" si="3"/>
        <v>-7.6617268795562755E-4</v>
      </c>
      <c r="K250" s="91">
        <f>I250/'סכום נכסי הקרן'!$C$42</f>
        <v>4.9450304726068471E-6</v>
      </c>
    </row>
    <row r="251" spans="2:11">
      <c r="B251" s="86" t="s">
        <v>2363</v>
      </c>
      <c r="C251" s="87" t="s">
        <v>2364</v>
      </c>
      <c r="D251" s="88" t="s">
        <v>549</v>
      </c>
      <c r="E251" s="88" t="s">
        <v>132</v>
      </c>
      <c r="F251" s="101">
        <v>45014</v>
      </c>
      <c r="G251" s="90">
        <v>49928.211000000003</v>
      </c>
      <c r="H251" s="102">
        <v>0.95435700000000001</v>
      </c>
      <c r="I251" s="90">
        <v>0.4764932999999999</v>
      </c>
      <c r="J251" s="91">
        <f t="shared" si="3"/>
        <v>-5.514141756799869E-4</v>
      </c>
      <c r="K251" s="91">
        <f>I251/'סכום נכסי הקרן'!$C$42</f>
        <v>3.5589364442639067E-6</v>
      </c>
    </row>
    <row r="252" spans="2:11">
      <c r="B252" s="86" t="s">
        <v>2365</v>
      </c>
      <c r="C252" s="87" t="s">
        <v>2366</v>
      </c>
      <c r="D252" s="88" t="s">
        <v>549</v>
      </c>
      <c r="E252" s="88" t="s">
        <v>132</v>
      </c>
      <c r="F252" s="101">
        <v>44991</v>
      </c>
      <c r="G252" s="90">
        <v>88648.819424999994</v>
      </c>
      <c r="H252" s="102">
        <v>0.81101900000000005</v>
      </c>
      <c r="I252" s="90">
        <v>0.71895866600000002</v>
      </c>
      <c r="J252" s="91">
        <f t="shared" si="3"/>
        <v>-8.3200330447536863E-4</v>
      </c>
      <c r="K252" s="91">
        <f>I252/'סכום נכסי הקרן'!$C$42</f>
        <v>5.3699143269102891E-6</v>
      </c>
    </row>
    <row r="253" spans="2:11">
      <c r="B253" s="86" t="s">
        <v>2367</v>
      </c>
      <c r="C253" s="87" t="s">
        <v>2368</v>
      </c>
      <c r="D253" s="88" t="s">
        <v>549</v>
      </c>
      <c r="E253" s="88" t="s">
        <v>132</v>
      </c>
      <c r="F253" s="101">
        <v>45014</v>
      </c>
      <c r="G253" s="90">
        <v>49928.211000000003</v>
      </c>
      <c r="H253" s="102">
        <v>0.83665299999999998</v>
      </c>
      <c r="I253" s="90">
        <v>0.41772579299999996</v>
      </c>
      <c r="J253" s="91">
        <f t="shared" si="3"/>
        <v>-4.8340642734612195E-4</v>
      </c>
      <c r="K253" s="91">
        <f>I253/'סכום נכסי הקרן'!$C$42</f>
        <v>3.1200009494713583E-6</v>
      </c>
    </row>
    <row r="254" spans="2:11">
      <c r="B254" s="86" t="s">
        <v>2369</v>
      </c>
      <c r="C254" s="87" t="s">
        <v>2370</v>
      </c>
      <c r="D254" s="88" t="s">
        <v>549</v>
      </c>
      <c r="E254" s="88" t="s">
        <v>132</v>
      </c>
      <c r="F254" s="101">
        <v>45015</v>
      </c>
      <c r="G254" s="90">
        <v>33798.659399999997</v>
      </c>
      <c r="H254" s="102">
        <v>0.61051200000000005</v>
      </c>
      <c r="I254" s="90">
        <v>0.206344789</v>
      </c>
      <c r="J254" s="91">
        <f t="shared" si="3"/>
        <v>-2.3878917443812087E-4</v>
      </c>
      <c r="K254" s="91">
        <f>I254/'סכום נכסי הקרן'!$C$42</f>
        <v>1.541192687611864E-6</v>
      </c>
    </row>
    <row r="255" spans="2:11">
      <c r="B255" s="86" t="s">
        <v>2371</v>
      </c>
      <c r="C255" s="87" t="s">
        <v>2372</v>
      </c>
      <c r="D255" s="88" t="s">
        <v>549</v>
      </c>
      <c r="E255" s="88" t="s">
        <v>132</v>
      </c>
      <c r="F255" s="101">
        <v>45015</v>
      </c>
      <c r="G255" s="90">
        <v>49928.211000000003</v>
      </c>
      <c r="H255" s="102">
        <v>0.54006500000000002</v>
      </c>
      <c r="I255" s="90">
        <v>0.269644561</v>
      </c>
      <c r="J255" s="91">
        <f t="shared" si="3"/>
        <v>-3.1204181324355869E-4</v>
      </c>
      <c r="K255" s="91">
        <f>I255/'סכום נכסי הקרן'!$C$42</f>
        <v>2.0139797456552742E-6</v>
      </c>
    </row>
    <row r="256" spans="2:11">
      <c r="B256" s="86" t="s">
        <v>2373</v>
      </c>
      <c r="C256" s="87" t="s">
        <v>2374</v>
      </c>
      <c r="D256" s="88" t="s">
        <v>549</v>
      </c>
      <c r="E256" s="88" t="s">
        <v>132</v>
      </c>
      <c r="F256" s="101">
        <v>44998</v>
      </c>
      <c r="G256" s="90">
        <v>23147.296875</v>
      </c>
      <c r="H256" s="102">
        <v>1.4385E-2</v>
      </c>
      <c r="I256" s="90">
        <v>3.3296249999999997E-3</v>
      </c>
      <c r="J256" s="91">
        <f t="shared" si="3"/>
        <v>-3.8531547551633504E-6</v>
      </c>
      <c r="K256" s="91">
        <f>I256/'סכום נכסי הקרן'!$C$42</f>
        <v>2.4869024933261835E-8</v>
      </c>
    </row>
    <row r="257" spans="2:11">
      <c r="B257" s="86" t="s">
        <v>2375</v>
      </c>
      <c r="C257" s="87" t="s">
        <v>2376</v>
      </c>
      <c r="D257" s="88" t="s">
        <v>549</v>
      </c>
      <c r="E257" s="88" t="s">
        <v>132</v>
      </c>
      <c r="F257" s="101">
        <v>44980</v>
      </c>
      <c r="G257" s="90">
        <v>118198.4259</v>
      </c>
      <c r="H257" s="102">
        <v>-0.13503899999999999</v>
      </c>
      <c r="I257" s="90">
        <v>-0.15961420600000001</v>
      </c>
      <c r="J257" s="91">
        <f t="shared" si="3"/>
        <v>1.8471096199737888E-4</v>
      </c>
      <c r="K257" s="91">
        <f>I257/'סכום נכסי הקרן'!$C$42</f>
        <v>-1.192161179927707E-6</v>
      </c>
    </row>
    <row r="258" spans="2:11">
      <c r="B258" s="86" t="s">
        <v>2377</v>
      </c>
      <c r="C258" s="87" t="s">
        <v>2378</v>
      </c>
      <c r="D258" s="88" t="s">
        <v>549</v>
      </c>
      <c r="E258" s="88" t="s">
        <v>132</v>
      </c>
      <c r="F258" s="101">
        <v>45000</v>
      </c>
      <c r="G258" s="90">
        <v>109585.11</v>
      </c>
      <c r="H258" s="102">
        <v>-0.42268299999999998</v>
      </c>
      <c r="I258" s="90">
        <v>-0.46319791999999999</v>
      </c>
      <c r="J258" s="91">
        <f t="shared" si="3"/>
        <v>5.3602831190592733E-4</v>
      </c>
      <c r="K258" s="91">
        <f>I258/'סכום נכסי הקרן'!$C$42</f>
        <v>-3.4596330281983771E-6</v>
      </c>
    </row>
    <row r="259" spans="2:11">
      <c r="B259" s="86" t="s">
        <v>2379</v>
      </c>
      <c r="C259" s="87" t="s">
        <v>2380</v>
      </c>
      <c r="D259" s="88" t="s">
        <v>549</v>
      </c>
      <c r="E259" s="88" t="s">
        <v>132</v>
      </c>
      <c r="F259" s="101">
        <v>44986</v>
      </c>
      <c r="G259" s="90">
        <v>34949.7477</v>
      </c>
      <c r="H259" s="102">
        <v>-0.58312600000000003</v>
      </c>
      <c r="I259" s="90">
        <v>-0.203801018</v>
      </c>
      <c r="J259" s="91">
        <f t="shared" si="3"/>
        <v>2.3584543653229164E-4</v>
      </c>
      <c r="K259" s="91">
        <f>I259/'סכום נכסי הקרן'!$C$42</f>
        <v>-1.5221932193763997E-6</v>
      </c>
    </row>
    <row r="260" spans="2:11">
      <c r="B260" s="86" t="s">
        <v>2381</v>
      </c>
      <c r="C260" s="87" t="s">
        <v>2382</v>
      </c>
      <c r="D260" s="88" t="s">
        <v>549</v>
      </c>
      <c r="E260" s="88" t="s">
        <v>132</v>
      </c>
      <c r="F260" s="101">
        <v>44984</v>
      </c>
      <c r="G260" s="90">
        <v>39942.568800000001</v>
      </c>
      <c r="H260" s="102">
        <v>-1.1100969999999999</v>
      </c>
      <c r="I260" s="90">
        <v>-0.443401186</v>
      </c>
      <c r="J260" s="91">
        <f t="shared" si="3"/>
        <v>5.1311886121739516E-4</v>
      </c>
      <c r="K260" s="91">
        <f>I260/'סכום נכסי הקרן'!$C$42</f>
        <v>-3.311770890136838E-6</v>
      </c>
    </row>
    <row r="261" spans="2:11">
      <c r="B261" s="86" t="s">
        <v>2383</v>
      </c>
      <c r="C261" s="87" t="s">
        <v>2384</v>
      </c>
      <c r="D261" s="88" t="s">
        <v>549</v>
      </c>
      <c r="E261" s="88" t="s">
        <v>132</v>
      </c>
      <c r="F261" s="101">
        <v>45001</v>
      </c>
      <c r="G261" s="90">
        <v>98626.599000000002</v>
      </c>
      <c r="H261" s="102">
        <v>-1.309129</v>
      </c>
      <c r="I261" s="90">
        <v>-1.2911490449999998</v>
      </c>
      <c r="J261" s="91">
        <f t="shared" si="3"/>
        <v>1.4941613792443197E-3</v>
      </c>
      <c r="K261" s="91">
        <f>I261/'סכום נכסי הקרן'!$C$42</f>
        <v>-9.6436138582159277E-6</v>
      </c>
    </row>
    <row r="262" spans="2:11">
      <c r="B262" s="86" t="s">
        <v>2385</v>
      </c>
      <c r="C262" s="87" t="s">
        <v>2386</v>
      </c>
      <c r="D262" s="88" t="s">
        <v>549</v>
      </c>
      <c r="E262" s="88" t="s">
        <v>132</v>
      </c>
      <c r="F262" s="101">
        <v>45005</v>
      </c>
      <c r="G262" s="90">
        <v>190678.0914</v>
      </c>
      <c r="H262" s="102">
        <v>-1.4729829999999999</v>
      </c>
      <c r="I262" s="90">
        <v>-2.8086557410000004</v>
      </c>
      <c r="J262" s="91">
        <f t="shared" si="3"/>
        <v>3.2502714942526548E-3</v>
      </c>
      <c r="K262" s="91">
        <f>I262/'סכום נכסי הקרן'!$C$42</f>
        <v>-2.097789680575981E-5</v>
      </c>
    </row>
    <row r="263" spans="2:11">
      <c r="B263" s="86" t="s">
        <v>2387</v>
      </c>
      <c r="C263" s="87" t="s">
        <v>2388</v>
      </c>
      <c r="D263" s="88" t="s">
        <v>549</v>
      </c>
      <c r="E263" s="88" t="s">
        <v>132</v>
      </c>
      <c r="F263" s="101">
        <v>44984</v>
      </c>
      <c r="G263" s="90">
        <v>39942.568800000001</v>
      </c>
      <c r="H263" s="102">
        <v>-1.350622</v>
      </c>
      <c r="I263" s="90">
        <v>-0.53947328400000005</v>
      </c>
      <c r="J263" s="91">
        <f t="shared" si="3"/>
        <v>6.2429674498725492E-4</v>
      </c>
      <c r="K263" s="91">
        <f>I263/'סכום נכסי הקרן'!$C$42</f>
        <v>-4.0293350003753114E-6</v>
      </c>
    </row>
    <row r="264" spans="2:11">
      <c r="B264" s="86" t="s">
        <v>2389</v>
      </c>
      <c r="C264" s="87" t="s">
        <v>2390</v>
      </c>
      <c r="D264" s="88" t="s">
        <v>549</v>
      </c>
      <c r="E264" s="88" t="s">
        <v>132</v>
      </c>
      <c r="F264" s="101">
        <v>45001</v>
      </c>
      <c r="G264" s="90">
        <v>9258.9187500000007</v>
      </c>
      <c r="H264" s="102">
        <v>-1.4662980000000001</v>
      </c>
      <c r="I264" s="90">
        <v>-0.13576332600000002</v>
      </c>
      <c r="J264" s="91">
        <f t="shared" si="3"/>
        <v>1.5710991632802258E-4</v>
      </c>
      <c r="K264" s="91">
        <f>I264/'סכום נכסי הקרן'!$C$42</f>
        <v>-1.0140185574401188E-6</v>
      </c>
    </row>
    <row r="265" spans="2:11">
      <c r="B265" s="86" t="s">
        <v>2391</v>
      </c>
      <c r="C265" s="87" t="s">
        <v>2392</v>
      </c>
      <c r="D265" s="88" t="s">
        <v>549</v>
      </c>
      <c r="E265" s="88" t="s">
        <v>132</v>
      </c>
      <c r="F265" s="101">
        <v>45005</v>
      </c>
      <c r="G265" s="90">
        <v>65751.066000000006</v>
      </c>
      <c r="H265" s="102">
        <v>-1.5426500000000001</v>
      </c>
      <c r="I265" s="90">
        <v>-1.0143086100000001</v>
      </c>
      <c r="J265" s="91">
        <f t="shared" si="3"/>
        <v>1.1737922570333381E-3</v>
      </c>
      <c r="K265" s="91">
        <f>I265/'סכום נכסי הקרן'!$C$42</f>
        <v>-7.5758880090437084E-6</v>
      </c>
    </row>
    <row r="266" spans="2:11">
      <c r="B266" s="86" t="s">
        <v>2393</v>
      </c>
      <c r="C266" s="87" t="s">
        <v>2394</v>
      </c>
      <c r="D266" s="88" t="s">
        <v>549</v>
      </c>
      <c r="E266" s="88" t="s">
        <v>132</v>
      </c>
      <c r="F266" s="101">
        <v>44984</v>
      </c>
      <c r="G266" s="90">
        <v>49928.211000000003</v>
      </c>
      <c r="H266" s="102">
        <v>-1.587091</v>
      </c>
      <c r="I266" s="90">
        <v>-0.79240605100000006</v>
      </c>
      <c r="J266" s="91">
        <f t="shared" si="3"/>
        <v>9.1699910453305186E-4</v>
      </c>
      <c r="K266" s="91">
        <f>I266/'סכום נכסי הקרן'!$C$42</f>
        <v>-5.918494076536112E-6</v>
      </c>
    </row>
    <row r="267" spans="2:11">
      <c r="B267" s="86" t="s">
        <v>2395</v>
      </c>
      <c r="C267" s="87" t="s">
        <v>2396</v>
      </c>
      <c r="D267" s="88" t="s">
        <v>549</v>
      </c>
      <c r="E267" s="88" t="s">
        <v>132</v>
      </c>
      <c r="F267" s="101">
        <v>45014</v>
      </c>
      <c r="G267" s="90">
        <v>16975.59174</v>
      </c>
      <c r="H267" s="102">
        <v>1.3773169999999999</v>
      </c>
      <c r="I267" s="90">
        <v>0.23380766600000005</v>
      </c>
      <c r="J267" s="91">
        <f t="shared" si="3"/>
        <v>-2.7057014529910866E-4</v>
      </c>
      <c r="K267" s="91">
        <f>I267/'סכום נכסי הקרן'!$C$42</f>
        <v>1.7463133762335871E-6</v>
      </c>
    </row>
    <row r="268" spans="2:11">
      <c r="B268" s="86" t="s">
        <v>2395</v>
      </c>
      <c r="C268" s="87" t="s">
        <v>2397</v>
      </c>
      <c r="D268" s="88" t="s">
        <v>549</v>
      </c>
      <c r="E268" s="88" t="s">
        <v>132</v>
      </c>
      <c r="F268" s="101">
        <v>45014</v>
      </c>
      <c r="G268" s="90">
        <v>84877.958700000017</v>
      </c>
      <c r="H268" s="102">
        <v>1.3219920000000001</v>
      </c>
      <c r="I268" s="90">
        <v>1.1220795700000001</v>
      </c>
      <c r="J268" s="91">
        <f t="shared" ref="J268:J331" si="4">IFERROR(I268/$I$11,0)</f>
        <v>-1.2985084599067907E-3</v>
      </c>
      <c r="K268" s="91">
        <f>I268/'סכום נכסי הקרן'!$C$42</f>
        <v>8.3808311156462732E-6</v>
      </c>
    </row>
    <row r="269" spans="2:11">
      <c r="B269" s="86" t="s">
        <v>2395</v>
      </c>
      <c r="C269" s="87" t="s">
        <v>2398</v>
      </c>
      <c r="D269" s="88" t="s">
        <v>549</v>
      </c>
      <c r="E269" s="88" t="s">
        <v>132</v>
      </c>
      <c r="F269" s="101">
        <v>45014</v>
      </c>
      <c r="G269" s="90">
        <v>23147.296875</v>
      </c>
      <c r="H269" s="102">
        <v>1.3773169999999999</v>
      </c>
      <c r="I269" s="90">
        <v>0.31881159400000003</v>
      </c>
      <c r="J269" s="91">
        <f t="shared" si="4"/>
        <v>-3.689395680961993E-4</v>
      </c>
      <c r="K269" s="91">
        <f>I269/'סכום נכסי הקרן'!$C$42</f>
        <v>2.3812091392270755E-6</v>
      </c>
    </row>
    <row r="270" spans="2:11">
      <c r="B270" s="86" t="s">
        <v>2399</v>
      </c>
      <c r="C270" s="87" t="s">
        <v>2400</v>
      </c>
      <c r="D270" s="88" t="s">
        <v>549</v>
      </c>
      <c r="E270" s="88" t="s">
        <v>132</v>
      </c>
      <c r="F270" s="101">
        <v>44959</v>
      </c>
      <c r="G270" s="90">
        <v>577490</v>
      </c>
      <c r="H270" s="102">
        <v>-6.3529910000000003</v>
      </c>
      <c r="I270" s="90">
        <v>-36.687889999999996</v>
      </c>
      <c r="J270" s="91">
        <f t="shared" si="4"/>
        <v>4.2456468163955374E-2</v>
      </c>
      <c r="K270" s="91">
        <f>I270/'סכום נכסי הקרן'!$C$42</f>
        <v>-2.7402246534032136E-4</v>
      </c>
    </row>
    <row r="271" spans="2:11">
      <c r="B271" s="86" t="s">
        <v>2401</v>
      </c>
      <c r="C271" s="87" t="s">
        <v>2402</v>
      </c>
      <c r="D271" s="88" t="s">
        <v>549</v>
      </c>
      <c r="E271" s="88" t="s">
        <v>132</v>
      </c>
      <c r="F271" s="101">
        <v>44963</v>
      </c>
      <c r="G271" s="90">
        <v>241472</v>
      </c>
      <c r="H271" s="102">
        <v>-4.731306</v>
      </c>
      <c r="I271" s="90">
        <v>-11.42478</v>
      </c>
      <c r="J271" s="91">
        <f t="shared" si="4"/>
        <v>1.3221142135734549E-2</v>
      </c>
      <c r="K271" s="91">
        <f>I271/'סכום נכסי הקרן'!$C$42</f>
        <v>-8.5331873312169136E-5</v>
      </c>
    </row>
    <row r="272" spans="2:11">
      <c r="B272" s="86" t="s">
        <v>2403</v>
      </c>
      <c r="C272" s="87" t="s">
        <v>2404</v>
      </c>
      <c r="D272" s="88" t="s">
        <v>549</v>
      </c>
      <c r="E272" s="88" t="s">
        <v>132</v>
      </c>
      <c r="F272" s="101">
        <v>44929</v>
      </c>
      <c r="G272" s="90">
        <v>3273039.33</v>
      </c>
      <c r="H272" s="102">
        <v>-3.0847470000000001</v>
      </c>
      <c r="I272" s="90">
        <v>-100.96497000000001</v>
      </c>
      <c r="J272" s="91">
        <f t="shared" si="4"/>
        <v>0.11684008086809328</v>
      </c>
      <c r="K272" s="91">
        <f>I272/'סכום נכסי הקרן'!$C$42</f>
        <v>-7.5410905321651343E-4</v>
      </c>
    </row>
    <row r="273" spans="2:11">
      <c r="B273" s="86" t="s">
        <v>2405</v>
      </c>
      <c r="C273" s="87" t="s">
        <v>2406</v>
      </c>
      <c r="D273" s="88" t="s">
        <v>549</v>
      </c>
      <c r="E273" s="88" t="s">
        <v>132</v>
      </c>
      <c r="F273" s="101">
        <v>44973</v>
      </c>
      <c r="G273" s="90">
        <v>878250</v>
      </c>
      <c r="H273" s="102">
        <v>-2.8411930000000001</v>
      </c>
      <c r="I273" s="90">
        <v>-24.952779999999997</v>
      </c>
      <c r="J273" s="91">
        <f t="shared" si="4"/>
        <v>2.8876201647796654E-2</v>
      </c>
      <c r="K273" s="91">
        <f>I273/'סכום נכסי הקרן'!$C$42</f>
        <v>-1.8637273205667222E-4</v>
      </c>
    </row>
    <row r="274" spans="2:11">
      <c r="B274" s="92"/>
      <c r="C274" s="87"/>
      <c r="D274" s="87"/>
      <c r="E274" s="87"/>
      <c r="F274" s="87"/>
      <c r="G274" s="90"/>
      <c r="H274" s="102"/>
      <c r="I274" s="87"/>
      <c r="J274" s="91"/>
      <c r="K274" s="87"/>
    </row>
    <row r="275" spans="2:11">
      <c r="B275" s="85" t="s">
        <v>194</v>
      </c>
      <c r="C275" s="80"/>
      <c r="D275" s="81"/>
      <c r="E275" s="81"/>
      <c r="F275" s="99"/>
      <c r="G275" s="83"/>
      <c r="H275" s="100"/>
      <c r="I275" s="83">
        <v>-128.04840137500003</v>
      </c>
      <c r="J275" s="84">
        <f t="shared" si="4"/>
        <v>0.14818194440789778</v>
      </c>
      <c r="K275" s="84">
        <f>I275/'סכום נכסי הקרן'!$C$42</f>
        <v>-9.5639565610517547E-4</v>
      </c>
    </row>
    <row r="276" spans="2:11">
      <c r="B276" s="86" t="s">
        <v>2407</v>
      </c>
      <c r="C276" s="87" t="s">
        <v>2408</v>
      </c>
      <c r="D276" s="88" t="s">
        <v>549</v>
      </c>
      <c r="E276" s="88" t="s">
        <v>136</v>
      </c>
      <c r="F276" s="101">
        <v>44971</v>
      </c>
      <c r="G276" s="90">
        <v>30409.981153000001</v>
      </c>
      <c r="H276" s="102">
        <v>-4.337917</v>
      </c>
      <c r="I276" s="90">
        <v>-1.3191597269999997</v>
      </c>
      <c r="J276" s="91">
        <f t="shared" si="4"/>
        <v>1.5265762885940718E-3</v>
      </c>
      <c r="K276" s="91">
        <f>I276/'סכום נכסי הקרן'!$C$42</f>
        <v>-9.8528261115644775E-6</v>
      </c>
    </row>
    <row r="277" spans="2:11">
      <c r="B277" s="86" t="s">
        <v>2409</v>
      </c>
      <c r="C277" s="87" t="s">
        <v>2410</v>
      </c>
      <c r="D277" s="88" t="s">
        <v>549</v>
      </c>
      <c r="E277" s="88" t="s">
        <v>136</v>
      </c>
      <c r="F277" s="101">
        <v>44971</v>
      </c>
      <c r="G277" s="90">
        <v>17110.732556999999</v>
      </c>
      <c r="H277" s="102">
        <v>-4.4007630000000004</v>
      </c>
      <c r="I277" s="90">
        <v>-0.75300280400000008</v>
      </c>
      <c r="J277" s="91">
        <f t="shared" si="4"/>
        <v>8.7140033333601736E-4</v>
      </c>
      <c r="K277" s="91">
        <f>I277/'סכום נכסי הקרן'!$C$42</f>
        <v>-5.624190564250352E-6</v>
      </c>
    </row>
    <row r="278" spans="2:11">
      <c r="B278" s="86" t="s">
        <v>2411</v>
      </c>
      <c r="C278" s="87" t="s">
        <v>2412</v>
      </c>
      <c r="D278" s="88" t="s">
        <v>549</v>
      </c>
      <c r="E278" s="88" t="s">
        <v>134</v>
      </c>
      <c r="F278" s="101">
        <v>44896</v>
      </c>
      <c r="G278" s="90">
        <v>16292.756124</v>
      </c>
      <c r="H278" s="102">
        <v>3.154093</v>
      </c>
      <c r="I278" s="90">
        <v>0.51388868200000004</v>
      </c>
      <c r="J278" s="91">
        <f t="shared" si="4"/>
        <v>-5.9468937753438507E-4</v>
      </c>
      <c r="K278" s="91">
        <f>I278/'סכום נכסי הקרן'!$C$42</f>
        <v>3.838243179210591E-6</v>
      </c>
    </row>
    <row r="279" spans="2:11">
      <c r="B279" s="86" t="s">
        <v>2413</v>
      </c>
      <c r="C279" s="87" t="s">
        <v>2414</v>
      </c>
      <c r="D279" s="88" t="s">
        <v>549</v>
      </c>
      <c r="E279" s="88" t="s">
        <v>134</v>
      </c>
      <c r="F279" s="101">
        <v>45001</v>
      </c>
      <c r="G279" s="90">
        <v>42912.255888</v>
      </c>
      <c r="H279" s="102">
        <v>2.4791850000000002</v>
      </c>
      <c r="I279" s="90">
        <v>1.063874038</v>
      </c>
      <c r="J279" s="91">
        <f t="shared" si="4"/>
        <v>-1.2311510480653332E-3</v>
      </c>
      <c r="K279" s="91">
        <f>I279/'סכום נכסי הקרן'!$C$42</f>
        <v>7.9460930215480583E-6</v>
      </c>
    </row>
    <row r="280" spans="2:11">
      <c r="B280" s="86" t="s">
        <v>2415</v>
      </c>
      <c r="C280" s="87" t="s">
        <v>2416</v>
      </c>
      <c r="D280" s="88" t="s">
        <v>549</v>
      </c>
      <c r="E280" s="88" t="s">
        <v>135</v>
      </c>
      <c r="F280" s="101">
        <v>44973</v>
      </c>
      <c r="G280" s="90">
        <v>73532.354533999998</v>
      </c>
      <c r="H280" s="102">
        <v>2.5248699999999999</v>
      </c>
      <c r="I280" s="90">
        <v>1.8565964269999999</v>
      </c>
      <c r="J280" s="91">
        <f t="shared" si="4"/>
        <v>-2.1485162296397751E-3</v>
      </c>
      <c r="K280" s="91">
        <f>I280/'סכום נכסי הקרן'!$C$42</f>
        <v>1.3866949831908351E-5</v>
      </c>
    </row>
    <row r="281" spans="2:11">
      <c r="B281" s="86" t="s">
        <v>2417</v>
      </c>
      <c r="C281" s="87" t="s">
        <v>2418</v>
      </c>
      <c r="D281" s="88" t="s">
        <v>549</v>
      </c>
      <c r="E281" s="88" t="s">
        <v>132</v>
      </c>
      <c r="F281" s="101">
        <v>44971</v>
      </c>
      <c r="G281" s="90">
        <v>52341.695971000001</v>
      </c>
      <c r="H281" s="102">
        <v>-1.5438719999999999</v>
      </c>
      <c r="I281" s="90">
        <v>-0.80808871900000001</v>
      </c>
      <c r="J281" s="91">
        <f t="shared" si="4"/>
        <v>9.3514761878851543E-4</v>
      </c>
      <c r="K281" s="91">
        <f>I281/'סכום נכסי הקרן'!$C$42</f>
        <v>-6.0356281866872756E-6</v>
      </c>
    </row>
    <row r="282" spans="2:11">
      <c r="B282" s="86" t="s">
        <v>2419</v>
      </c>
      <c r="C282" s="87" t="s">
        <v>2420</v>
      </c>
      <c r="D282" s="88" t="s">
        <v>549</v>
      </c>
      <c r="E282" s="88" t="s">
        <v>132</v>
      </c>
      <c r="F282" s="101">
        <v>44971</v>
      </c>
      <c r="G282" s="90">
        <v>115901.12538000001</v>
      </c>
      <c r="H282" s="102">
        <v>-1.389672</v>
      </c>
      <c r="I282" s="90">
        <v>-1.610645133</v>
      </c>
      <c r="J282" s="91">
        <f t="shared" si="4"/>
        <v>1.8638930669668979E-3</v>
      </c>
      <c r="K282" s="91">
        <f>I282/'סכום נכסי הקרן'!$C$42</f>
        <v>-1.2029935494601893E-5</v>
      </c>
    </row>
    <row r="283" spans="2:11">
      <c r="B283" s="86" t="s">
        <v>2421</v>
      </c>
      <c r="C283" s="87" t="s">
        <v>2422</v>
      </c>
      <c r="D283" s="88" t="s">
        <v>549</v>
      </c>
      <c r="E283" s="88" t="s">
        <v>132</v>
      </c>
      <c r="F283" s="101">
        <v>44971</v>
      </c>
      <c r="G283" s="90">
        <v>67297.427639999994</v>
      </c>
      <c r="H283" s="102">
        <v>-1.3416809999999999</v>
      </c>
      <c r="I283" s="90">
        <v>-0.90291702399999996</v>
      </c>
      <c r="J283" s="91">
        <f t="shared" si="4"/>
        <v>1.0448861431973694E-3</v>
      </c>
      <c r="K283" s="91">
        <f>I283/'סכום נכסי הקרן'!$C$42</f>
        <v>-6.7439023861613775E-6</v>
      </c>
    </row>
    <row r="284" spans="2:11">
      <c r="B284" s="86" t="s">
        <v>2423</v>
      </c>
      <c r="C284" s="87" t="s">
        <v>2424</v>
      </c>
      <c r="D284" s="88" t="s">
        <v>549</v>
      </c>
      <c r="E284" s="88" t="s">
        <v>132</v>
      </c>
      <c r="F284" s="101">
        <v>44971</v>
      </c>
      <c r="G284" s="90">
        <v>132927.37457300001</v>
      </c>
      <c r="H284" s="102">
        <v>-1.2307410000000001</v>
      </c>
      <c r="I284" s="90">
        <v>-1.6359921710000001</v>
      </c>
      <c r="J284" s="91">
        <f t="shared" si="4"/>
        <v>1.8932255173176149E-3</v>
      </c>
      <c r="K284" s="91">
        <f>I284/'סכום נכסי הקרן'!$C$42</f>
        <v>-1.2219252946268773E-5</v>
      </c>
    </row>
    <row r="285" spans="2:11">
      <c r="B285" s="86" t="s">
        <v>2425</v>
      </c>
      <c r="C285" s="87" t="s">
        <v>2426</v>
      </c>
      <c r="D285" s="88" t="s">
        <v>549</v>
      </c>
      <c r="E285" s="88" t="s">
        <v>132</v>
      </c>
      <c r="F285" s="101">
        <v>44987</v>
      </c>
      <c r="G285" s="90">
        <v>11664.887457999999</v>
      </c>
      <c r="H285" s="102">
        <v>1.8158749999999999</v>
      </c>
      <c r="I285" s="90">
        <v>0.21181976800000002</v>
      </c>
      <c r="J285" s="91">
        <f t="shared" si="4"/>
        <v>-2.4512500546061428E-4</v>
      </c>
      <c r="K285" s="91">
        <f>I285/'סכום נכסי הקרן'!$C$42</f>
        <v>1.5820853975296733E-6</v>
      </c>
    </row>
    <row r="286" spans="2:11">
      <c r="B286" s="86" t="s">
        <v>2427</v>
      </c>
      <c r="C286" s="87" t="s">
        <v>2428</v>
      </c>
      <c r="D286" s="88" t="s">
        <v>549</v>
      </c>
      <c r="E286" s="88" t="s">
        <v>132</v>
      </c>
      <c r="F286" s="101">
        <v>44987</v>
      </c>
      <c r="G286" s="90">
        <v>52267.668799999999</v>
      </c>
      <c r="H286" s="102">
        <v>1.8305560000000001</v>
      </c>
      <c r="I286" s="90">
        <v>0.95678872100000012</v>
      </c>
      <c r="J286" s="91">
        <f t="shared" si="4"/>
        <v>-1.1072282944799522E-3</v>
      </c>
      <c r="K286" s="91">
        <f>I286/'סכום נכסי הקרן'!$C$42</f>
        <v>7.1462709940046419E-6</v>
      </c>
    </row>
    <row r="287" spans="2:11">
      <c r="B287" s="86" t="s">
        <v>2429</v>
      </c>
      <c r="C287" s="87" t="s">
        <v>2430</v>
      </c>
      <c r="D287" s="88" t="s">
        <v>549</v>
      </c>
      <c r="E287" s="88" t="s">
        <v>132</v>
      </c>
      <c r="F287" s="101">
        <v>44987</v>
      </c>
      <c r="G287" s="90">
        <v>16300.932473000001</v>
      </c>
      <c r="H287" s="102">
        <v>1.8305560000000001</v>
      </c>
      <c r="I287" s="90">
        <v>0.29839762600000003</v>
      </c>
      <c r="J287" s="91">
        <f t="shared" si="4"/>
        <v>-3.4531583332998614E-4</v>
      </c>
      <c r="K287" s="91">
        <f>I287/'סכום נכסי הקרן'!$C$42</f>
        <v>2.2287368700739998E-6</v>
      </c>
    </row>
    <row r="288" spans="2:11">
      <c r="B288" s="86" t="s">
        <v>2431</v>
      </c>
      <c r="C288" s="87" t="s">
        <v>2432</v>
      </c>
      <c r="D288" s="88" t="s">
        <v>549</v>
      </c>
      <c r="E288" s="88" t="s">
        <v>132</v>
      </c>
      <c r="F288" s="101">
        <v>44970</v>
      </c>
      <c r="G288" s="90">
        <v>106493.672835</v>
      </c>
      <c r="H288" s="102">
        <v>1.651397</v>
      </c>
      <c r="I288" s="90">
        <v>1.758633417</v>
      </c>
      <c r="J288" s="91">
        <f t="shared" si="4"/>
        <v>-2.0351501184976452E-3</v>
      </c>
      <c r="K288" s="91">
        <f>I288/'סכום נכסי הקרן'!$C$42</f>
        <v>1.3135262468248064E-5</v>
      </c>
    </row>
    <row r="289" spans="2:11">
      <c r="B289" s="86" t="s">
        <v>2433</v>
      </c>
      <c r="C289" s="87" t="s">
        <v>2434</v>
      </c>
      <c r="D289" s="88" t="s">
        <v>549</v>
      </c>
      <c r="E289" s="88" t="s">
        <v>132</v>
      </c>
      <c r="F289" s="101">
        <v>44970</v>
      </c>
      <c r="G289" s="90">
        <v>22511.818119</v>
      </c>
      <c r="H289" s="102">
        <v>1.6499220000000001</v>
      </c>
      <c r="I289" s="90">
        <v>0.371427381</v>
      </c>
      <c r="J289" s="91">
        <f t="shared" si="4"/>
        <v>-4.2982833781522527E-4</v>
      </c>
      <c r="K289" s="91">
        <f>I289/'סכום נכסי הקרן'!$C$42</f>
        <v>2.7741973342298741E-6</v>
      </c>
    </row>
    <row r="290" spans="2:11">
      <c r="B290" s="86" t="s">
        <v>2435</v>
      </c>
      <c r="C290" s="87" t="s">
        <v>2436</v>
      </c>
      <c r="D290" s="88" t="s">
        <v>549</v>
      </c>
      <c r="E290" s="88" t="s">
        <v>132</v>
      </c>
      <c r="F290" s="101">
        <v>44970</v>
      </c>
      <c r="G290" s="90">
        <v>30004.483711000001</v>
      </c>
      <c r="H290" s="102">
        <v>1.613038</v>
      </c>
      <c r="I290" s="90">
        <v>0.48398370000000002</v>
      </c>
      <c r="J290" s="91">
        <f t="shared" si="4"/>
        <v>-5.6008232010408153E-4</v>
      </c>
      <c r="K290" s="91">
        <f>I290/'סכום נכסי הקרן'!$C$42</f>
        <v>3.6148823674114403E-6</v>
      </c>
    </row>
    <row r="291" spans="2:11">
      <c r="B291" s="86" t="s">
        <v>2437</v>
      </c>
      <c r="C291" s="87" t="s">
        <v>2438</v>
      </c>
      <c r="D291" s="88" t="s">
        <v>549</v>
      </c>
      <c r="E291" s="88" t="s">
        <v>134</v>
      </c>
      <c r="F291" s="101">
        <v>44845</v>
      </c>
      <c r="G291" s="90">
        <v>16720.957864</v>
      </c>
      <c r="H291" s="102">
        <v>-10.597344</v>
      </c>
      <c r="I291" s="90">
        <v>-1.771977417</v>
      </c>
      <c r="J291" s="91">
        <f t="shared" si="4"/>
        <v>2.050592246981453E-3</v>
      </c>
      <c r="K291" s="91">
        <f>I291/'סכום נכסי הקרן'!$C$42</f>
        <v>-1.3234929027908521E-5</v>
      </c>
    </row>
    <row r="292" spans="2:11">
      <c r="B292" s="86" t="s">
        <v>2439</v>
      </c>
      <c r="C292" s="87" t="s">
        <v>2440</v>
      </c>
      <c r="D292" s="88" t="s">
        <v>549</v>
      </c>
      <c r="E292" s="88" t="s">
        <v>134</v>
      </c>
      <c r="F292" s="101">
        <v>44854</v>
      </c>
      <c r="G292" s="90">
        <v>23563.363549000002</v>
      </c>
      <c r="H292" s="102">
        <v>-9.6897590000000005</v>
      </c>
      <c r="I292" s="90">
        <v>-2.283233058</v>
      </c>
      <c r="J292" s="91">
        <f t="shared" si="4"/>
        <v>2.6422345803442902E-3</v>
      </c>
      <c r="K292" s="91">
        <f>I292/'סכום נכסי הקרן'!$C$42</f>
        <v>-1.7053505979757381E-5</v>
      </c>
    </row>
    <row r="293" spans="2:11">
      <c r="B293" s="86" t="s">
        <v>2441</v>
      </c>
      <c r="C293" s="87" t="s">
        <v>2442</v>
      </c>
      <c r="D293" s="88" t="s">
        <v>549</v>
      </c>
      <c r="E293" s="88" t="s">
        <v>134</v>
      </c>
      <c r="F293" s="101">
        <v>44811</v>
      </c>
      <c r="G293" s="90">
        <v>30102.217694000003</v>
      </c>
      <c r="H293" s="102">
        <v>-8.4125829999999997</v>
      </c>
      <c r="I293" s="90">
        <v>-2.53237398</v>
      </c>
      <c r="J293" s="91">
        <f t="shared" si="4"/>
        <v>2.9305488885051439E-3</v>
      </c>
      <c r="K293" s="91">
        <f>I293/'סכום נכסי הקרן'!$C$42</f>
        <v>-1.8914343702057594E-5</v>
      </c>
    </row>
    <row r="294" spans="2:11">
      <c r="B294" s="86" t="s">
        <v>2443</v>
      </c>
      <c r="C294" s="87" t="s">
        <v>2444</v>
      </c>
      <c r="D294" s="88" t="s">
        <v>549</v>
      </c>
      <c r="E294" s="88" t="s">
        <v>134</v>
      </c>
      <c r="F294" s="101">
        <v>44811</v>
      </c>
      <c r="G294" s="90">
        <v>79304.672219</v>
      </c>
      <c r="H294" s="102">
        <v>-8.3640539999999994</v>
      </c>
      <c r="I294" s="90">
        <v>-6.6330858580000003</v>
      </c>
      <c r="J294" s="91">
        <f t="shared" si="4"/>
        <v>7.6760314795688627E-3</v>
      </c>
      <c r="K294" s="91">
        <f>I294/'סכום נכסי הקרן'!$C$42</f>
        <v>-4.9542629451385214E-5</v>
      </c>
    </row>
    <row r="295" spans="2:11">
      <c r="B295" s="86" t="s">
        <v>2445</v>
      </c>
      <c r="C295" s="87" t="s">
        <v>2398</v>
      </c>
      <c r="D295" s="88" t="s">
        <v>549</v>
      </c>
      <c r="E295" s="88" t="s">
        <v>134</v>
      </c>
      <c r="F295" s="101">
        <v>44811</v>
      </c>
      <c r="G295" s="90">
        <v>88141.495674999984</v>
      </c>
      <c r="H295" s="102">
        <v>-8.3532759999999993</v>
      </c>
      <c r="I295" s="90">
        <v>-7.3627024969999999</v>
      </c>
      <c r="J295" s="91">
        <f t="shared" si="4"/>
        <v>8.5203685511637574E-3</v>
      </c>
      <c r="K295" s="91">
        <f>I295/'סכום נכסי הקרן'!$C$42</f>
        <v>-5.4992148357272124E-5</v>
      </c>
    </row>
    <row r="296" spans="2:11">
      <c r="B296" s="86" t="s">
        <v>2446</v>
      </c>
      <c r="C296" s="87" t="s">
        <v>2447</v>
      </c>
      <c r="D296" s="88" t="s">
        <v>549</v>
      </c>
      <c r="E296" s="88" t="s">
        <v>134</v>
      </c>
      <c r="F296" s="101">
        <v>44811</v>
      </c>
      <c r="G296" s="90">
        <v>66125.847076000005</v>
      </c>
      <c r="H296" s="102">
        <v>-8.3209540000000004</v>
      </c>
      <c r="I296" s="90">
        <v>-5.5023015549999998</v>
      </c>
      <c r="J296" s="91">
        <f t="shared" si="4"/>
        <v>6.3674496079861691E-3</v>
      </c>
      <c r="K296" s="91">
        <f>I296/'סכום נכסי הקרן'!$C$42</f>
        <v>-4.1096782539060821E-5</v>
      </c>
    </row>
    <row r="297" spans="2:11">
      <c r="B297" s="86" t="s">
        <v>2448</v>
      </c>
      <c r="C297" s="87" t="s">
        <v>2449</v>
      </c>
      <c r="D297" s="88" t="s">
        <v>549</v>
      </c>
      <c r="E297" s="88" t="s">
        <v>134</v>
      </c>
      <c r="F297" s="101">
        <v>44810</v>
      </c>
      <c r="G297" s="90">
        <v>49003.327058000003</v>
      </c>
      <c r="H297" s="102">
        <v>-7.6175959999999998</v>
      </c>
      <c r="I297" s="90">
        <v>-3.7328754969999993</v>
      </c>
      <c r="J297" s="91">
        <f t="shared" si="4"/>
        <v>4.3198098800009922E-3</v>
      </c>
      <c r="K297" s="91">
        <f>I297/'סכום נכסי הקרן'!$C$42</f>
        <v>-2.7880909654286942E-5</v>
      </c>
    </row>
    <row r="298" spans="2:11">
      <c r="B298" s="86" t="s">
        <v>2450</v>
      </c>
      <c r="C298" s="87" t="s">
        <v>2451</v>
      </c>
      <c r="D298" s="88" t="s">
        <v>549</v>
      </c>
      <c r="E298" s="88" t="s">
        <v>134</v>
      </c>
      <c r="F298" s="101">
        <v>44860</v>
      </c>
      <c r="G298" s="90">
        <v>18110.905885</v>
      </c>
      <c r="H298" s="102">
        <v>-7.1247619999999996</v>
      </c>
      <c r="I298" s="90">
        <v>-1.2903588669999999</v>
      </c>
      <c r="J298" s="91">
        <f t="shared" si="4"/>
        <v>1.4932469585158218E-3</v>
      </c>
      <c r="K298" s="91">
        <f>I298/'סכום נכסי הקרן'!$C$42</f>
        <v>-9.6377120054896548E-6</v>
      </c>
    </row>
    <row r="299" spans="2:11">
      <c r="B299" s="86" t="s">
        <v>2452</v>
      </c>
      <c r="C299" s="87" t="s">
        <v>2453</v>
      </c>
      <c r="D299" s="88" t="s">
        <v>549</v>
      </c>
      <c r="E299" s="88" t="s">
        <v>134</v>
      </c>
      <c r="F299" s="101">
        <v>44861</v>
      </c>
      <c r="G299" s="90">
        <v>18318.361046999999</v>
      </c>
      <c r="H299" s="102">
        <v>-6.7711819999999996</v>
      </c>
      <c r="I299" s="90">
        <v>-1.2403696310000001</v>
      </c>
      <c r="J299" s="91">
        <f t="shared" si="4"/>
        <v>1.4353977225206624E-3</v>
      </c>
      <c r="K299" s="91">
        <f>I299/'סכום נכסי הקרן'!$C$42</f>
        <v>-9.2643415639298089E-6</v>
      </c>
    </row>
    <row r="300" spans="2:11">
      <c r="B300" s="86" t="s">
        <v>2454</v>
      </c>
      <c r="C300" s="87" t="s">
        <v>2455</v>
      </c>
      <c r="D300" s="88" t="s">
        <v>549</v>
      </c>
      <c r="E300" s="88" t="s">
        <v>134</v>
      </c>
      <c r="F300" s="101">
        <v>44755</v>
      </c>
      <c r="G300" s="90">
        <v>30228.939987999998</v>
      </c>
      <c r="H300" s="102">
        <v>-5.8416990000000002</v>
      </c>
      <c r="I300" s="90">
        <v>-1.7658836149999999</v>
      </c>
      <c r="J300" s="91">
        <f t="shared" si="4"/>
        <v>2.0435402930366925E-3</v>
      </c>
      <c r="K300" s="91">
        <f>I300/'סכום נכסי הקרן'!$C$42</f>
        <v>-1.3189414318631541E-5</v>
      </c>
    </row>
    <row r="301" spans="2:11">
      <c r="B301" s="86" t="s">
        <v>2456</v>
      </c>
      <c r="C301" s="87" t="s">
        <v>2457</v>
      </c>
      <c r="D301" s="88" t="s">
        <v>549</v>
      </c>
      <c r="E301" s="88" t="s">
        <v>134</v>
      </c>
      <c r="F301" s="101">
        <v>44753</v>
      </c>
      <c r="G301" s="90">
        <v>41110.090085999997</v>
      </c>
      <c r="H301" s="102">
        <v>-5.7254940000000003</v>
      </c>
      <c r="I301" s="90">
        <v>-2.353755864</v>
      </c>
      <c r="J301" s="91">
        <f t="shared" si="4"/>
        <v>2.7238459585884958E-3</v>
      </c>
      <c r="K301" s="91">
        <f>I301/'סכום נכסי הקרן'!$C$42</f>
        <v>-1.7580241999812971E-5</v>
      </c>
    </row>
    <row r="302" spans="2:11">
      <c r="B302" s="86" t="s">
        <v>2458</v>
      </c>
      <c r="C302" s="87" t="s">
        <v>2459</v>
      </c>
      <c r="D302" s="88" t="s">
        <v>549</v>
      </c>
      <c r="E302" s="88" t="s">
        <v>134</v>
      </c>
      <c r="F302" s="101">
        <v>44753</v>
      </c>
      <c r="G302" s="90">
        <v>56475.782290000003</v>
      </c>
      <c r="H302" s="102">
        <v>-5.5726579999999997</v>
      </c>
      <c r="I302" s="90">
        <v>-3.147202445</v>
      </c>
      <c r="J302" s="91">
        <f t="shared" si="4"/>
        <v>3.6420491996586621E-3</v>
      </c>
      <c r="K302" s="91">
        <f>I302/'סכום נכסי הקרן'!$C$42</f>
        <v>-2.3506507812359537E-5</v>
      </c>
    </row>
    <row r="303" spans="2:11">
      <c r="B303" s="86" t="s">
        <v>2460</v>
      </c>
      <c r="C303" s="87" t="s">
        <v>2230</v>
      </c>
      <c r="D303" s="88" t="s">
        <v>549</v>
      </c>
      <c r="E303" s="88" t="s">
        <v>134</v>
      </c>
      <c r="F303" s="101">
        <v>44769</v>
      </c>
      <c r="G303" s="90">
        <v>35532.274956000001</v>
      </c>
      <c r="H303" s="102">
        <v>-5.2355710000000002</v>
      </c>
      <c r="I303" s="90">
        <v>-1.860317531</v>
      </c>
      <c r="J303" s="91">
        <f t="shared" si="4"/>
        <v>2.1528224171449917E-3</v>
      </c>
      <c r="K303" s="91">
        <f>I303/'סכום נכסי הקרן'!$C$42</f>
        <v>-1.3894742820054241E-5</v>
      </c>
    </row>
    <row r="304" spans="2:11">
      <c r="B304" s="86" t="s">
        <v>2461</v>
      </c>
      <c r="C304" s="87" t="s">
        <v>2462</v>
      </c>
      <c r="D304" s="88" t="s">
        <v>549</v>
      </c>
      <c r="E304" s="88" t="s">
        <v>134</v>
      </c>
      <c r="F304" s="101">
        <v>44769</v>
      </c>
      <c r="G304" s="90">
        <v>115329.014819</v>
      </c>
      <c r="H304" s="102">
        <v>-5.2050650000000003</v>
      </c>
      <c r="I304" s="90">
        <v>-6.0029503320000002</v>
      </c>
      <c r="J304" s="91">
        <f t="shared" si="4"/>
        <v>6.9468173192942795E-3</v>
      </c>
      <c r="K304" s="91">
        <f>I304/'סכום נכסי הקרן'!$C$42</f>
        <v>-4.4836136645910708E-5</v>
      </c>
    </row>
    <row r="305" spans="2:11">
      <c r="B305" s="86" t="s">
        <v>2463</v>
      </c>
      <c r="C305" s="87" t="s">
        <v>2464</v>
      </c>
      <c r="D305" s="88" t="s">
        <v>549</v>
      </c>
      <c r="E305" s="88" t="s">
        <v>134</v>
      </c>
      <c r="F305" s="101">
        <v>44769</v>
      </c>
      <c r="G305" s="90">
        <v>127383.806255</v>
      </c>
      <c r="H305" s="102">
        <v>-5.154261</v>
      </c>
      <c r="I305" s="90">
        <v>-6.5656939210000012</v>
      </c>
      <c r="J305" s="91">
        <f t="shared" si="4"/>
        <v>7.5980432489088888E-3</v>
      </c>
      <c r="K305" s="91">
        <f>I305/'סכום נכסי הקרן'!$C$42</f>
        <v>-4.9039277944367523E-5</v>
      </c>
    </row>
    <row r="306" spans="2:11">
      <c r="B306" s="86" t="s">
        <v>2465</v>
      </c>
      <c r="C306" s="87" t="s">
        <v>2466</v>
      </c>
      <c r="D306" s="88" t="s">
        <v>549</v>
      </c>
      <c r="E306" s="88" t="s">
        <v>134</v>
      </c>
      <c r="F306" s="101">
        <v>44888</v>
      </c>
      <c r="G306" s="90">
        <v>91648.219194999983</v>
      </c>
      <c r="H306" s="102">
        <v>-4.2947740000000003</v>
      </c>
      <c r="I306" s="90">
        <v>-3.9360842919999999</v>
      </c>
      <c r="J306" s="91">
        <f t="shared" si="4"/>
        <v>4.5549699760314057E-3</v>
      </c>
      <c r="K306" s="91">
        <f>I306/'סכום נכסי הקרן'!$C$42</f>
        <v>-2.939867955015002E-5</v>
      </c>
    </row>
    <row r="307" spans="2:11">
      <c r="B307" s="86" t="s">
        <v>2467</v>
      </c>
      <c r="C307" s="87" t="s">
        <v>2468</v>
      </c>
      <c r="D307" s="88" t="s">
        <v>549</v>
      </c>
      <c r="E307" s="88" t="s">
        <v>134</v>
      </c>
      <c r="F307" s="101">
        <v>44895</v>
      </c>
      <c r="G307" s="90">
        <v>34466.708796999999</v>
      </c>
      <c r="H307" s="102">
        <v>-3.9963350000000002</v>
      </c>
      <c r="I307" s="90">
        <v>-1.3774050099999999</v>
      </c>
      <c r="J307" s="91">
        <f t="shared" si="4"/>
        <v>1.5939797016382691E-3</v>
      </c>
      <c r="K307" s="91">
        <f>I307/'סכום נכסי הקרן'!$C$42</f>
        <v>-1.0287861106547965E-5</v>
      </c>
    </row>
    <row r="308" spans="2:11">
      <c r="B308" s="86" t="s">
        <v>2469</v>
      </c>
      <c r="C308" s="87" t="s">
        <v>2470</v>
      </c>
      <c r="D308" s="88" t="s">
        <v>549</v>
      </c>
      <c r="E308" s="88" t="s">
        <v>134</v>
      </c>
      <c r="F308" s="101">
        <v>44784</v>
      </c>
      <c r="G308" s="90">
        <v>52484.535403000002</v>
      </c>
      <c r="H308" s="102">
        <v>-3.5158399999999999</v>
      </c>
      <c r="I308" s="90">
        <v>-1.8452720360000001</v>
      </c>
      <c r="J308" s="91">
        <f t="shared" si="4"/>
        <v>2.1354112610529287E-3</v>
      </c>
      <c r="K308" s="91">
        <f>I308/'סכום נכסי הקרן'!$C$42</f>
        <v>-1.3782367765719814E-5</v>
      </c>
    </row>
    <row r="309" spans="2:11">
      <c r="B309" s="86" t="s">
        <v>2471</v>
      </c>
      <c r="C309" s="87" t="s">
        <v>2472</v>
      </c>
      <c r="D309" s="88" t="s">
        <v>549</v>
      </c>
      <c r="E309" s="88" t="s">
        <v>134</v>
      </c>
      <c r="F309" s="101">
        <v>44880</v>
      </c>
      <c r="G309" s="90">
        <v>57867.545471999998</v>
      </c>
      <c r="H309" s="102">
        <v>-3.478154</v>
      </c>
      <c r="I309" s="90">
        <v>-2.0127224770000001</v>
      </c>
      <c r="J309" s="91">
        <f t="shared" si="4"/>
        <v>2.3291905794426424E-3</v>
      </c>
      <c r="K309" s="91">
        <f>I309/'סכום נכסי הקרן'!$C$42</f>
        <v>-1.5033057916206637E-5</v>
      </c>
    </row>
    <row r="310" spans="2:11">
      <c r="B310" s="86" t="s">
        <v>2473</v>
      </c>
      <c r="C310" s="87" t="s">
        <v>2474</v>
      </c>
      <c r="D310" s="88" t="s">
        <v>549</v>
      </c>
      <c r="E310" s="88" t="s">
        <v>134</v>
      </c>
      <c r="F310" s="101">
        <v>44880</v>
      </c>
      <c r="G310" s="90">
        <v>21053.728014000004</v>
      </c>
      <c r="H310" s="102">
        <v>-3.4241670000000002</v>
      </c>
      <c r="I310" s="90">
        <v>-0.72091487800000009</v>
      </c>
      <c r="J310" s="91">
        <f t="shared" si="4"/>
        <v>8.3426709921799209E-4</v>
      </c>
      <c r="K310" s="91">
        <f>I310/'סכום נכסי הקרן'!$C$42</f>
        <v>-5.3845253071266038E-6</v>
      </c>
    </row>
    <row r="311" spans="2:11">
      <c r="B311" s="86" t="s">
        <v>2475</v>
      </c>
      <c r="C311" s="87" t="s">
        <v>2476</v>
      </c>
      <c r="D311" s="88" t="s">
        <v>549</v>
      </c>
      <c r="E311" s="88" t="s">
        <v>134</v>
      </c>
      <c r="F311" s="101">
        <v>44880</v>
      </c>
      <c r="G311" s="90">
        <v>4384.0122840000004</v>
      </c>
      <c r="H311" s="102">
        <v>-3.3898410000000001</v>
      </c>
      <c r="I311" s="90">
        <v>-0.14861106000000002</v>
      </c>
      <c r="J311" s="91">
        <f t="shared" si="4"/>
        <v>1.7197774899842055E-4</v>
      </c>
      <c r="K311" s="91">
        <f>I311/'סכום נכסי הקרן'!$C$42</f>
        <v>-1.1099784980285983E-6</v>
      </c>
    </row>
    <row r="312" spans="2:11">
      <c r="B312" s="86" t="s">
        <v>2475</v>
      </c>
      <c r="C312" s="87" t="s">
        <v>2477</v>
      </c>
      <c r="D312" s="88" t="s">
        <v>549</v>
      </c>
      <c r="E312" s="88" t="s">
        <v>134</v>
      </c>
      <c r="F312" s="101">
        <v>44880</v>
      </c>
      <c r="G312" s="90">
        <v>114780.912904</v>
      </c>
      <c r="H312" s="102">
        <v>-3.3898410000000001</v>
      </c>
      <c r="I312" s="90">
        <v>-3.890890851</v>
      </c>
      <c r="J312" s="91">
        <f t="shared" si="4"/>
        <v>4.5026705963441003E-3</v>
      </c>
      <c r="K312" s="91">
        <f>I312/'סכום נכסי הקרן'!$C$42</f>
        <v>-2.9061128981828095E-5</v>
      </c>
    </row>
    <row r="313" spans="2:11">
      <c r="B313" s="86" t="s">
        <v>2478</v>
      </c>
      <c r="C313" s="87" t="s">
        <v>2479</v>
      </c>
      <c r="D313" s="88" t="s">
        <v>549</v>
      </c>
      <c r="E313" s="88" t="s">
        <v>134</v>
      </c>
      <c r="F313" s="101">
        <v>44903</v>
      </c>
      <c r="G313" s="90">
        <v>38151.224474000002</v>
      </c>
      <c r="H313" s="102">
        <v>-2.5326499999999998</v>
      </c>
      <c r="I313" s="90">
        <v>-0.96623688100000005</v>
      </c>
      <c r="J313" s="91">
        <f t="shared" si="4"/>
        <v>1.1181620250446686E-3</v>
      </c>
      <c r="K313" s="91">
        <f>I313/'סכום נכסי הקרן'!$C$42</f>
        <v>-7.2168394594064354E-6</v>
      </c>
    </row>
    <row r="314" spans="2:11">
      <c r="B314" s="86" t="s">
        <v>2480</v>
      </c>
      <c r="C314" s="87" t="s">
        <v>2481</v>
      </c>
      <c r="D314" s="88" t="s">
        <v>549</v>
      </c>
      <c r="E314" s="88" t="s">
        <v>134</v>
      </c>
      <c r="F314" s="101">
        <v>44984</v>
      </c>
      <c r="G314" s="90">
        <v>3186.8178520000006</v>
      </c>
      <c r="H314" s="102">
        <v>-2.7607870000000001</v>
      </c>
      <c r="I314" s="90">
        <v>-8.7981262000000005E-2</v>
      </c>
      <c r="J314" s="91">
        <f t="shared" si="4"/>
        <v>1.0181489448228332E-4</v>
      </c>
      <c r="K314" s="91">
        <f>I314/'סכום נכסי הקרן'!$C$42</f>
        <v>-6.5713352054295677E-7</v>
      </c>
    </row>
    <row r="315" spans="2:11">
      <c r="B315" s="86" t="s">
        <v>2482</v>
      </c>
      <c r="C315" s="87" t="s">
        <v>2483</v>
      </c>
      <c r="D315" s="88" t="s">
        <v>549</v>
      </c>
      <c r="E315" s="88" t="s">
        <v>134</v>
      </c>
      <c r="F315" s="101">
        <v>44907</v>
      </c>
      <c r="G315" s="90">
        <v>11691.635386000002</v>
      </c>
      <c r="H315" s="102">
        <v>-2.0496029999999998</v>
      </c>
      <c r="I315" s="90">
        <v>-0.23963215800000001</v>
      </c>
      <c r="J315" s="91">
        <f t="shared" si="4"/>
        <v>2.7731044459593961E-4</v>
      </c>
      <c r="K315" s="91">
        <f>I315/'סכום נכסי הקרן'!$C$42</f>
        <v>-1.7898166046066271E-6</v>
      </c>
    </row>
    <row r="316" spans="2:11">
      <c r="B316" s="86" t="s">
        <v>2482</v>
      </c>
      <c r="C316" s="87" t="s">
        <v>2484</v>
      </c>
      <c r="D316" s="88" t="s">
        <v>549</v>
      </c>
      <c r="E316" s="88" t="s">
        <v>134</v>
      </c>
      <c r="F316" s="101">
        <v>44907</v>
      </c>
      <c r="G316" s="90">
        <v>33026.413156000002</v>
      </c>
      <c r="H316" s="102">
        <v>-2.0496029999999998</v>
      </c>
      <c r="I316" s="90">
        <v>-0.67691049799999992</v>
      </c>
      <c r="J316" s="91">
        <f t="shared" si="4"/>
        <v>7.8334374116865752E-4</v>
      </c>
      <c r="K316" s="91">
        <f>I316/'סכום נכסי הקרן'!$C$42</f>
        <v>-5.0558558553436758E-6</v>
      </c>
    </row>
    <row r="317" spans="2:11">
      <c r="B317" s="86" t="s">
        <v>2485</v>
      </c>
      <c r="C317" s="87" t="s">
        <v>2486</v>
      </c>
      <c r="D317" s="88" t="s">
        <v>549</v>
      </c>
      <c r="E317" s="88" t="s">
        <v>134</v>
      </c>
      <c r="F317" s="101">
        <v>44900</v>
      </c>
      <c r="G317" s="90">
        <v>21334.324560000001</v>
      </c>
      <c r="H317" s="102">
        <v>-1.978361</v>
      </c>
      <c r="I317" s="90">
        <v>-0.42206989</v>
      </c>
      <c r="J317" s="91">
        <f t="shared" si="4"/>
        <v>4.8843356343875727E-4</v>
      </c>
      <c r="K317" s="91">
        <f>I317/'סכום נכסי הקרן'!$C$42</f>
        <v>-3.1524470827763129E-6</v>
      </c>
    </row>
    <row r="318" spans="2:11">
      <c r="B318" s="86" t="s">
        <v>2487</v>
      </c>
      <c r="C318" s="87" t="s">
        <v>2488</v>
      </c>
      <c r="D318" s="88" t="s">
        <v>549</v>
      </c>
      <c r="E318" s="88" t="s">
        <v>134</v>
      </c>
      <c r="F318" s="101">
        <v>44907</v>
      </c>
      <c r="G318" s="90">
        <v>103606.110531</v>
      </c>
      <c r="H318" s="102">
        <v>-2.08243</v>
      </c>
      <c r="I318" s="90">
        <v>-2.1575248</v>
      </c>
      <c r="J318" s="91">
        <f t="shared" si="4"/>
        <v>2.4967607290619386E-3</v>
      </c>
      <c r="K318" s="91">
        <f>I318/'סכום נכסי הקרן'!$C$42</f>
        <v>-1.6114588893743518E-5</v>
      </c>
    </row>
    <row r="319" spans="2:11">
      <c r="B319" s="86" t="s">
        <v>2487</v>
      </c>
      <c r="C319" s="87" t="s">
        <v>2489</v>
      </c>
      <c r="D319" s="88" t="s">
        <v>549</v>
      </c>
      <c r="E319" s="88" t="s">
        <v>134</v>
      </c>
      <c r="F319" s="101">
        <v>44907</v>
      </c>
      <c r="G319" s="90">
        <v>67985.637895000007</v>
      </c>
      <c r="H319" s="102">
        <v>-2.08243</v>
      </c>
      <c r="I319" s="90">
        <v>-1.4157533659999999</v>
      </c>
      <c r="J319" s="91">
        <f t="shared" si="4"/>
        <v>1.6383577172628806E-3</v>
      </c>
      <c r="K319" s="91">
        <f>I319/'סכום נכסי הקרן'!$C$42</f>
        <v>-1.0574285620273566E-5</v>
      </c>
    </row>
    <row r="320" spans="2:11">
      <c r="B320" s="86" t="s">
        <v>2490</v>
      </c>
      <c r="C320" s="87" t="s">
        <v>2491</v>
      </c>
      <c r="D320" s="88" t="s">
        <v>549</v>
      </c>
      <c r="E320" s="88" t="s">
        <v>134</v>
      </c>
      <c r="F320" s="101">
        <v>44907</v>
      </c>
      <c r="G320" s="90">
        <v>26714.838219000005</v>
      </c>
      <c r="H320" s="102">
        <v>-2.0356879999999999</v>
      </c>
      <c r="I320" s="90">
        <v>-0.54383068099999998</v>
      </c>
      <c r="J320" s="91">
        <f t="shared" si="4"/>
        <v>6.293392722900846E-4</v>
      </c>
      <c r="K320" s="91">
        <f>I320/'סכום נכסי הקרן'!$C$42</f>
        <v>-4.0618804716031874E-6</v>
      </c>
    </row>
    <row r="321" spans="2:11">
      <c r="B321" s="86" t="s">
        <v>2492</v>
      </c>
      <c r="C321" s="87" t="s">
        <v>2493</v>
      </c>
      <c r="D321" s="88" t="s">
        <v>549</v>
      </c>
      <c r="E321" s="88" t="s">
        <v>134</v>
      </c>
      <c r="F321" s="101">
        <v>44979</v>
      </c>
      <c r="G321" s="90">
        <v>73239.774300000005</v>
      </c>
      <c r="H321" s="102">
        <v>-2.0747239999999998</v>
      </c>
      <c r="I321" s="90">
        <v>-1.5195230600000003</v>
      </c>
      <c r="J321" s="91">
        <f t="shared" si="4"/>
        <v>1.7584435196814554E-3</v>
      </c>
      <c r="K321" s="91">
        <f>I321/'סכום נכסי הקרן'!$C$42</f>
        <v>-1.1349343204056411E-5</v>
      </c>
    </row>
    <row r="322" spans="2:11">
      <c r="B322" s="86" t="s">
        <v>2494</v>
      </c>
      <c r="C322" s="87" t="s">
        <v>2495</v>
      </c>
      <c r="D322" s="88" t="s">
        <v>549</v>
      </c>
      <c r="E322" s="88" t="s">
        <v>134</v>
      </c>
      <c r="F322" s="101">
        <v>44987</v>
      </c>
      <c r="G322" s="90">
        <v>134335.257766</v>
      </c>
      <c r="H322" s="102">
        <v>-2.160088</v>
      </c>
      <c r="I322" s="90">
        <v>-2.901759663</v>
      </c>
      <c r="J322" s="91">
        <f t="shared" si="4"/>
        <v>3.3580145042849123E-3</v>
      </c>
      <c r="K322" s="91">
        <f>I322/'סכום נכסי הקרן'!$C$42</f>
        <v>-2.1673291559704311E-5</v>
      </c>
    </row>
    <row r="323" spans="2:11">
      <c r="B323" s="86" t="s">
        <v>2494</v>
      </c>
      <c r="C323" s="87" t="s">
        <v>2496</v>
      </c>
      <c r="D323" s="88" t="s">
        <v>549</v>
      </c>
      <c r="E323" s="88" t="s">
        <v>134</v>
      </c>
      <c r="F323" s="101">
        <v>44987</v>
      </c>
      <c r="G323" s="90">
        <v>89067.756422999999</v>
      </c>
      <c r="H323" s="102">
        <v>-2.160088</v>
      </c>
      <c r="I323" s="90">
        <v>-1.9239418369999999</v>
      </c>
      <c r="J323" s="91">
        <f t="shared" si="4"/>
        <v>2.2264506176804481E-3</v>
      </c>
      <c r="K323" s="91">
        <f>I323/'סכום נכסי הקרן'!$C$42</f>
        <v>-1.4369953827983204E-5</v>
      </c>
    </row>
    <row r="324" spans="2:11">
      <c r="B324" s="86" t="s">
        <v>2497</v>
      </c>
      <c r="C324" s="87" t="s">
        <v>2498</v>
      </c>
      <c r="D324" s="88" t="s">
        <v>549</v>
      </c>
      <c r="E324" s="88" t="s">
        <v>134</v>
      </c>
      <c r="F324" s="101">
        <v>44987</v>
      </c>
      <c r="G324" s="90">
        <v>26750.287249000001</v>
      </c>
      <c r="H324" s="102">
        <v>-2.160088</v>
      </c>
      <c r="I324" s="90">
        <v>-0.57782972099999996</v>
      </c>
      <c r="J324" s="91">
        <f t="shared" si="4"/>
        <v>6.6868411221860183E-4</v>
      </c>
      <c r="K324" s="91">
        <f>I324/'סכום נכסי הקרן'!$C$42</f>
        <v>-4.3158198712253574E-6</v>
      </c>
    </row>
    <row r="325" spans="2:11">
      <c r="B325" s="86" t="s">
        <v>2499</v>
      </c>
      <c r="C325" s="87" t="s">
        <v>2500</v>
      </c>
      <c r="D325" s="88" t="s">
        <v>549</v>
      </c>
      <c r="E325" s="88" t="s">
        <v>134</v>
      </c>
      <c r="F325" s="101">
        <v>44987</v>
      </c>
      <c r="G325" s="90">
        <v>74905.697260999994</v>
      </c>
      <c r="H325" s="102">
        <v>-2.1534149999999999</v>
      </c>
      <c r="I325" s="90">
        <v>-1.6130302540000003</v>
      </c>
      <c r="J325" s="91">
        <f t="shared" si="4"/>
        <v>1.8666532097225508E-3</v>
      </c>
      <c r="K325" s="91">
        <f>I325/'סכום נכסי הקרן'!$C$42</f>
        <v>-1.2047750003328208E-5</v>
      </c>
    </row>
    <row r="326" spans="2:11">
      <c r="B326" s="86" t="s">
        <v>2501</v>
      </c>
      <c r="C326" s="87" t="s">
        <v>2502</v>
      </c>
      <c r="D326" s="88" t="s">
        <v>549</v>
      </c>
      <c r="E326" s="88" t="s">
        <v>134</v>
      </c>
      <c r="F326" s="101">
        <v>44991</v>
      </c>
      <c r="G326" s="90">
        <v>34305.873490999998</v>
      </c>
      <c r="H326" s="102">
        <v>-1.965017</v>
      </c>
      <c r="I326" s="90">
        <v>-0.67411623099999995</v>
      </c>
      <c r="J326" s="91">
        <f t="shared" si="4"/>
        <v>7.8011012081253758E-4</v>
      </c>
      <c r="K326" s="91">
        <f>I326/'סכום נכסי הקרן'!$C$42</f>
        <v>-5.0349854282856163E-6</v>
      </c>
    </row>
    <row r="327" spans="2:11">
      <c r="B327" s="86" t="s">
        <v>2503</v>
      </c>
      <c r="C327" s="87" t="s">
        <v>2504</v>
      </c>
      <c r="D327" s="88" t="s">
        <v>549</v>
      </c>
      <c r="E327" s="88" t="s">
        <v>134</v>
      </c>
      <c r="F327" s="101">
        <v>44910</v>
      </c>
      <c r="G327" s="90">
        <v>47249.662336000001</v>
      </c>
      <c r="H327" s="102">
        <v>-1.5356620000000001</v>
      </c>
      <c r="I327" s="90">
        <v>-0.725594929</v>
      </c>
      <c r="J327" s="91">
        <f t="shared" si="4"/>
        <v>8.3968301265120357E-4</v>
      </c>
      <c r="K327" s="91">
        <f>I327/'סכום נכסי הקרן'!$C$42</f>
        <v>-5.4194806864885245E-6</v>
      </c>
    </row>
    <row r="328" spans="2:11">
      <c r="B328" s="86" t="s">
        <v>2505</v>
      </c>
      <c r="C328" s="87" t="s">
        <v>2506</v>
      </c>
      <c r="D328" s="88" t="s">
        <v>549</v>
      </c>
      <c r="E328" s="88" t="s">
        <v>134</v>
      </c>
      <c r="F328" s="101">
        <v>44970</v>
      </c>
      <c r="G328" s="90">
        <v>127308.792015</v>
      </c>
      <c r="H328" s="102">
        <v>-1.6258790000000001</v>
      </c>
      <c r="I328" s="90">
        <v>-2.0698868889999997</v>
      </c>
      <c r="J328" s="91">
        <f t="shared" si="4"/>
        <v>2.3953431719790138E-3</v>
      </c>
      <c r="K328" s="91">
        <f>I328/'סכום נכסי הקרן'!$C$42</f>
        <v>-1.5460019867574509E-5</v>
      </c>
    </row>
    <row r="329" spans="2:11">
      <c r="B329" s="86" t="s">
        <v>2505</v>
      </c>
      <c r="C329" s="87" t="s">
        <v>2507</v>
      </c>
      <c r="D329" s="88" t="s">
        <v>549</v>
      </c>
      <c r="E329" s="88" t="s">
        <v>134</v>
      </c>
      <c r="F329" s="101">
        <v>44970</v>
      </c>
      <c r="G329" s="90">
        <v>68087.077493000004</v>
      </c>
      <c r="H329" s="102">
        <v>-1.6258790000000001</v>
      </c>
      <c r="I329" s="90">
        <v>-1.1070134840000001</v>
      </c>
      <c r="J329" s="91">
        <f t="shared" si="4"/>
        <v>1.2810734752125384E-3</v>
      </c>
      <c r="K329" s="91">
        <f>I329/'סכום נכסי הקרן'!$C$42</f>
        <v>-8.2683022667877183E-6</v>
      </c>
    </row>
    <row r="330" spans="2:11">
      <c r="B330" s="86" t="s">
        <v>2505</v>
      </c>
      <c r="C330" s="87" t="s">
        <v>2508</v>
      </c>
      <c r="D330" s="88" t="s">
        <v>549</v>
      </c>
      <c r="E330" s="88" t="s">
        <v>134</v>
      </c>
      <c r="F330" s="101">
        <v>44970</v>
      </c>
      <c r="G330" s="90">
        <v>8174.1716120000001</v>
      </c>
      <c r="H330" s="102">
        <v>-1.6258790000000001</v>
      </c>
      <c r="I330" s="90">
        <v>-0.132902138</v>
      </c>
      <c r="J330" s="91">
        <f t="shared" si="4"/>
        <v>1.5379885272547985E-4</v>
      </c>
      <c r="K330" s="91">
        <f>I330/'סכום נכסי הקרן'!$C$42</f>
        <v>-9.9264829631138805E-7</v>
      </c>
    </row>
    <row r="331" spans="2:11">
      <c r="B331" s="86" t="s">
        <v>2509</v>
      </c>
      <c r="C331" s="87" t="s">
        <v>2510</v>
      </c>
      <c r="D331" s="88" t="s">
        <v>549</v>
      </c>
      <c r="E331" s="88" t="s">
        <v>134</v>
      </c>
      <c r="F331" s="101">
        <v>45005</v>
      </c>
      <c r="G331" s="90">
        <v>32349.736111999999</v>
      </c>
      <c r="H331" s="102">
        <v>-1.4743010000000001</v>
      </c>
      <c r="I331" s="90">
        <v>-0.47693239500000001</v>
      </c>
      <c r="J331" s="91">
        <f t="shared" si="4"/>
        <v>5.5192231127700433E-4</v>
      </c>
      <c r="K331" s="91">
        <f>I331/'סכום נכסי הקרן'!$C$42</f>
        <v>-3.5622160521786339E-6</v>
      </c>
    </row>
    <row r="332" spans="2:11">
      <c r="B332" s="86" t="s">
        <v>2511</v>
      </c>
      <c r="C332" s="87" t="s">
        <v>2512</v>
      </c>
      <c r="D332" s="88" t="s">
        <v>549</v>
      </c>
      <c r="E332" s="88" t="s">
        <v>134</v>
      </c>
      <c r="F332" s="101">
        <v>45005</v>
      </c>
      <c r="G332" s="90">
        <v>21578.972794000005</v>
      </c>
      <c r="H332" s="102">
        <v>-1.4156040000000001</v>
      </c>
      <c r="I332" s="90">
        <v>-0.30547287699999998</v>
      </c>
      <c r="J332" s="91">
        <f t="shared" ref="J332:J373" si="5">IFERROR(I332/$I$11,0)</f>
        <v>3.5350355327881645E-4</v>
      </c>
      <c r="K332" s="91">
        <f>I332/'סכום נכסי הקרן'!$C$42</f>
        <v>-2.2815820383821679E-6</v>
      </c>
    </row>
    <row r="333" spans="2:11">
      <c r="B333" s="86" t="s">
        <v>2511</v>
      </c>
      <c r="C333" s="87" t="s">
        <v>2513</v>
      </c>
      <c r="D333" s="88" t="s">
        <v>549</v>
      </c>
      <c r="E333" s="88" t="s">
        <v>134</v>
      </c>
      <c r="F333" s="101">
        <v>45005</v>
      </c>
      <c r="G333" s="90">
        <v>23681.342271000001</v>
      </c>
      <c r="H333" s="102">
        <v>-1.4156040000000001</v>
      </c>
      <c r="I333" s="90">
        <v>-0.335234111</v>
      </c>
      <c r="J333" s="91">
        <f t="shared" si="5"/>
        <v>3.8794426065776429E-4</v>
      </c>
      <c r="K333" s="91">
        <f>I333/'סכום נכסי הקרן'!$C$42</f>
        <v>-2.5038691939599406E-6</v>
      </c>
    </row>
    <row r="334" spans="2:11">
      <c r="B334" s="86" t="s">
        <v>2514</v>
      </c>
      <c r="C334" s="87" t="s">
        <v>2515</v>
      </c>
      <c r="D334" s="88" t="s">
        <v>549</v>
      </c>
      <c r="E334" s="88" t="s">
        <v>134</v>
      </c>
      <c r="F334" s="101">
        <v>45005</v>
      </c>
      <c r="G334" s="90">
        <v>29621.740680999999</v>
      </c>
      <c r="H334" s="102">
        <v>-1.387454</v>
      </c>
      <c r="I334" s="90">
        <v>-0.410988087</v>
      </c>
      <c r="J334" s="91">
        <f t="shared" si="5"/>
        <v>4.7560932589692196E-4</v>
      </c>
      <c r="K334" s="91">
        <f>I334/'סכום נכסי הקרן'!$C$42</f>
        <v>-3.0696769104258241E-6</v>
      </c>
    </row>
    <row r="335" spans="2:11">
      <c r="B335" s="86" t="s">
        <v>2514</v>
      </c>
      <c r="C335" s="87" t="s">
        <v>2516</v>
      </c>
      <c r="D335" s="88" t="s">
        <v>549</v>
      </c>
      <c r="E335" s="88" t="s">
        <v>134</v>
      </c>
      <c r="F335" s="101">
        <v>45005</v>
      </c>
      <c r="G335" s="90">
        <v>33564.619298999998</v>
      </c>
      <c r="H335" s="102">
        <v>-1.387454</v>
      </c>
      <c r="I335" s="90">
        <v>-0.46569372199999998</v>
      </c>
      <c r="J335" s="91">
        <f t="shared" si="5"/>
        <v>5.3891653846124398E-4</v>
      </c>
      <c r="K335" s="91">
        <f>I335/'סכום נכסי הקרן'!$C$42</f>
        <v>-3.4782742151688272E-6</v>
      </c>
    </row>
    <row r="336" spans="2:11">
      <c r="B336" s="86" t="s">
        <v>2517</v>
      </c>
      <c r="C336" s="87" t="s">
        <v>2518</v>
      </c>
      <c r="D336" s="88" t="s">
        <v>549</v>
      </c>
      <c r="E336" s="88" t="s">
        <v>134</v>
      </c>
      <c r="F336" s="101">
        <v>44938</v>
      </c>
      <c r="G336" s="90">
        <v>35598.284642999999</v>
      </c>
      <c r="H336" s="102">
        <v>-0.549234</v>
      </c>
      <c r="I336" s="90">
        <v>-0.195517994</v>
      </c>
      <c r="J336" s="91">
        <f t="shared" si="5"/>
        <v>2.2626004078570393E-4</v>
      </c>
      <c r="K336" s="91">
        <f>I336/'סכום נכסי הקרן'!$C$42</f>
        <v>-1.4603271742875964E-6</v>
      </c>
    </row>
    <row r="337" spans="2:11">
      <c r="B337" s="86" t="s">
        <v>2519</v>
      </c>
      <c r="C337" s="87" t="s">
        <v>2520</v>
      </c>
      <c r="D337" s="88" t="s">
        <v>549</v>
      </c>
      <c r="E337" s="88" t="s">
        <v>134</v>
      </c>
      <c r="F337" s="101">
        <v>44944</v>
      </c>
      <c r="G337" s="90">
        <v>95891.354653999995</v>
      </c>
      <c r="H337" s="102">
        <v>0.32020700000000002</v>
      </c>
      <c r="I337" s="90">
        <v>0.30705116700000001</v>
      </c>
      <c r="J337" s="91">
        <f t="shared" si="5"/>
        <v>-3.5533000389068021E-4</v>
      </c>
      <c r="K337" s="91">
        <f>I337/'סכום נכסי הקרן'!$C$42</f>
        <v>2.2933703128460845E-6</v>
      </c>
    </row>
    <row r="338" spans="2:11">
      <c r="B338" s="86" t="s">
        <v>2521</v>
      </c>
      <c r="C338" s="87" t="s">
        <v>2522</v>
      </c>
      <c r="D338" s="88" t="s">
        <v>549</v>
      </c>
      <c r="E338" s="88" t="s">
        <v>135</v>
      </c>
      <c r="F338" s="101">
        <v>44888</v>
      </c>
      <c r="G338" s="90">
        <v>51440.037229000001</v>
      </c>
      <c r="H338" s="102">
        <v>-3.2620960000000001</v>
      </c>
      <c r="I338" s="90">
        <v>-1.678023222</v>
      </c>
      <c r="J338" s="91">
        <f t="shared" si="5"/>
        <v>1.941865272252529E-3</v>
      </c>
      <c r="K338" s="91">
        <f>I338/'סכום נכסי הקרן'!$C$42</f>
        <v>-1.2533183570675486E-5</v>
      </c>
    </row>
    <row r="339" spans="2:11">
      <c r="B339" s="86" t="s">
        <v>2523</v>
      </c>
      <c r="C339" s="87" t="s">
        <v>2524</v>
      </c>
      <c r="D339" s="88" t="s">
        <v>549</v>
      </c>
      <c r="E339" s="88" t="s">
        <v>135</v>
      </c>
      <c r="F339" s="101">
        <v>44888</v>
      </c>
      <c r="G339" s="90">
        <v>23925.598711000002</v>
      </c>
      <c r="H339" s="102">
        <v>-3.2620960000000001</v>
      </c>
      <c r="I339" s="90">
        <v>-0.78047591599999999</v>
      </c>
      <c r="J339" s="91">
        <f t="shared" si="5"/>
        <v>9.0319314848545152E-4</v>
      </c>
      <c r="K339" s="91">
        <f>I339/'סכום נכסי הקרן'!$C$42</f>
        <v>-5.8293876982586242E-6</v>
      </c>
    </row>
    <row r="340" spans="2:11">
      <c r="B340" s="86" t="s">
        <v>2525</v>
      </c>
      <c r="C340" s="87" t="s">
        <v>2526</v>
      </c>
      <c r="D340" s="88" t="s">
        <v>549</v>
      </c>
      <c r="E340" s="88" t="s">
        <v>135</v>
      </c>
      <c r="F340" s="101">
        <v>44888</v>
      </c>
      <c r="G340" s="90">
        <v>41887.272618000003</v>
      </c>
      <c r="H340" s="102">
        <v>-3.2190159999999999</v>
      </c>
      <c r="I340" s="90">
        <v>-1.348357982</v>
      </c>
      <c r="J340" s="91">
        <f t="shared" si="5"/>
        <v>1.5603654976178276E-3</v>
      </c>
      <c r="K340" s="91">
        <f>I340/'סכום נכסי הקרן'!$C$42</f>
        <v>-1.0070908367555089E-5</v>
      </c>
    </row>
    <row r="341" spans="2:11">
      <c r="B341" s="86" t="s">
        <v>2527</v>
      </c>
      <c r="C341" s="87" t="s">
        <v>2528</v>
      </c>
      <c r="D341" s="88" t="s">
        <v>549</v>
      </c>
      <c r="E341" s="88" t="s">
        <v>135</v>
      </c>
      <c r="F341" s="101">
        <v>44966</v>
      </c>
      <c r="G341" s="90">
        <v>91140.204564999993</v>
      </c>
      <c r="H341" s="102">
        <v>-1.7383710000000001</v>
      </c>
      <c r="I341" s="90">
        <v>-1.584354893</v>
      </c>
      <c r="J341" s="91">
        <f t="shared" si="5"/>
        <v>1.8334691113351417E-3</v>
      </c>
      <c r="K341" s="91">
        <f>I341/'סכום נכסי הקרן'!$C$42</f>
        <v>-1.1833573251387885E-5</v>
      </c>
    </row>
    <row r="342" spans="2:11">
      <c r="B342" s="86" t="s">
        <v>2529</v>
      </c>
      <c r="C342" s="87" t="s">
        <v>2530</v>
      </c>
      <c r="D342" s="88" t="s">
        <v>549</v>
      </c>
      <c r="E342" s="88" t="s">
        <v>135</v>
      </c>
      <c r="F342" s="101">
        <v>44966</v>
      </c>
      <c r="G342" s="90">
        <v>9690.0677589999996</v>
      </c>
      <c r="H342" s="102">
        <v>-1.736699</v>
      </c>
      <c r="I342" s="90">
        <v>-0.16828731</v>
      </c>
      <c r="J342" s="91">
        <f t="shared" si="5"/>
        <v>1.9474777152386495E-4</v>
      </c>
      <c r="K342" s="91">
        <f>I342/'סכום נכסי הקרן'!$C$42</f>
        <v>-1.2569407390746897E-6</v>
      </c>
    </row>
    <row r="343" spans="2:11">
      <c r="B343" s="86" t="s">
        <v>2529</v>
      </c>
      <c r="C343" s="87" t="s">
        <v>2531</v>
      </c>
      <c r="D343" s="88" t="s">
        <v>549</v>
      </c>
      <c r="E343" s="88" t="s">
        <v>135</v>
      </c>
      <c r="F343" s="101">
        <v>44966</v>
      </c>
      <c r="G343" s="90">
        <v>58050.580715999997</v>
      </c>
      <c r="H343" s="102">
        <v>-1.736699</v>
      </c>
      <c r="I343" s="90">
        <v>-1.0081638639999999</v>
      </c>
      <c r="J343" s="91">
        <f t="shared" si="5"/>
        <v>1.1666813489673634E-3</v>
      </c>
      <c r="K343" s="91">
        <f>I343/'סכום נכסי הקרן'!$C$42</f>
        <v>-7.5299927981768497E-6</v>
      </c>
    </row>
    <row r="344" spans="2:11">
      <c r="B344" s="86" t="s">
        <v>2532</v>
      </c>
      <c r="C344" s="87" t="s">
        <v>2533</v>
      </c>
      <c r="D344" s="88" t="s">
        <v>549</v>
      </c>
      <c r="E344" s="88" t="s">
        <v>135</v>
      </c>
      <c r="F344" s="101">
        <v>44966</v>
      </c>
      <c r="G344" s="90">
        <v>85101.237660000013</v>
      </c>
      <c r="H344" s="102">
        <v>-1.6940820000000001</v>
      </c>
      <c r="I344" s="90">
        <v>-1.4416845009999999</v>
      </c>
      <c r="J344" s="91">
        <f t="shared" si="5"/>
        <v>1.6683661044332174E-3</v>
      </c>
      <c r="K344" s="91">
        <f>I344/'סכום נכסי הקרן'!$C$42</f>
        <v>-1.0767965702223568E-5</v>
      </c>
    </row>
    <row r="345" spans="2:11">
      <c r="B345" s="86" t="s">
        <v>2534</v>
      </c>
      <c r="C345" s="87" t="s">
        <v>2535</v>
      </c>
      <c r="D345" s="88" t="s">
        <v>549</v>
      </c>
      <c r="E345" s="88" t="s">
        <v>135</v>
      </c>
      <c r="F345" s="101">
        <v>44781</v>
      </c>
      <c r="G345" s="90">
        <v>48656.839034999997</v>
      </c>
      <c r="H345" s="102">
        <v>-1.4801569999999999</v>
      </c>
      <c r="I345" s="90">
        <v>-0.72019762700000001</v>
      </c>
      <c r="J345" s="91">
        <f t="shared" si="5"/>
        <v>8.3343707208241504E-4</v>
      </c>
      <c r="K345" s="91">
        <f>I345/'סכום נכסי הקרן'!$C$42</f>
        <v>-5.3791681473856692E-6</v>
      </c>
    </row>
    <row r="346" spans="2:11">
      <c r="B346" s="86" t="s">
        <v>2536</v>
      </c>
      <c r="C346" s="87" t="s">
        <v>2537</v>
      </c>
      <c r="D346" s="88" t="s">
        <v>549</v>
      </c>
      <c r="E346" s="88" t="s">
        <v>135</v>
      </c>
      <c r="F346" s="101">
        <v>44781</v>
      </c>
      <c r="G346" s="90">
        <v>12193.495650000003</v>
      </c>
      <c r="H346" s="102">
        <v>-1.3761319999999999</v>
      </c>
      <c r="I346" s="90">
        <v>-0.16779859599999999</v>
      </c>
      <c r="J346" s="91">
        <f t="shared" si="5"/>
        <v>1.9418221514048398E-4</v>
      </c>
      <c r="K346" s="91">
        <f>I346/'סכום נכסי הקרן'!$C$42</f>
        <v>-1.2532905260172933E-6</v>
      </c>
    </row>
    <row r="347" spans="2:11">
      <c r="B347" s="86" t="s">
        <v>2538</v>
      </c>
      <c r="C347" s="87" t="s">
        <v>2539</v>
      </c>
      <c r="D347" s="88" t="s">
        <v>549</v>
      </c>
      <c r="E347" s="88" t="s">
        <v>135</v>
      </c>
      <c r="F347" s="101">
        <v>44901</v>
      </c>
      <c r="G347" s="90">
        <v>132865.221078</v>
      </c>
      <c r="H347" s="102">
        <v>-1.1645810000000001</v>
      </c>
      <c r="I347" s="90">
        <v>-1.547322965</v>
      </c>
      <c r="J347" s="91">
        <f t="shared" si="5"/>
        <v>1.7906145107521732E-3</v>
      </c>
      <c r="K347" s="91">
        <f>I347/'סכום נכסי הקרן'!$C$42</f>
        <v>-1.15569811604591E-5</v>
      </c>
    </row>
    <row r="348" spans="2:11">
      <c r="B348" s="86" t="s">
        <v>2540</v>
      </c>
      <c r="C348" s="87" t="s">
        <v>2541</v>
      </c>
      <c r="D348" s="88" t="s">
        <v>549</v>
      </c>
      <c r="E348" s="88" t="s">
        <v>135</v>
      </c>
      <c r="F348" s="101">
        <v>44943</v>
      </c>
      <c r="G348" s="90">
        <v>24007.37989</v>
      </c>
      <c r="H348" s="102">
        <v>-0.66781999999999997</v>
      </c>
      <c r="I348" s="90">
        <v>-0.16032607200000001</v>
      </c>
      <c r="J348" s="91">
        <f t="shared" si="5"/>
        <v>1.8553475742867794E-4</v>
      </c>
      <c r="K348" s="91">
        <f>I348/'סכום נכסי הקרן'!$C$42</f>
        <v>-1.1974781190133822E-6</v>
      </c>
    </row>
    <row r="349" spans="2:11">
      <c r="B349" s="86" t="s">
        <v>2542</v>
      </c>
      <c r="C349" s="87" t="s">
        <v>2543</v>
      </c>
      <c r="D349" s="88" t="s">
        <v>549</v>
      </c>
      <c r="E349" s="88" t="s">
        <v>135</v>
      </c>
      <c r="F349" s="101">
        <v>44909</v>
      </c>
      <c r="G349" s="90">
        <v>31006.667236000001</v>
      </c>
      <c r="H349" s="102">
        <v>0.40015200000000001</v>
      </c>
      <c r="I349" s="90">
        <v>0.124073952</v>
      </c>
      <c r="J349" s="91">
        <f t="shared" si="5"/>
        <v>-1.4358257705919113E-4</v>
      </c>
      <c r="K349" s="91">
        <f>I349/'סכום נכסי הקרן'!$C$42</f>
        <v>9.2671042710705637E-7</v>
      </c>
    </row>
    <row r="350" spans="2:11">
      <c r="B350" s="86" t="s">
        <v>2544</v>
      </c>
      <c r="C350" s="87" t="s">
        <v>2545</v>
      </c>
      <c r="D350" s="88" t="s">
        <v>549</v>
      </c>
      <c r="E350" s="88" t="s">
        <v>135</v>
      </c>
      <c r="F350" s="101">
        <v>44908</v>
      </c>
      <c r="G350" s="90">
        <v>43503.348952</v>
      </c>
      <c r="H350" s="102">
        <v>0.68601999999999996</v>
      </c>
      <c r="I350" s="90">
        <v>0.298441872</v>
      </c>
      <c r="J350" s="91">
        <f t="shared" si="5"/>
        <v>-3.4536703629887809E-4</v>
      </c>
      <c r="K350" s="91">
        <f>I350/'סכום נכסי הקרן'!$C$42</f>
        <v>2.2290673441896122E-6</v>
      </c>
    </row>
    <row r="351" spans="2:11">
      <c r="B351" s="86" t="s">
        <v>2546</v>
      </c>
      <c r="C351" s="87" t="s">
        <v>2547</v>
      </c>
      <c r="D351" s="88" t="s">
        <v>549</v>
      </c>
      <c r="E351" s="88" t="s">
        <v>136</v>
      </c>
      <c r="F351" s="101">
        <v>44971</v>
      </c>
      <c r="G351" s="90">
        <v>30883.13</v>
      </c>
      <c r="H351" s="102">
        <v>4.1499680000000003</v>
      </c>
      <c r="I351" s="90">
        <v>1.2816400000000001</v>
      </c>
      <c r="J351" s="91">
        <f t="shared" si="5"/>
        <v>-1.4831571904966947E-3</v>
      </c>
      <c r="K351" s="91">
        <f>I351/'סכום נכסי הקרן'!$C$42</f>
        <v>9.5725906417286337E-6</v>
      </c>
    </row>
    <row r="352" spans="2:11">
      <c r="B352" s="86" t="s">
        <v>2548</v>
      </c>
      <c r="C352" s="87" t="s">
        <v>2549</v>
      </c>
      <c r="D352" s="88" t="s">
        <v>549</v>
      </c>
      <c r="E352" s="88" t="s">
        <v>136</v>
      </c>
      <c r="F352" s="101">
        <v>44971</v>
      </c>
      <c r="G352" s="90">
        <v>126633.45</v>
      </c>
      <c r="H352" s="102">
        <v>4.197864</v>
      </c>
      <c r="I352" s="90">
        <v>5.3159000000000001</v>
      </c>
      <c r="J352" s="91">
        <f t="shared" si="5"/>
        <v>-6.1517394189954892E-3</v>
      </c>
      <c r="K352" s="91">
        <f>I352/'סכום נכסי הקרן'!$C$42</f>
        <v>3.9704546200465998E-5</v>
      </c>
    </row>
    <row r="353" spans="2:11">
      <c r="B353" s="86" t="s">
        <v>2550</v>
      </c>
      <c r="C353" s="87" t="s">
        <v>2551</v>
      </c>
      <c r="D353" s="88" t="s">
        <v>549</v>
      </c>
      <c r="E353" s="88" t="s">
        <v>134</v>
      </c>
      <c r="F353" s="101">
        <v>44994</v>
      </c>
      <c r="G353" s="90">
        <v>17674.2</v>
      </c>
      <c r="H353" s="102">
        <v>-2.8410899999999999</v>
      </c>
      <c r="I353" s="90">
        <v>-0.50214000000000003</v>
      </c>
      <c r="J353" s="91">
        <f t="shared" si="5"/>
        <v>5.81093405040425E-4</v>
      </c>
      <c r="K353" s="91">
        <f>I353/'סכום נכסי הקרן'!$C$42</f>
        <v>-3.7504920764314599E-6</v>
      </c>
    </row>
    <row r="354" spans="2:11">
      <c r="B354" s="86" t="s">
        <v>2552</v>
      </c>
      <c r="C354" s="87" t="s">
        <v>2553</v>
      </c>
      <c r="D354" s="88" t="s">
        <v>549</v>
      </c>
      <c r="E354" s="88" t="s">
        <v>134</v>
      </c>
      <c r="F354" s="101">
        <v>44994</v>
      </c>
      <c r="G354" s="90">
        <v>924986.57</v>
      </c>
      <c r="H354" s="102">
        <v>-2.789965</v>
      </c>
      <c r="I354" s="90">
        <v>-25.806799999999999</v>
      </c>
      <c r="J354" s="91">
        <f t="shared" si="5"/>
        <v>2.9864502499695775E-2</v>
      </c>
      <c r="K354" s="91">
        <f>I354/'סכום נכסי הקרן'!$C$42</f>
        <v>-1.9275142175100848E-4</v>
      </c>
    </row>
    <row r="355" spans="2:11">
      <c r="B355" s="86" t="s">
        <v>2554</v>
      </c>
      <c r="C355" s="87" t="s">
        <v>2555</v>
      </c>
      <c r="D355" s="88" t="s">
        <v>549</v>
      </c>
      <c r="E355" s="88" t="s">
        <v>134</v>
      </c>
      <c r="F355" s="101">
        <v>45005</v>
      </c>
      <c r="G355" s="90">
        <v>50707.61</v>
      </c>
      <c r="H355" s="102">
        <v>-1.5229470000000001</v>
      </c>
      <c r="I355" s="90">
        <v>-0.77224999999999999</v>
      </c>
      <c r="J355" s="91">
        <f t="shared" si="5"/>
        <v>8.9367384004952429E-4</v>
      </c>
      <c r="K355" s="91">
        <f>I355/'סכום נכסי הקרן'!$C$42</f>
        <v>-5.7679481937790154E-6</v>
      </c>
    </row>
    <row r="356" spans="2:11">
      <c r="B356" s="86" t="s">
        <v>2556</v>
      </c>
      <c r="C356" s="87" t="s">
        <v>2557</v>
      </c>
      <c r="D356" s="88" t="s">
        <v>549</v>
      </c>
      <c r="E356" s="88" t="s">
        <v>134</v>
      </c>
      <c r="F356" s="101">
        <v>45014</v>
      </c>
      <c r="G356" s="90">
        <v>2769.38</v>
      </c>
      <c r="H356" s="102">
        <v>-9.4244999999999995E-2</v>
      </c>
      <c r="I356" s="90">
        <v>-2.6099999999999999E-3</v>
      </c>
      <c r="J356" s="91">
        <f t="shared" si="5"/>
        <v>3.0203803464283047E-6</v>
      </c>
      <c r="K356" s="91">
        <f>I356/'סכום נכסי הקרן'!$C$42</f>
        <v>-1.9494133746537039E-8</v>
      </c>
    </row>
    <row r="357" spans="2:11">
      <c r="B357" s="86" t="s">
        <v>2527</v>
      </c>
      <c r="C357" s="87" t="s">
        <v>1959</v>
      </c>
      <c r="D357" s="88" t="s">
        <v>549</v>
      </c>
      <c r="E357" s="88" t="s">
        <v>135</v>
      </c>
      <c r="F357" s="101">
        <v>44966</v>
      </c>
      <c r="G357" s="90">
        <v>41793.120000000003</v>
      </c>
      <c r="H357" s="102">
        <v>-1.738372</v>
      </c>
      <c r="I357" s="90">
        <v>-0.72651999999999994</v>
      </c>
      <c r="J357" s="91">
        <f t="shared" si="5"/>
        <v>8.407535361253226E-4</v>
      </c>
      <c r="K357" s="91">
        <f>I357/'סכום נכסי הקרן'!$C$42</f>
        <v>-5.426390057292755E-6</v>
      </c>
    </row>
    <row r="358" spans="2:11">
      <c r="B358" s="86" t="s">
        <v>2529</v>
      </c>
      <c r="C358" s="87" t="s">
        <v>2558</v>
      </c>
      <c r="D358" s="88" t="s">
        <v>549</v>
      </c>
      <c r="E358" s="88" t="s">
        <v>135</v>
      </c>
      <c r="F358" s="101">
        <v>44966</v>
      </c>
      <c r="G358" s="90">
        <v>433203.67</v>
      </c>
      <c r="H358" s="102">
        <v>-1.7366980000000001</v>
      </c>
      <c r="I358" s="90">
        <v>-7.5234399999999999</v>
      </c>
      <c r="J358" s="91">
        <f t="shared" si="5"/>
        <v>8.7063794304722483E-3</v>
      </c>
      <c r="K358" s="91">
        <f>I358/'סכום נכסי הקרן'!$C$42</f>
        <v>-5.6192699461320549E-5</v>
      </c>
    </row>
    <row r="359" spans="2:11">
      <c r="B359" s="92"/>
      <c r="C359" s="87"/>
      <c r="D359" s="87"/>
      <c r="E359" s="87"/>
      <c r="F359" s="87"/>
      <c r="G359" s="90"/>
      <c r="H359" s="102"/>
      <c r="I359" s="87"/>
      <c r="J359" s="91"/>
      <c r="K359" s="87"/>
    </row>
    <row r="360" spans="2:11">
      <c r="B360" s="79" t="s">
        <v>201</v>
      </c>
      <c r="C360" s="80"/>
      <c r="D360" s="81"/>
      <c r="E360" s="81"/>
      <c r="F360" s="99"/>
      <c r="G360" s="83"/>
      <c r="H360" s="100"/>
      <c r="I360" s="83">
        <v>-8.0679780650000001</v>
      </c>
      <c r="J360" s="84">
        <f t="shared" si="5"/>
        <v>9.3365373114715194E-3</v>
      </c>
      <c r="K360" s="84">
        <f>I360/'סכום נכסי הקרן'!$C$42</f>
        <v>-6.0259863395876292E-5</v>
      </c>
    </row>
    <row r="361" spans="2:11">
      <c r="B361" s="85" t="s">
        <v>191</v>
      </c>
      <c r="C361" s="80"/>
      <c r="D361" s="81"/>
      <c r="E361" s="81"/>
      <c r="F361" s="99"/>
      <c r="G361" s="83"/>
      <c r="H361" s="100"/>
      <c r="I361" s="83">
        <v>-18.15043446</v>
      </c>
      <c r="J361" s="84">
        <f t="shared" si="5"/>
        <v>2.1004297134911511E-2</v>
      </c>
      <c r="K361" s="84">
        <f>I361/'סכום נכסי הקרן'!$C$42</f>
        <v>-1.3556589920344628E-4</v>
      </c>
    </row>
    <row r="362" spans="2:11">
      <c r="B362" s="86" t="s">
        <v>2559</v>
      </c>
      <c r="C362" s="87" t="s">
        <v>2560</v>
      </c>
      <c r="D362" s="88" t="s">
        <v>549</v>
      </c>
      <c r="E362" s="88" t="s">
        <v>141</v>
      </c>
      <c r="F362" s="101">
        <v>44909</v>
      </c>
      <c r="G362" s="90">
        <v>194116.89811899996</v>
      </c>
      <c r="H362" s="102">
        <v>1.126398</v>
      </c>
      <c r="I362" s="90">
        <v>2.186527925</v>
      </c>
      <c r="J362" s="91">
        <f t="shared" si="5"/>
        <v>-2.5303241270446986E-3</v>
      </c>
      <c r="K362" s="91">
        <f>I362/'סכום נכסי הקרן'!$C$42</f>
        <v>1.6331213720493529E-5</v>
      </c>
    </row>
    <row r="363" spans="2:11">
      <c r="B363" s="86" t="s">
        <v>2561</v>
      </c>
      <c r="C363" s="87" t="s">
        <v>2562</v>
      </c>
      <c r="D363" s="88" t="s">
        <v>549</v>
      </c>
      <c r="E363" s="88" t="s">
        <v>132</v>
      </c>
      <c r="F363" s="101">
        <v>44868</v>
      </c>
      <c r="G363" s="90">
        <v>112409.28801</v>
      </c>
      <c r="H363" s="102">
        <v>5.6490989999999996</v>
      </c>
      <c r="I363" s="90">
        <v>6.3501122570000001</v>
      </c>
      <c r="J363" s="91">
        <f t="shared" si="5"/>
        <v>-7.3485648500598794E-3</v>
      </c>
      <c r="K363" s="91">
        <f>I363/'סכום נכסי הקרן'!$C$42</f>
        <v>4.7429094882560233E-5</v>
      </c>
    </row>
    <row r="364" spans="2:11">
      <c r="B364" s="86" t="s">
        <v>2563</v>
      </c>
      <c r="C364" s="87" t="s">
        <v>2564</v>
      </c>
      <c r="D364" s="88" t="s">
        <v>549</v>
      </c>
      <c r="E364" s="88" t="s">
        <v>132</v>
      </c>
      <c r="F364" s="101">
        <v>44972</v>
      </c>
      <c r="G364" s="90">
        <v>497709.45326600003</v>
      </c>
      <c r="H364" s="102">
        <v>-1.1627050000000001</v>
      </c>
      <c r="I364" s="90">
        <v>-5.7868918389999999</v>
      </c>
      <c r="J364" s="91">
        <f t="shared" si="5"/>
        <v>6.696787117786188E-3</v>
      </c>
      <c r="K364" s="91">
        <f>I364/'סכום נכסי הקרן'!$C$42</f>
        <v>-4.3222392140310228E-5</v>
      </c>
    </row>
    <row r="365" spans="2:11">
      <c r="B365" s="86" t="s">
        <v>2563</v>
      </c>
      <c r="C365" s="87" t="s">
        <v>2565</v>
      </c>
      <c r="D365" s="88" t="s">
        <v>549</v>
      </c>
      <c r="E365" s="88" t="s">
        <v>132</v>
      </c>
      <c r="F365" s="101">
        <v>44712</v>
      </c>
      <c r="G365" s="90">
        <v>698486.93602200004</v>
      </c>
      <c r="H365" s="102">
        <v>-1.6457630000000001</v>
      </c>
      <c r="I365" s="90">
        <v>-11.495441755</v>
      </c>
      <c r="J365" s="91">
        <f t="shared" si="5"/>
        <v>1.3302914310464866E-2</v>
      </c>
      <c r="K365" s="91">
        <f>I365/'סכום נכסי הקרן'!$C$42</f>
        <v>-8.5859647144634666E-5</v>
      </c>
    </row>
    <row r="366" spans="2:11">
      <c r="B366" s="86" t="s">
        <v>2563</v>
      </c>
      <c r="C366" s="87" t="s">
        <v>2566</v>
      </c>
      <c r="D366" s="88" t="s">
        <v>549</v>
      </c>
      <c r="E366" s="88" t="s">
        <v>132</v>
      </c>
      <c r="F366" s="101">
        <v>44788</v>
      </c>
      <c r="G366" s="90">
        <v>504290.02586599998</v>
      </c>
      <c r="H366" s="102">
        <v>-3.8102130000000001</v>
      </c>
      <c r="I366" s="90">
        <v>-19.214521658000002</v>
      </c>
      <c r="J366" s="91">
        <f t="shared" si="5"/>
        <v>2.2235694858944145E-2</v>
      </c>
      <c r="K366" s="91">
        <f>I366/'סכום נכסי הקרן'!$C$42</f>
        <v>-1.4351358432060718E-4</v>
      </c>
    </row>
    <row r="367" spans="2:11">
      <c r="B367" s="86" t="s">
        <v>2567</v>
      </c>
      <c r="C367" s="87" t="s">
        <v>2568</v>
      </c>
      <c r="D367" s="88" t="s">
        <v>549</v>
      </c>
      <c r="E367" s="88" t="s">
        <v>132</v>
      </c>
      <c r="F367" s="101">
        <v>44946</v>
      </c>
      <c r="G367" s="90">
        <v>74994.433671000006</v>
      </c>
      <c r="H367" s="102">
        <v>-1.4855400000000001</v>
      </c>
      <c r="I367" s="90">
        <v>-1.114072298</v>
      </c>
      <c r="J367" s="91">
        <f t="shared" si="5"/>
        <v>1.2892421737085891E-3</v>
      </c>
      <c r="K367" s="91">
        <f>I367/'סכום נכסי הקרן'!$C$42</f>
        <v>-8.3210246668673837E-6</v>
      </c>
    </row>
    <row r="368" spans="2:11">
      <c r="B368" s="86" t="s">
        <v>2569</v>
      </c>
      <c r="C368" s="87" t="s">
        <v>2570</v>
      </c>
      <c r="D368" s="88" t="s">
        <v>549</v>
      </c>
      <c r="E368" s="88" t="s">
        <v>141</v>
      </c>
      <c r="F368" s="101">
        <v>44715</v>
      </c>
      <c r="G368" s="90">
        <v>116148.24634300001</v>
      </c>
      <c r="H368" s="102">
        <v>6.4239090000000001</v>
      </c>
      <c r="I368" s="90">
        <v>7.4612574020000002</v>
      </c>
      <c r="J368" s="91">
        <f t="shared" si="5"/>
        <v>-8.6344196232350633E-3</v>
      </c>
      <c r="K368" s="91">
        <f>I368/'סכום נכסי הקרן'!$C$42</f>
        <v>5.5728256594608238E-5</v>
      </c>
    </row>
    <row r="369" spans="2:11">
      <c r="B369" s="86" t="s">
        <v>2569</v>
      </c>
      <c r="C369" s="87" t="s">
        <v>2571</v>
      </c>
      <c r="D369" s="88" t="s">
        <v>549</v>
      </c>
      <c r="E369" s="88" t="s">
        <v>141</v>
      </c>
      <c r="F369" s="101">
        <v>44972</v>
      </c>
      <c r="G369" s="90">
        <v>262624.88607200002</v>
      </c>
      <c r="H369" s="102">
        <v>1.318457</v>
      </c>
      <c r="I369" s="90">
        <v>3.462595506</v>
      </c>
      <c r="J369" s="91">
        <f t="shared" si="5"/>
        <v>-4.0070327256526332E-3</v>
      </c>
      <c r="K369" s="91">
        <f>I369/'סכום נכסי הקרן'!$C$42</f>
        <v>2.5862183871311149E-5</v>
      </c>
    </row>
    <row r="370" spans="2:11">
      <c r="B370" s="92"/>
      <c r="C370" s="87"/>
      <c r="D370" s="87"/>
      <c r="E370" s="87"/>
      <c r="F370" s="87"/>
      <c r="G370" s="90"/>
      <c r="H370" s="102"/>
      <c r="I370" s="87"/>
      <c r="J370" s="91"/>
      <c r="K370" s="87"/>
    </row>
    <row r="371" spans="2:11">
      <c r="B371" s="92" t="s">
        <v>192</v>
      </c>
      <c r="C371" s="87"/>
      <c r="D371" s="88"/>
      <c r="E371" s="88"/>
      <c r="F371" s="101"/>
      <c r="G371" s="90"/>
      <c r="H371" s="102"/>
      <c r="I371" s="90">
        <v>10.082456394999999</v>
      </c>
      <c r="J371" s="91">
        <f t="shared" si="5"/>
        <v>-1.1667759823439991E-2</v>
      </c>
      <c r="K371" s="91">
        <f>I371/'סכום נכסי הקרן'!$C$42</f>
        <v>7.530603580756999E-5</v>
      </c>
    </row>
    <row r="372" spans="2:11">
      <c r="B372" s="86" t="s">
        <v>2572</v>
      </c>
      <c r="C372" s="87" t="s">
        <v>2573</v>
      </c>
      <c r="D372" s="88" t="s">
        <v>549</v>
      </c>
      <c r="E372" s="88" t="s">
        <v>132</v>
      </c>
      <c r="F372" s="101">
        <v>44817</v>
      </c>
      <c r="G372" s="90">
        <v>438340.44</v>
      </c>
      <c r="H372" s="102">
        <v>4.7463499999999996</v>
      </c>
      <c r="I372" s="90">
        <v>20.805171165000001</v>
      </c>
      <c r="J372" s="91">
        <f t="shared" si="5"/>
        <v>-2.4076448310667773E-2</v>
      </c>
      <c r="K372" s="91">
        <f>I372/'סכום נכסי הקרן'!$C$42</f>
        <v>1.5539417214946585E-4</v>
      </c>
    </row>
    <row r="373" spans="2:11">
      <c r="B373" s="86" t="s">
        <v>2572</v>
      </c>
      <c r="C373" s="87" t="s">
        <v>2574</v>
      </c>
      <c r="D373" s="88" t="s">
        <v>549</v>
      </c>
      <c r="E373" s="88" t="s">
        <v>132</v>
      </c>
      <c r="F373" s="101">
        <v>44999</v>
      </c>
      <c r="G373" s="90">
        <v>448355.38243699999</v>
      </c>
      <c r="H373" s="102">
        <v>-2.3915660000000001</v>
      </c>
      <c r="I373" s="90">
        <v>-10.722714769999998</v>
      </c>
      <c r="J373" s="91">
        <f t="shared" si="5"/>
        <v>1.2408688487227777E-2</v>
      </c>
      <c r="K373" s="91">
        <f>I373/'סכום נכסי הקרן'!$C$42</f>
        <v>-8.0088136341895832E-5</v>
      </c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109" t="s">
        <v>220</v>
      </c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109" t="s">
        <v>112</v>
      </c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109" t="s">
        <v>203</v>
      </c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109" t="s">
        <v>211</v>
      </c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B501" s="93"/>
      <c r="C501" s="94"/>
      <c r="D501" s="94"/>
      <c r="E501" s="94"/>
      <c r="F501" s="94"/>
      <c r="G501" s="94"/>
      <c r="H501" s="94"/>
      <c r="I501" s="94"/>
      <c r="J501" s="94"/>
      <c r="K501" s="94"/>
    </row>
    <row r="502" spans="2:11">
      <c r="B502" s="93"/>
      <c r="C502" s="94"/>
      <c r="D502" s="94"/>
      <c r="E502" s="94"/>
      <c r="F502" s="94"/>
      <c r="G502" s="94"/>
      <c r="H502" s="94"/>
      <c r="I502" s="94"/>
      <c r="J502" s="94"/>
      <c r="K502" s="94"/>
    </row>
    <row r="503" spans="2:11">
      <c r="B503" s="93"/>
      <c r="C503" s="94"/>
      <c r="D503" s="94"/>
      <c r="E503" s="94"/>
      <c r="F503" s="94"/>
      <c r="G503" s="94"/>
      <c r="H503" s="94"/>
      <c r="I503" s="94"/>
      <c r="J503" s="94"/>
      <c r="K503" s="94"/>
    </row>
    <row r="504" spans="2:11">
      <c r="B504" s="93"/>
      <c r="C504" s="94"/>
      <c r="D504" s="94"/>
      <c r="E504" s="94"/>
      <c r="F504" s="94"/>
      <c r="G504" s="94"/>
      <c r="H504" s="94"/>
      <c r="I504" s="94"/>
      <c r="J504" s="94"/>
      <c r="K504" s="94"/>
    </row>
    <row r="505" spans="2:11">
      <c r="B505" s="93"/>
      <c r="C505" s="94"/>
      <c r="D505" s="94"/>
      <c r="E505" s="94"/>
      <c r="F505" s="94"/>
      <c r="G505" s="94"/>
      <c r="H505" s="94"/>
      <c r="I505" s="94"/>
      <c r="J505" s="94"/>
      <c r="K505" s="94"/>
    </row>
    <row r="506" spans="2:11">
      <c r="B506" s="93"/>
      <c r="C506" s="94"/>
      <c r="D506" s="94"/>
      <c r="E506" s="94"/>
      <c r="F506" s="94"/>
      <c r="G506" s="94"/>
      <c r="H506" s="94"/>
      <c r="I506" s="94"/>
      <c r="J506" s="94"/>
      <c r="K506" s="94"/>
    </row>
    <row r="507" spans="2:11">
      <c r="B507" s="93"/>
      <c r="C507" s="94"/>
      <c r="D507" s="94"/>
      <c r="E507" s="94"/>
      <c r="F507" s="94"/>
      <c r="G507" s="94"/>
      <c r="H507" s="94"/>
      <c r="I507" s="94"/>
      <c r="J507" s="94"/>
      <c r="K507" s="94"/>
    </row>
    <row r="508" spans="2:11">
      <c r="B508" s="93"/>
      <c r="C508" s="94"/>
      <c r="D508" s="94"/>
      <c r="E508" s="94"/>
      <c r="F508" s="94"/>
      <c r="G508" s="94"/>
      <c r="H508" s="94"/>
      <c r="I508" s="94"/>
      <c r="J508" s="94"/>
      <c r="K508" s="94"/>
    </row>
    <row r="509" spans="2:11">
      <c r="B509" s="93"/>
      <c r="C509" s="94"/>
      <c r="D509" s="94"/>
      <c r="E509" s="94"/>
      <c r="F509" s="94"/>
      <c r="G509" s="94"/>
      <c r="H509" s="94"/>
      <c r="I509" s="94"/>
      <c r="J509" s="94"/>
      <c r="K509" s="94"/>
    </row>
    <row r="510" spans="2:11">
      <c r="B510" s="93"/>
      <c r="C510" s="94"/>
      <c r="D510" s="94"/>
      <c r="E510" s="94"/>
      <c r="F510" s="94"/>
      <c r="G510" s="94"/>
      <c r="H510" s="94"/>
      <c r="I510" s="94"/>
      <c r="J510" s="94"/>
      <c r="K510" s="94"/>
    </row>
    <row r="511" spans="2:11">
      <c r="B511" s="93"/>
      <c r="C511" s="94"/>
      <c r="D511" s="94"/>
      <c r="E511" s="94"/>
      <c r="F511" s="94"/>
      <c r="G511" s="94"/>
      <c r="H511" s="94"/>
      <c r="I511" s="94"/>
      <c r="J511" s="94"/>
      <c r="K511" s="94"/>
    </row>
    <row r="512" spans="2:11">
      <c r="B512" s="93"/>
      <c r="C512" s="94"/>
      <c r="D512" s="94"/>
      <c r="E512" s="94"/>
      <c r="F512" s="94"/>
      <c r="G512" s="94"/>
      <c r="H512" s="94"/>
      <c r="I512" s="94"/>
      <c r="J512" s="94"/>
      <c r="K512" s="94"/>
    </row>
    <row r="513" spans="2:11">
      <c r="B513" s="93"/>
      <c r="C513" s="94"/>
      <c r="D513" s="94"/>
      <c r="E513" s="94"/>
      <c r="F513" s="94"/>
      <c r="G513" s="94"/>
      <c r="H513" s="94"/>
      <c r="I513" s="94"/>
      <c r="J513" s="94"/>
      <c r="K513" s="94"/>
    </row>
    <row r="514" spans="2:11">
      <c r="B514" s="93"/>
      <c r="C514" s="94"/>
      <c r="D514" s="94"/>
      <c r="E514" s="94"/>
      <c r="F514" s="94"/>
      <c r="G514" s="94"/>
      <c r="H514" s="94"/>
      <c r="I514" s="94"/>
      <c r="J514" s="94"/>
      <c r="K514" s="94"/>
    </row>
    <row r="515" spans="2:11">
      <c r="B515" s="93"/>
      <c r="C515" s="94"/>
      <c r="D515" s="94"/>
      <c r="E515" s="94"/>
      <c r="F515" s="94"/>
      <c r="G515" s="94"/>
      <c r="H515" s="94"/>
      <c r="I515" s="94"/>
      <c r="J515" s="94"/>
      <c r="K515" s="94"/>
    </row>
    <row r="516" spans="2:11">
      <c r="B516" s="93"/>
      <c r="C516" s="94"/>
      <c r="D516" s="94"/>
      <c r="E516" s="94"/>
      <c r="F516" s="94"/>
      <c r="G516" s="94"/>
      <c r="H516" s="94"/>
      <c r="I516" s="94"/>
      <c r="J516" s="94"/>
      <c r="K516" s="94"/>
    </row>
    <row r="517" spans="2:11">
      <c r="B517" s="93"/>
      <c r="C517" s="94"/>
      <c r="D517" s="94"/>
      <c r="E517" s="94"/>
      <c r="F517" s="94"/>
      <c r="G517" s="94"/>
      <c r="H517" s="94"/>
      <c r="I517" s="94"/>
      <c r="J517" s="94"/>
      <c r="K517" s="94"/>
    </row>
    <row r="518" spans="2:11">
      <c r="B518" s="93"/>
      <c r="C518" s="94"/>
      <c r="D518" s="94"/>
      <c r="E518" s="94"/>
      <c r="F518" s="94"/>
      <c r="G518" s="94"/>
      <c r="H518" s="94"/>
      <c r="I518" s="94"/>
      <c r="J518" s="94"/>
      <c r="K518" s="94"/>
    </row>
    <row r="519" spans="2:11">
      <c r="B519" s="93"/>
      <c r="C519" s="94"/>
      <c r="D519" s="94"/>
      <c r="E519" s="94"/>
      <c r="F519" s="94"/>
      <c r="G519" s="94"/>
      <c r="H519" s="94"/>
      <c r="I519" s="94"/>
      <c r="J519" s="94"/>
      <c r="K519" s="94"/>
    </row>
    <row r="520" spans="2:11">
      <c r="B520" s="93"/>
      <c r="C520" s="94"/>
      <c r="D520" s="94"/>
      <c r="E520" s="94"/>
      <c r="F520" s="94"/>
      <c r="G520" s="94"/>
      <c r="H520" s="94"/>
      <c r="I520" s="94"/>
      <c r="J520" s="94"/>
      <c r="K520" s="94"/>
    </row>
    <row r="521" spans="2:11">
      <c r="B521" s="93"/>
      <c r="C521" s="94"/>
      <c r="D521" s="94"/>
      <c r="E521" s="94"/>
      <c r="F521" s="94"/>
      <c r="G521" s="94"/>
      <c r="H521" s="94"/>
      <c r="I521" s="94"/>
      <c r="J521" s="94"/>
      <c r="K521" s="94"/>
    </row>
    <row r="522" spans="2:11">
      <c r="B522" s="93"/>
      <c r="C522" s="94"/>
      <c r="D522" s="94"/>
      <c r="E522" s="94"/>
      <c r="F522" s="94"/>
      <c r="G522" s="94"/>
      <c r="H522" s="94"/>
      <c r="I522" s="94"/>
      <c r="J522" s="94"/>
      <c r="K522" s="94"/>
    </row>
    <row r="523" spans="2:11">
      <c r="B523" s="93"/>
      <c r="C523" s="94"/>
      <c r="D523" s="94"/>
      <c r="E523" s="94"/>
      <c r="F523" s="94"/>
      <c r="G523" s="94"/>
      <c r="H523" s="94"/>
      <c r="I523" s="94"/>
      <c r="J523" s="94"/>
      <c r="K523" s="94"/>
    </row>
    <row r="524" spans="2:11">
      <c r="B524" s="93"/>
      <c r="C524" s="94"/>
      <c r="D524" s="94"/>
      <c r="E524" s="94"/>
      <c r="F524" s="94"/>
      <c r="G524" s="94"/>
      <c r="H524" s="94"/>
      <c r="I524" s="94"/>
      <c r="J524" s="94"/>
      <c r="K524" s="94"/>
    </row>
    <row r="525" spans="2:11">
      <c r="B525" s="93"/>
      <c r="C525" s="94"/>
      <c r="D525" s="94"/>
      <c r="E525" s="94"/>
      <c r="F525" s="94"/>
      <c r="G525" s="94"/>
      <c r="H525" s="94"/>
      <c r="I525" s="94"/>
      <c r="J525" s="94"/>
      <c r="K525" s="94"/>
    </row>
    <row r="526" spans="2:11">
      <c r="B526" s="93"/>
      <c r="C526" s="94"/>
      <c r="D526" s="94"/>
      <c r="E526" s="94"/>
      <c r="F526" s="94"/>
      <c r="G526" s="94"/>
      <c r="H526" s="94"/>
      <c r="I526" s="94"/>
      <c r="J526" s="94"/>
      <c r="K526" s="94"/>
    </row>
    <row r="527" spans="2:11">
      <c r="B527" s="93"/>
      <c r="C527" s="94"/>
      <c r="D527" s="94"/>
      <c r="E527" s="94"/>
      <c r="F527" s="94"/>
      <c r="G527" s="94"/>
      <c r="H527" s="94"/>
      <c r="I527" s="94"/>
      <c r="J527" s="94"/>
      <c r="K527" s="94"/>
    </row>
    <row r="528" spans="2:11">
      <c r="B528" s="93"/>
      <c r="C528" s="94"/>
      <c r="D528" s="94"/>
      <c r="E528" s="94"/>
      <c r="F528" s="94"/>
      <c r="G528" s="94"/>
      <c r="H528" s="94"/>
      <c r="I528" s="94"/>
      <c r="J528" s="94"/>
      <c r="K528" s="94"/>
    </row>
    <row r="529" spans="2:11">
      <c r="B529" s="93"/>
      <c r="C529" s="94"/>
      <c r="D529" s="94"/>
      <c r="E529" s="94"/>
      <c r="F529" s="94"/>
      <c r="G529" s="94"/>
      <c r="H529" s="94"/>
      <c r="I529" s="94"/>
      <c r="J529" s="94"/>
      <c r="K529" s="94"/>
    </row>
    <row r="530" spans="2:11">
      <c r="B530" s="93"/>
      <c r="C530" s="94"/>
      <c r="D530" s="94"/>
      <c r="E530" s="94"/>
      <c r="F530" s="94"/>
      <c r="G530" s="94"/>
      <c r="H530" s="94"/>
      <c r="I530" s="94"/>
      <c r="J530" s="94"/>
      <c r="K530" s="94"/>
    </row>
    <row r="531" spans="2:11">
      <c r="B531" s="93"/>
      <c r="C531" s="94"/>
      <c r="D531" s="94"/>
      <c r="E531" s="94"/>
      <c r="F531" s="94"/>
      <c r="G531" s="94"/>
      <c r="H531" s="94"/>
      <c r="I531" s="94"/>
      <c r="J531" s="94"/>
      <c r="K531" s="94"/>
    </row>
    <row r="532" spans="2:11">
      <c r="B532" s="93"/>
      <c r="C532" s="94"/>
      <c r="D532" s="94"/>
      <c r="E532" s="94"/>
      <c r="F532" s="94"/>
      <c r="G532" s="94"/>
      <c r="H532" s="94"/>
      <c r="I532" s="94"/>
      <c r="J532" s="94"/>
      <c r="K532" s="94"/>
    </row>
    <row r="533" spans="2:11">
      <c r="B533" s="93"/>
      <c r="C533" s="94"/>
      <c r="D533" s="94"/>
      <c r="E533" s="94"/>
      <c r="F533" s="94"/>
      <c r="G533" s="94"/>
      <c r="H533" s="94"/>
      <c r="I533" s="94"/>
      <c r="J533" s="94"/>
      <c r="K533" s="94"/>
    </row>
    <row r="534" spans="2:11">
      <c r="B534" s="93"/>
      <c r="C534" s="94"/>
      <c r="D534" s="94"/>
      <c r="E534" s="94"/>
      <c r="F534" s="94"/>
      <c r="G534" s="94"/>
      <c r="H534" s="94"/>
      <c r="I534" s="94"/>
      <c r="J534" s="94"/>
      <c r="K534" s="94"/>
    </row>
    <row r="535" spans="2:11">
      <c r="B535" s="93"/>
      <c r="C535" s="94"/>
      <c r="D535" s="94"/>
      <c r="E535" s="94"/>
      <c r="F535" s="94"/>
      <c r="G535" s="94"/>
      <c r="H535" s="94"/>
      <c r="I535" s="94"/>
      <c r="J535" s="94"/>
      <c r="K535" s="94"/>
    </row>
    <row r="536" spans="2:11">
      <c r="B536" s="93"/>
      <c r="C536" s="94"/>
      <c r="D536" s="94"/>
      <c r="E536" s="94"/>
      <c r="F536" s="94"/>
      <c r="G536" s="94"/>
      <c r="H536" s="94"/>
      <c r="I536" s="94"/>
      <c r="J536" s="94"/>
      <c r="K536" s="94"/>
    </row>
    <row r="537" spans="2:11">
      <c r="B537" s="93"/>
      <c r="C537" s="94"/>
      <c r="D537" s="94"/>
      <c r="E537" s="94"/>
      <c r="F537" s="94"/>
      <c r="G537" s="94"/>
      <c r="H537" s="94"/>
      <c r="I537" s="94"/>
      <c r="J537" s="94"/>
      <c r="K537" s="94"/>
    </row>
    <row r="538" spans="2:11">
      <c r="B538" s="93"/>
      <c r="C538" s="94"/>
      <c r="D538" s="94"/>
      <c r="E538" s="94"/>
      <c r="F538" s="94"/>
      <c r="G538" s="94"/>
      <c r="H538" s="94"/>
      <c r="I538" s="94"/>
      <c r="J538" s="94"/>
      <c r="K538" s="94"/>
    </row>
    <row r="539" spans="2:11">
      <c r="B539" s="93"/>
      <c r="C539" s="94"/>
      <c r="D539" s="94"/>
      <c r="E539" s="94"/>
      <c r="F539" s="94"/>
      <c r="G539" s="94"/>
      <c r="H539" s="94"/>
      <c r="I539" s="94"/>
      <c r="J539" s="94"/>
      <c r="K539" s="94"/>
    </row>
    <row r="540" spans="2:11">
      <c r="B540" s="93"/>
      <c r="C540" s="94"/>
      <c r="D540" s="94"/>
      <c r="E540" s="94"/>
      <c r="F540" s="94"/>
      <c r="G540" s="94"/>
      <c r="H540" s="94"/>
      <c r="I540" s="94"/>
      <c r="J540" s="94"/>
      <c r="K540" s="94"/>
    </row>
    <row r="541" spans="2:11">
      <c r="B541" s="93"/>
      <c r="C541" s="94"/>
      <c r="D541" s="94"/>
      <c r="E541" s="94"/>
      <c r="F541" s="94"/>
      <c r="G541" s="94"/>
      <c r="H541" s="94"/>
      <c r="I541" s="94"/>
      <c r="J541" s="94"/>
      <c r="K541" s="94"/>
    </row>
    <row r="542" spans="2:11">
      <c r="B542" s="93"/>
      <c r="C542" s="94"/>
      <c r="D542" s="94"/>
      <c r="E542" s="94"/>
      <c r="F542" s="94"/>
      <c r="G542" s="94"/>
      <c r="H542" s="94"/>
      <c r="I542" s="94"/>
      <c r="J542" s="94"/>
      <c r="K542" s="94"/>
    </row>
    <row r="543" spans="2:11">
      <c r="B543" s="93"/>
      <c r="C543" s="94"/>
      <c r="D543" s="94"/>
      <c r="E543" s="94"/>
      <c r="F543" s="94"/>
      <c r="G543" s="94"/>
      <c r="H543" s="94"/>
      <c r="I543" s="94"/>
      <c r="J543" s="94"/>
      <c r="K543" s="94"/>
    </row>
    <row r="544" spans="2:11">
      <c r="B544" s="93"/>
      <c r="C544" s="94"/>
      <c r="D544" s="94"/>
      <c r="E544" s="94"/>
      <c r="F544" s="94"/>
      <c r="G544" s="94"/>
      <c r="H544" s="94"/>
      <c r="I544" s="94"/>
      <c r="J544" s="94"/>
      <c r="K544" s="94"/>
    </row>
    <row r="545" spans="2:11">
      <c r="B545" s="93"/>
      <c r="C545" s="94"/>
      <c r="D545" s="94"/>
      <c r="E545" s="94"/>
      <c r="F545" s="94"/>
      <c r="G545" s="94"/>
      <c r="H545" s="94"/>
      <c r="I545" s="94"/>
      <c r="J545" s="94"/>
      <c r="K545" s="94"/>
    </row>
    <row r="546" spans="2:11">
      <c r="B546" s="93"/>
      <c r="C546" s="94"/>
      <c r="D546" s="94"/>
      <c r="E546" s="94"/>
      <c r="F546" s="94"/>
      <c r="G546" s="94"/>
      <c r="H546" s="94"/>
      <c r="I546" s="94"/>
      <c r="J546" s="94"/>
      <c r="K546" s="94"/>
    </row>
    <row r="547" spans="2:11">
      <c r="B547" s="93"/>
      <c r="C547" s="94"/>
      <c r="D547" s="94"/>
      <c r="E547" s="94"/>
      <c r="F547" s="94"/>
      <c r="G547" s="94"/>
      <c r="H547" s="94"/>
      <c r="I547" s="94"/>
      <c r="J547" s="94"/>
      <c r="K547" s="94"/>
    </row>
    <row r="548" spans="2:11">
      <c r="B548" s="93"/>
      <c r="C548" s="94"/>
      <c r="D548" s="94"/>
      <c r="E548" s="94"/>
      <c r="F548" s="94"/>
      <c r="G548" s="94"/>
      <c r="H548" s="94"/>
      <c r="I548" s="94"/>
      <c r="J548" s="94"/>
      <c r="K548" s="94"/>
    </row>
    <row r="549" spans="2:11">
      <c r="B549" s="93"/>
      <c r="C549" s="94"/>
      <c r="D549" s="94"/>
      <c r="E549" s="94"/>
      <c r="F549" s="94"/>
      <c r="G549" s="94"/>
      <c r="H549" s="94"/>
      <c r="I549" s="94"/>
      <c r="J549" s="94"/>
      <c r="K549" s="94"/>
    </row>
    <row r="550" spans="2:11">
      <c r="B550" s="93"/>
      <c r="C550" s="94"/>
      <c r="D550" s="94"/>
      <c r="E550" s="94"/>
      <c r="F550" s="94"/>
      <c r="G550" s="94"/>
      <c r="H550" s="94"/>
      <c r="I550" s="94"/>
      <c r="J550" s="94"/>
      <c r="K550" s="94"/>
    </row>
    <row r="551" spans="2:11">
      <c r="B551" s="93"/>
      <c r="C551" s="94"/>
      <c r="D551" s="94"/>
      <c r="E551" s="94"/>
      <c r="F551" s="94"/>
      <c r="G551" s="94"/>
      <c r="H551" s="94"/>
      <c r="I551" s="94"/>
      <c r="J551" s="94"/>
      <c r="K551" s="94"/>
    </row>
    <row r="552" spans="2:11">
      <c r="B552" s="93"/>
      <c r="C552" s="94"/>
      <c r="D552" s="94"/>
      <c r="E552" s="94"/>
      <c r="F552" s="94"/>
      <c r="G552" s="94"/>
      <c r="H552" s="94"/>
      <c r="I552" s="94"/>
      <c r="J552" s="94"/>
      <c r="K552" s="94"/>
    </row>
    <row r="553" spans="2:11">
      <c r="B553" s="93"/>
      <c r="C553" s="94"/>
      <c r="D553" s="94"/>
      <c r="E553" s="94"/>
      <c r="F553" s="94"/>
      <c r="G553" s="94"/>
      <c r="H553" s="94"/>
      <c r="I553" s="94"/>
      <c r="J553" s="94"/>
      <c r="K553" s="94"/>
    </row>
    <row r="554" spans="2:11">
      <c r="B554" s="93"/>
      <c r="C554" s="94"/>
      <c r="D554" s="94"/>
      <c r="E554" s="94"/>
      <c r="F554" s="94"/>
      <c r="G554" s="94"/>
      <c r="H554" s="94"/>
      <c r="I554" s="94"/>
      <c r="J554" s="94"/>
      <c r="K554" s="94"/>
    </row>
    <row r="555" spans="2:11">
      <c r="B555" s="93"/>
      <c r="C555" s="94"/>
      <c r="D555" s="94"/>
      <c r="E555" s="94"/>
      <c r="F555" s="94"/>
      <c r="G555" s="94"/>
      <c r="H555" s="94"/>
      <c r="I555" s="94"/>
      <c r="J555" s="94"/>
      <c r="K555" s="94"/>
    </row>
    <row r="556" spans="2:11">
      <c r="B556" s="93"/>
      <c r="C556" s="94"/>
      <c r="D556" s="94"/>
      <c r="E556" s="94"/>
      <c r="F556" s="94"/>
      <c r="G556" s="94"/>
      <c r="H556" s="94"/>
      <c r="I556" s="94"/>
      <c r="J556" s="94"/>
      <c r="K556" s="94"/>
    </row>
    <row r="557" spans="2:11">
      <c r="B557" s="93"/>
      <c r="C557" s="94"/>
      <c r="D557" s="94"/>
      <c r="E557" s="94"/>
      <c r="F557" s="94"/>
      <c r="G557" s="94"/>
      <c r="H557" s="94"/>
      <c r="I557" s="94"/>
      <c r="J557" s="94"/>
      <c r="K557" s="94"/>
    </row>
    <row r="558" spans="2:11">
      <c r="B558" s="93"/>
      <c r="C558" s="94"/>
      <c r="D558" s="94"/>
      <c r="E558" s="94"/>
      <c r="F558" s="94"/>
      <c r="G558" s="94"/>
      <c r="H558" s="94"/>
      <c r="I558" s="94"/>
      <c r="J558" s="94"/>
      <c r="K558" s="94"/>
    </row>
    <row r="559" spans="2:11">
      <c r="B559" s="93"/>
      <c r="C559" s="94"/>
      <c r="D559" s="94"/>
      <c r="E559" s="94"/>
      <c r="F559" s="94"/>
      <c r="G559" s="94"/>
      <c r="H559" s="94"/>
      <c r="I559" s="94"/>
      <c r="J559" s="94"/>
      <c r="K559" s="94"/>
    </row>
    <row r="560" spans="2:11">
      <c r="B560" s="93"/>
      <c r="C560" s="94"/>
      <c r="D560" s="94"/>
      <c r="E560" s="94"/>
      <c r="F560" s="94"/>
      <c r="G560" s="94"/>
      <c r="H560" s="94"/>
      <c r="I560" s="94"/>
      <c r="J560" s="94"/>
      <c r="K560" s="94"/>
    </row>
    <row r="561" spans="2:11">
      <c r="B561" s="93"/>
      <c r="C561" s="94"/>
      <c r="D561" s="94"/>
      <c r="E561" s="94"/>
      <c r="F561" s="94"/>
      <c r="G561" s="94"/>
      <c r="H561" s="94"/>
      <c r="I561" s="94"/>
      <c r="J561" s="94"/>
      <c r="K561" s="94"/>
    </row>
    <row r="562" spans="2:11">
      <c r="B562" s="93"/>
      <c r="C562" s="94"/>
      <c r="D562" s="94"/>
      <c r="E562" s="94"/>
      <c r="F562" s="94"/>
      <c r="G562" s="94"/>
      <c r="H562" s="94"/>
      <c r="I562" s="94"/>
      <c r="J562" s="94"/>
      <c r="K562" s="94"/>
    </row>
    <row r="563" spans="2:11">
      <c r="B563" s="93"/>
      <c r="C563" s="94"/>
      <c r="D563" s="94"/>
      <c r="E563" s="94"/>
      <c r="F563" s="94"/>
      <c r="G563" s="94"/>
      <c r="H563" s="94"/>
      <c r="I563" s="94"/>
      <c r="J563" s="94"/>
      <c r="K563" s="94"/>
    </row>
    <row r="564" spans="2:11">
      <c r="B564" s="93"/>
      <c r="C564" s="94"/>
      <c r="D564" s="94"/>
      <c r="E564" s="94"/>
      <c r="F564" s="94"/>
      <c r="G564" s="94"/>
      <c r="H564" s="94"/>
      <c r="I564" s="94"/>
      <c r="J564" s="94"/>
      <c r="K564" s="94"/>
    </row>
    <row r="565" spans="2:11">
      <c r="B565" s="93"/>
      <c r="C565" s="93"/>
      <c r="D565" s="93"/>
      <c r="E565" s="94"/>
      <c r="F565" s="94"/>
      <c r="G565" s="94"/>
      <c r="H565" s="94"/>
      <c r="I565" s="94"/>
      <c r="J565" s="94"/>
      <c r="K565" s="94"/>
    </row>
    <row r="566" spans="2:11">
      <c r="B566" s="93"/>
      <c r="C566" s="93"/>
      <c r="D566" s="93"/>
      <c r="E566" s="94"/>
      <c r="F566" s="94"/>
      <c r="G566" s="94"/>
      <c r="H566" s="94"/>
      <c r="I566" s="94"/>
      <c r="J566" s="94"/>
      <c r="K566" s="94"/>
    </row>
    <row r="567" spans="2:11">
      <c r="B567" s="93"/>
      <c r="C567" s="93"/>
      <c r="D567" s="93"/>
      <c r="E567" s="94"/>
      <c r="F567" s="94"/>
      <c r="G567" s="94"/>
      <c r="H567" s="94"/>
      <c r="I567" s="94"/>
      <c r="J567" s="94"/>
      <c r="K567" s="94"/>
    </row>
    <row r="568" spans="2:11">
      <c r="B568" s="93"/>
      <c r="C568" s="93"/>
      <c r="D568" s="93"/>
      <c r="E568" s="94"/>
      <c r="F568" s="94"/>
      <c r="G568" s="94"/>
      <c r="H568" s="94"/>
      <c r="I568" s="94"/>
      <c r="J568" s="94"/>
      <c r="K568" s="94"/>
    </row>
    <row r="569" spans="2:11">
      <c r="B569" s="93"/>
      <c r="C569" s="93"/>
      <c r="D569" s="93"/>
      <c r="E569" s="94"/>
      <c r="F569" s="94"/>
      <c r="G569" s="94"/>
      <c r="H569" s="94"/>
      <c r="I569" s="94"/>
      <c r="J569" s="94"/>
      <c r="K569" s="94"/>
    </row>
    <row r="570" spans="2:11">
      <c r="B570" s="93"/>
      <c r="C570" s="93"/>
      <c r="D570" s="93"/>
      <c r="E570" s="94"/>
      <c r="F570" s="94"/>
      <c r="G570" s="94"/>
      <c r="H570" s="94"/>
      <c r="I570" s="94"/>
      <c r="J570" s="94"/>
      <c r="K570" s="94"/>
    </row>
    <row r="571" spans="2:11">
      <c r="B571" s="93"/>
      <c r="C571" s="93"/>
      <c r="D571" s="93"/>
      <c r="E571" s="94"/>
      <c r="F571" s="94"/>
      <c r="G571" s="94"/>
      <c r="H571" s="94"/>
      <c r="I571" s="94"/>
      <c r="J571" s="94"/>
      <c r="K571" s="94"/>
    </row>
    <row r="572" spans="2:11">
      <c r="B572" s="93"/>
      <c r="C572" s="93"/>
      <c r="D572" s="93"/>
      <c r="E572" s="94"/>
      <c r="F572" s="94"/>
      <c r="G572" s="94"/>
      <c r="H572" s="94"/>
      <c r="I572" s="94"/>
      <c r="J572" s="94"/>
      <c r="K572" s="94"/>
    </row>
    <row r="573" spans="2:11">
      <c r="B573" s="93"/>
      <c r="C573" s="93"/>
      <c r="D573" s="93"/>
      <c r="E573" s="94"/>
      <c r="F573" s="94"/>
      <c r="G573" s="94"/>
      <c r="H573" s="94"/>
      <c r="I573" s="94"/>
      <c r="J573" s="94"/>
      <c r="K573" s="94"/>
    </row>
    <row r="574" spans="2:11">
      <c r="B574" s="93"/>
      <c r="C574" s="93"/>
      <c r="D574" s="93"/>
      <c r="E574" s="94"/>
      <c r="F574" s="94"/>
      <c r="G574" s="94"/>
      <c r="H574" s="94"/>
      <c r="I574" s="94"/>
      <c r="J574" s="94"/>
      <c r="K574" s="94"/>
    </row>
    <row r="575" spans="2:11">
      <c r="B575" s="93"/>
      <c r="C575" s="93"/>
      <c r="D575" s="93"/>
      <c r="E575" s="94"/>
      <c r="F575" s="94"/>
      <c r="G575" s="94"/>
      <c r="H575" s="94"/>
      <c r="I575" s="94"/>
      <c r="J575" s="94"/>
      <c r="K575" s="94"/>
    </row>
    <row r="576" spans="2:11">
      <c r="B576" s="93"/>
      <c r="C576" s="93"/>
      <c r="D576" s="93"/>
      <c r="E576" s="94"/>
      <c r="F576" s="94"/>
      <c r="G576" s="94"/>
      <c r="H576" s="94"/>
      <c r="I576" s="94"/>
      <c r="J576" s="94"/>
      <c r="K576" s="94"/>
    </row>
    <row r="577" spans="2:11">
      <c r="B577" s="93"/>
      <c r="C577" s="93"/>
      <c r="D577" s="93"/>
      <c r="E577" s="94"/>
      <c r="F577" s="94"/>
      <c r="G577" s="94"/>
      <c r="H577" s="94"/>
      <c r="I577" s="94"/>
      <c r="J577" s="94"/>
      <c r="K577" s="94"/>
    </row>
    <row r="578" spans="2:11">
      <c r="B578" s="93"/>
      <c r="C578" s="93"/>
      <c r="D578" s="93"/>
      <c r="E578" s="94"/>
      <c r="F578" s="94"/>
      <c r="G578" s="94"/>
      <c r="H578" s="94"/>
      <c r="I578" s="94"/>
      <c r="J578" s="94"/>
      <c r="K578" s="94"/>
    </row>
    <row r="579" spans="2:11">
      <c r="B579" s="93"/>
      <c r="C579" s="93"/>
      <c r="D579" s="93"/>
      <c r="E579" s="94"/>
      <c r="F579" s="94"/>
      <c r="G579" s="94"/>
      <c r="H579" s="94"/>
      <c r="I579" s="94"/>
      <c r="J579" s="94"/>
      <c r="K579" s="94"/>
    </row>
    <row r="580" spans="2:11">
      <c r="B580" s="93"/>
      <c r="C580" s="93"/>
      <c r="D580" s="93"/>
      <c r="E580" s="94"/>
      <c r="F580" s="94"/>
      <c r="G580" s="94"/>
      <c r="H580" s="94"/>
      <c r="I580" s="94"/>
      <c r="J580" s="94"/>
      <c r="K580" s="94"/>
    </row>
    <row r="581" spans="2:11">
      <c r="B581" s="93"/>
      <c r="C581" s="93"/>
      <c r="D581" s="93"/>
      <c r="E581" s="94"/>
      <c r="F581" s="94"/>
      <c r="G581" s="94"/>
      <c r="H581" s="94"/>
      <c r="I581" s="94"/>
      <c r="J581" s="94"/>
      <c r="K581" s="94"/>
    </row>
    <row r="582" spans="2:11">
      <c r="B582" s="93"/>
      <c r="C582" s="93"/>
      <c r="D582" s="93"/>
      <c r="E582" s="94"/>
      <c r="F582" s="94"/>
      <c r="G582" s="94"/>
      <c r="H582" s="94"/>
      <c r="I582" s="94"/>
      <c r="J582" s="94"/>
      <c r="K582" s="94"/>
    </row>
    <row r="583" spans="2:11">
      <c r="B583" s="93"/>
      <c r="C583" s="93"/>
      <c r="D583" s="93"/>
      <c r="E583" s="94"/>
      <c r="F583" s="94"/>
      <c r="G583" s="94"/>
      <c r="H583" s="94"/>
      <c r="I583" s="94"/>
      <c r="J583" s="94"/>
      <c r="K583" s="94"/>
    </row>
    <row r="584" spans="2:11">
      <c r="B584" s="93"/>
      <c r="C584" s="93"/>
      <c r="D584" s="93"/>
      <c r="E584" s="94"/>
      <c r="F584" s="94"/>
      <c r="G584" s="94"/>
      <c r="H584" s="94"/>
      <c r="I584" s="94"/>
      <c r="J584" s="94"/>
      <c r="K584" s="94"/>
    </row>
    <row r="585" spans="2:11">
      <c r="B585" s="93"/>
      <c r="C585" s="93"/>
      <c r="D585" s="93"/>
      <c r="E585" s="94"/>
      <c r="F585" s="94"/>
      <c r="G585" s="94"/>
      <c r="H585" s="94"/>
      <c r="I585" s="94"/>
      <c r="J585" s="94"/>
      <c r="K585" s="94"/>
    </row>
    <row r="586" spans="2:11">
      <c r="B586" s="93"/>
      <c r="C586" s="93"/>
      <c r="D586" s="93"/>
      <c r="E586" s="94"/>
      <c r="F586" s="94"/>
      <c r="G586" s="94"/>
      <c r="H586" s="94"/>
      <c r="I586" s="94"/>
      <c r="J586" s="94"/>
      <c r="K586" s="94"/>
    </row>
    <row r="587" spans="2:11">
      <c r="B587" s="93"/>
      <c r="C587" s="93"/>
      <c r="D587" s="93"/>
      <c r="E587" s="94"/>
      <c r="F587" s="94"/>
      <c r="G587" s="94"/>
      <c r="H587" s="94"/>
      <c r="I587" s="94"/>
      <c r="J587" s="94"/>
      <c r="K587" s="94"/>
    </row>
    <row r="588" spans="2:11">
      <c r="B588" s="93"/>
      <c r="C588" s="93"/>
      <c r="D588" s="93"/>
      <c r="E588" s="94"/>
      <c r="F588" s="94"/>
      <c r="G588" s="94"/>
      <c r="H588" s="94"/>
      <c r="I588" s="94"/>
      <c r="J588" s="94"/>
      <c r="K588" s="94"/>
    </row>
    <row r="589" spans="2:11">
      <c r="B589" s="93"/>
      <c r="C589" s="93"/>
      <c r="D589" s="93"/>
      <c r="E589" s="94"/>
      <c r="F589" s="94"/>
      <c r="G589" s="94"/>
      <c r="H589" s="94"/>
      <c r="I589" s="94"/>
      <c r="J589" s="94"/>
      <c r="K589" s="94"/>
    </row>
    <row r="590" spans="2:11">
      <c r="B590" s="93"/>
      <c r="C590" s="93"/>
      <c r="D590" s="93"/>
      <c r="E590" s="94"/>
      <c r="F590" s="94"/>
      <c r="G590" s="94"/>
      <c r="H590" s="94"/>
      <c r="I590" s="94"/>
      <c r="J590" s="94"/>
      <c r="K590" s="94"/>
    </row>
    <row r="591" spans="2:11">
      <c r="B591" s="93"/>
      <c r="C591" s="93"/>
      <c r="D591" s="93"/>
      <c r="E591" s="94"/>
      <c r="F591" s="94"/>
      <c r="G591" s="94"/>
      <c r="H591" s="94"/>
      <c r="I591" s="94"/>
      <c r="J591" s="94"/>
      <c r="K591" s="94"/>
    </row>
    <row r="592" spans="2:11">
      <c r="B592" s="93"/>
      <c r="C592" s="93"/>
      <c r="D592" s="93"/>
      <c r="E592" s="94"/>
      <c r="F592" s="94"/>
      <c r="G592" s="94"/>
      <c r="H592" s="94"/>
      <c r="I592" s="94"/>
      <c r="J592" s="94"/>
      <c r="K592" s="94"/>
    </row>
    <row r="593" spans="2:11">
      <c r="B593" s="93"/>
      <c r="C593" s="93"/>
      <c r="D593" s="93"/>
      <c r="E593" s="94"/>
      <c r="F593" s="94"/>
      <c r="G593" s="94"/>
      <c r="H593" s="94"/>
      <c r="I593" s="94"/>
      <c r="J593" s="94"/>
      <c r="K593" s="94"/>
    </row>
    <row r="594" spans="2:11">
      <c r="B594" s="93"/>
      <c r="C594" s="93"/>
      <c r="D594" s="93"/>
      <c r="E594" s="94"/>
      <c r="F594" s="94"/>
      <c r="G594" s="94"/>
      <c r="H594" s="94"/>
      <c r="I594" s="94"/>
      <c r="J594" s="94"/>
      <c r="K594" s="94"/>
    </row>
    <row r="595" spans="2:11">
      <c r="B595" s="93"/>
      <c r="C595" s="93"/>
      <c r="D595" s="93"/>
      <c r="E595" s="94"/>
      <c r="F595" s="94"/>
      <c r="G595" s="94"/>
      <c r="H595" s="94"/>
      <c r="I595" s="94"/>
      <c r="J595" s="94"/>
      <c r="K595" s="94"/>
    </row>
    <row r="596" spans="2:11">
      <c r="B596" s="93"/>
      <c r="C596" s="93"/>
      <c r="D596" s="93"/>
      <c r="E596" s="94"/>
      <c r="F596" s="94"/>
      <c r="G596" s="94"/>
      <c r="H596" s="94"/>
      <c r="I596" s="94"/>
      <c r="J596" s="94"/>
      <c r="K596" s="94"/>
    </row>
    <row r="597" spans="2:11">
      <c r="B597" s="93"/>
      <c r="C597" s="93"/>
      <c r="D597" s="93"/>
      <c r="E597" s="94"/>
      <c r="F597" s="94"/>
      <c r="G597" s="94"/>
      <c r="H597" s="94"/>
      <c r="I597" s="94"/>
      <c r="J597" s="94"/>
      <c r="K597" s="94"/>
    </row>
    <row r="598" spans="2:11">
      <c r="B598" s="93"/>
      <c r="C598" s="93"/>
      <c r="D598" s="93"/>
      <c r="E598" s="94"/>
      <c r="F598" s="94"/>
      <c r="G598" s="94"/>
      <c r="H598" s="94"/>
      <c r="I598" s="94"/>
      <c r="J598" s="94"/>
      <c r="K598" s="94"/>
    </row>
    <row r="599" spans="2:11">
      <c r="B599" s="93"/>
      <c r="C599" s="93"/>
      <c r="D599" s="93"/>
      <c r="E599" s="94"/>
      <c r="F599" s="94"/>
      <c r="G599" s="94"/>
      <c r="H599" s="94"/>
      <c r="I599" s="94"/>
      <c r="J599" s="94"/>
      <c r="K599" s="94"/>
    </row>
    <row r="600" spans="2:11">
      <c r="B600" s="93"/>
      <c r="C600" s="93"/>
      <c r="D600" s="93"/>
      <c r="E600" s="94"/>
      <c r="F600" s="94"/>
      <c r="G600" s="94"/>
      <c r="H600" s="94"/>
      <c r="I600" s="94"/>
      <c r="J600" s="94"/>
      <c r="K600" s="94"/>
    </row>
    <row r="601" spans="2:11">
      <c r="B601" s="93"/>
      <c r="C601" s="93"/>
      <c r="D601" s="93"/>
      <c r="E601" s="94"/>
      <c r="F601" s="94"/>
      <c r="G601" s="94"/>
      <c r="H601" s="94"/>
      <c r="I601" s="94"/>
      <c r="J601" s="94"/>
      <c r="K601" s="94"/>
    </row>
    <row r="602" spans="2:11">
      <c r="B602" s="93"/>
      <c r="C602" s="93"/>
      <c r="D602" s="93"/>
      <c r="E602" s="94"/>
      <c r="F602" s="94"/>
      <c r="G602" s="94"/>
      <c r="H602" s="94"/>
      <c r="I602" s="94"/>
      <c r="J602" s="94"/>
      <c r="K602" s="94"/>
    </row>
    <row r="603" spans="2:11">
      <c r="B603" s="93"/>
      <c r="C603" s="93"/>
      <c r="D603" s="93"/>
      <c r="E603" s="94"/>
      <c r="F603" s="94"/>
      <c r="G603" s="94"/>
      <c r="H603" s="94"/>
      <c r="I603" s="94"/>
      <c r="J603" s="94"/>
      <c r="K603" s="94"/>
    </row>
    <row r="604" spans="2:11">
      <c r="B604" s="93"/>
      <c r="C604" s="93"/>
      <c r="D604" s="93"/>
      <c r="E604" s="94"/>
      <c r="F604" s="94"/>
      <c r="G604" s="94"/>
      <c r="H604" s="94"/>
      <c r="I604" s="94"/>
      <c r="J604" s="94"/>
      <c r="K604" s="94"/>
    </row>
    <row r="605" spans="2:11">
      <c r="B605" s="93"/>
      <c r="C605" s="93"/>
      <c r="D605" s="93"/>
      <c r="E605" s="94"/>
      <c r="F605" s="94"/>
      <c r="G605" s="94"/>
      <c r="H605" s="94"/>
      <c r="I605" s="94"/>
      <c r="J605" s="94"/>
      <c r="K605" s="94"/>
    </row>
    <row r="606" spans="2:11">
      <c r="B606" s="93"/>
      <c r="C606" s="93"/>
      <c r="D606" s="93"/>
      <c r="E606" s="94"/>
      <c r="F606" s="94"/>
      <c r="G606" s="94"/>
      <c r="H606" s="94"/>
      <c r="I606" s="94"/>
      <c r="J606" s="94"/>
      <c r="K606" s="94"/>
    </row>
    <row r="607" spans="2:11">
      <c r="B607" s="93"/>
      <c r="C607" s="93"/>
      <c r="D607" s="93"/>
      <c r="E607" s="94"/>
      <c r="F607" s="94"/>
      <c r="G607" s="94"/>
      <c r="H607" s="94"/>
      <c r="I607" s="94"/>
      <c r="J607" s="94"/>
      <c r="K607" s="94"/>
    </row>
    <row r="608" spans="2:11">
      <c r="B608" s="93"/>
      <c r="C608" s="93"/>
      <c r="D608" s="93"/>
      <c r="E608" s="94"/>
      <c r="F608" s="94"/>
      <c r="G608" s="94"/>
      <c r="H608" s="94"/>
      <c r="I608" s="94"/>
      <c r="J608" s="94"/>
      <c r="K608" s="94"/>
    </row>
    <row r="609" spans="2:11">
      <c r="B609" s="93"/>
      <c r="C609" s="93"/>
      <c r="D609" s="93"/>
      <c r="E609" s="94"/>
      <c r="F609" s="94"/>
      <c r="G609" s="94"/>
      <c r="H609" s="94"/>
      <c r="I609" s="94"/>
      <c r="J609" s="94"/>
      <c r="K609" s="94"/>
    </row>
    <row r="610" spans="2:11">
      <c r="B610" s="93"/>
      <c r="C610" s="93"/>
      <c r="D610" s="93"/>
      <c r="E610" s="94"/>
      <c r="F610" s="94"/>
      <c r="G610" s="94"/>
      <c r="H610" s="94"/>
      <c r="I610" s="94"/>
      <c r="J610" s="94"/>
      <c r="K610" s="94"/>
    </row>
    <row r="611" spans="2:11">
      <c r="B611" s="93"/>
      <c r="C611" s="93"/>
      <c r="D611" s="93"/>
      <c r="E611" s="94"/>
      <c r="F611" s="94"/>
      <c r="G611" s="94"/>
      <c r="H611" s="94"/>
      <c r="I611" s="94"/>
      <c r="J611" s="94"/>
      <c r="K611" s="94"/>
    </row>
    <row r="612" spans="2:11">
      <c r="B612" s="93"/>
      <c r="C612" s="93"/>
      <c r="D612" s="93"/>
      <c r="E612" s="94"/>
      <c r="F612" s="94"/>
      <c r="G612" s="94"/>
      <c r="H612" s="94"/>
      <c r="I612" s="94"/>
      <c r="J612" s="94"/>
      <c r="K612" s="94"/>
    </row>
    <row r="613" spans="2:11">
      <c r="B613" s="93"/>
      <c r="C613" s="93"/>
      <c r="D613" s="93"/>
      <c r="E613" s="94"/>
      <c r="F613" s="94"/>
      <c r="G613" s="94"/>
      <c r="H613" s="94"/>
      <c r="I613" s="94"/>
      <c r="J613" s="94"/>
      <c r="K613" s="94"/>
    </row>
    <row r="614" spans="2:11">
      <c r="B614" s="93"/>
      <c r="C614" s="93"/>
      <c r="D614" s="93"/>
      <c r="E614" s="94"/>
      <c r="F614" s="94"/>
      <c r="G614" s="94"/>
      <c r="H614" s="94"/>
      <c r="I614" s="94"/>
      <c r="J614" s="94"/>
      <c r="K614" s="94"/>
    </row>
    <row r="615" spans="2:11">
      <c r="B615" s="93"/>
      <c r="C615" s="93"/>
      <c r="D615" s="93"/>
      <c r="E615" s="94"/>
      <c r="F615" s="94"/>
      <c r="G615" s="94"/>
      <c r="H615" s="94"/>
      <c r="I615" s="94"/>
      <c r="J615" s="94"/>
      <c r="K615" s="94"/>
    </row>
    <row r="616" spans="2:11">
      <c r="B616" s="93"/>
      <c r="C616" s="93"/>
      <c r="D616" s="93"/>
      <c r="E616" s="94"/>
      <c r="F616" s="94"/>
      <c r="G616" s="94"/>
      <c r="H616" s="94"/>
      <c r="I616" s="94"/>
      <c r="J616" s="94"/>
      <c r="K616" s="94"/>
    </row>
    <row r="617" spans="2:11">
      <c r="B617" s="93"/>
      <c r="C617" s="93"/>
      <c r="D617" s="93"/>
      <c r="E617" s="94"/>
      <c r="F617" s="94"/>
      <c r="G617" s="94"/>
      <c r="H617" s="94"/>
      <c r="I617" s="94"/>
      <c r="J617" s="94"/>
      <c r="K617" s="94"/>
    </row>
    <row r="618" spans="2:11">
      <c r="B618" s="93"/>
      <c r="C618" s="93"/>
      <c r="D618" s="93"/>
      <c r="E618" s="94"/>
      <c r="F618" s="94"/>
      <c r="G618" s="94"/>
      <c r="H618" s="94"/>
      <c r="I618" s="94"/>
      <c r="J618" s="94"/>
      <c r="K618" s="94"/>
    </row>
    <row r="619" spans="2:11">
      <c r="B619" s="93"/>
      <c r="C619" s="93"/>
      <c r="D619" s="93"/>
      <c r="E619" s="94"/>
      <c r="F619" s="94"/>
      <c r="G619" s="94"/>
      <c r="H619" s="94"/>
      <c r="I619" s="94"/>
      <c r="J619" s="94"/>
      <c r="K619" s="94"/>
    </row>
    <row r="620" spans="2:11">
      <c r="B620" s="93"/>
      <c r="C620" s="93"/>
      <c r="D620" s="93"/>
      <c r="E620" s="94"/>
      <c r="F620" s="94"/>
      <c r="G620" s="94"/>
      <c r="H620" s="94"/>
      <c r="I620" s="94"/>
      <c r="J620" s="94"/>
      <c r="K620" s="94"/>
    </row>
    <row r="621" spans="2:11">
      <c r="B621" s="93"/>
      <c r="C621" s="93"/>
      <c r="D621" s="93"/>
      <c r="E621" s="94"/>
      <c r="F621" s="94"/>
      <c r="G621" s="94"/>
      <c r="H621" s="94"/>
      <c r="I621" s="94"/>
      <c r="J621" s="94"/>
      <c r="K621" s="94"/>
    </row>
    <row r="622" spans="2:11">
      <c r="B622" s="93"/>
      <c r="C622" s="93"/>
      <c r="D622" s="93"/>
      <c r="E622" s="94"/>
      <c r="F622" s="94"/>
      <c r="G622" s="94"/>
      <c r="H622" s="94"/>
      <c r="I622" s="94"/>
      <c r="J622" s="94"/>
      <c r="K622" s="94"/>
    </row>
    <row r="623" spans="2:11">
      <c r="B623" s="93"/>
      <c r="C623" s="93"/>
      <c r="D623" s="93"/>
      <c r="E623" s="94"/>
      <c r="F623" s="94"/>
      <c r="G623" s="94"/>
      <c r="H623" s="94"/>
      <c r="I623" s="94"/>
      <c r="J623" s="94"/>
      <c r="K623" s="94"/>
    </row>
    <row r="624" spans="2:11">
      <c r="B624" s="93"/>
      <c r="C624" s="93"/>
      <c r="D624" s="93"/>
      <c r="E624" s="94"/>
      <c r="F624" s="94"/>
      <c r="G624" s="94"/>
      <c r="H624" s="94"/>
      <c r="I624" s="94"/>
      <c r="J624" s="94"/>
      <c r="K624" s="94"/>
    </row>
    <row r="625" spans="2:11">
      <c r="B625" s="93"/>
      <c r="C625" s="93"/>
      <c r="D625" s="93"/>
      <c r="E625" s="94"/>
      <c r="F625" s="94"/>
      <c r="G625" s="94"/>
      <c r="H625" s="94"/>
      <c r="I625" s="94"/>
      <c r="J625" s="94"/>
      <c r="K625" s="94"/>
    </row>
    <row r="626" spans="2:11">
      <c r="B626" s="93"/>
      <c r="C626" s="93"/>
      <c r="D626" s="93"/>
      <c r="E626" s="94"/>
      <c r="F626" s="94"/>
      <c r="G626" s="94"/>
      <c r="H626" s="94"/>
      <c r="I626" s="94"/>
      <c r="J626" s="94"/>
      <c r="K626" s="94"/>
    </row>
    <row r="627" spans="2:11">
      <c r="B627" s="93"/>
      <c r="C627" s="93"/>
      <c r="D627" s="93"/>
      <c r="E627" s="94"/>
      <c r="F627" s="94"/>
      <c r="G627" s="94"/>
      <c r="H627" s="94"/>
      <c r="I627" s="94"/>
      <c r="J627" s="94"/>
      <c r="K627" s="94"/>
    </row>
    <row r="628" spans="2:11">
      <c r="B628" s="93"/>
      <c r="C628" s="93"/>
      <c r="D628" s="93"/>
      <c r="E628" s="94"/>
      <c r="F628" s="94"/>
      <c r="G628" s="94"/>
      <c r="H628" s="94"/>
      <c r="I628" s="94"/>
      <c r="J628" s="94"/>
      <c r="K628" s="94"/>
    </row>
    <row r="629" spans="2:11">
      <c r="B629" s="93"/>
      <c r="C629" s="93"/>
      <c r="D629" s="93"/>
      <c r="E629" s="94"/>
      <c r="F629" s="94"/>
      <c r="G629" s="94"/>
      <c r="H629" s="94"/>
      <c r="I629" s="94"/>
      <c r="J629" s="94"/>
      <c r="K629" s="94"/>
    </row>
    <row r="630" spans="2:11">
      <c r="B630" s="93"/>
      <c r="C630" s="93"/>
      <c r="D630" s="93"/>
      <c r="E630" s="94"/>
      <c r="F630" s="94"/>
      <c r="G630" s="94"/>
      <c r="H630" s="94"/>
      <c r="I630" s="94"/>
      <c r="J630" s="94"/>
      <c r="K630" s="94"/>
    </row>
    <row r="631" spans="2:11">
      <c r="B631" s="93"/>
      <c r="C631" s="93"/>
      <c r="D631" s="93"/>
      <c r="E631" s="94"/>
      <c r="F631" s="94"/>
      <c r="G631" s="94"/>
      <c r="H631" s="94"/>
      <c r="I631" s="94"/>
      <c r="J631" s="94"/>
      <c r="K631" s="94"/>
    </row>
    <row r="632" spans="2:11">
      <c r="B632" s="93"/>
      <c r="C632" s="93"/>
      <c r="D632" s="93"/>
      <c r="E632" s="94"/>
      <c r="F632" s="94"/>
      <c r="G632" s="94"/>
      <c r="H632" s="94"/>
      <c r="I632" s="94"/>
      <c r="J632" s="94"/>
      <c r="K632" s="94"/>
    </row>
    <row r="633" spans="2:11">
      <c r="B633" s="93"/>
      <c r="C633" s="93"/>
      <c r="D633" s="93"/>
      <c r="E633" s="94"/>
      <c r="F633" s="94"/>
      <c r="G633" s="94"/>
      <c r="H633" s="94"/>
      <c r="I633" s="94"/>
      <c r="J633" s="94"/>
      <c r="K633" s="94"/>
    </row>
    <row r="634" spans="2:11">
      <c r="B634" s="93"/>
      <c r="C634" s="93"/>
      <c r="D634" s="93"/>
      <c r="E634" s="94"/>
      <c r="F634" s="94"/>
      <c r="G634" s="94"/>
      <c r="H634" s="94"/>
      <c r="I634" s="94"/>
      <c r="J634" s="94"/>
      <c r="K634" s="94"/>
    </row>
    <row r="635" spans="2:11">
      <c r="B635" s="93"/>
      <c r="C635" s="93"/>
      <c r="D635" s="93"/>
      <c r="E635" s="94"/>
      <c r="F635" s="94"/>
      <c r="G635" s="94"/>
      <c r="H635" s="94"/>
      <c r="I635" s="94"/>
      <c r="J635" s="94"/>
      <c r="K635" s="94"/>
    </row>
    <row r="636" spans="2:11">
      <c r="B636" s="93"/>
      <c r="C636" s="93"/>
      <c r="D636" s="93"/>
      <c r="E636" s="94"/>
      <c r="F636" s="94"/>
      <c r="G636" s="94"/>
      <c r="H636" s="94"/>
      <c r="I636" s="94"/>
      <c r="J636" s="94"/>
      <c r="K636" s="94"/>
    </row>
    <row r="637" spans="2:11">
      <c r="B637" s="93"/>
      <c r="C637" s="93"/>
      <c r="D637" s="93"/>
      <c r="E637" s="94"/>
      <c r="F637" s="94"/>
      <c r="G637" s="94"/>
      <c r="H637" s="94"/>
      <c r="I637" s="94"/>
      <c r="J637" s="94"/>
      <c r="K637" s="94"/>
    </row>
    <row r="638" spans="2:11">
      <c r="B638" s="93"/>
      <c r="C638" s="93"/>
      <c r="D638" s="93"/>
      <c r="E638" s="94"/>
      <c r="F638" s="94"/>
      <c r="G638" s="94"/>
      <c r="H638" s="94"/>
      <c r="I638" s="94"/>
      <c r="J638" s="94"/>
      <c r="K638" s="94"/>
    </row>
    <row r="639" spans="2:11">
      <c r="B639" s="93"/>
      <c r="C639" s="93"/>
      <c r="D639" s="93"/>
      <c r="E639" s="94"/>
      <c r="F639" s="94"/>
      <c r="G639" s="94"/>
      <c r="H639" s="94"/>
      <c r="I639" s="94"/>
      <c r="J639" s="94"/>
      <c r="K639" s="94"/>
    </row>
    <row r="640" spans="2:11">
      <c r="B640" s="93"/>
      <c r="C640" s="93"/>
      <c r="D640" s="93"/>
      <c r="E640" s="94"/>
      <c r="F640" s="94"/>
      <c r="G640" s="94"/>
      <c r="H640" s="94"/>
      <c r="I640" s="94"/>
      <c r="J640" s="94"/>
      <c r="K640" s="94"/>
    </row>
    <row r="641" spans="2:11">
      <c r="B641" s="93"/>
      <c r="C641" s="93"/>
      <c r="D641" s="93"/>
      <c r="E641" s="94"/>
      <c r="F641" s="94"/>
      <c r="G641" s="94"/>
      <c r="H641" s="94"/>
      <c r="I641" s="94"/>
      <c r="J641" s="94"/>
      <c r="K641" s="94"/>
    </row>
    <row r="642" spans="2:11">
      <c r="B642" s="93"/>
      <c r="C642" s="93"/>
      <c r="D642" s="93"/>
      <c r="E642" s="94"/>
      <c r="F642" s="94"/>
      <c r="G642" s="94"/>
      <c r="H642" s="94"/>
      <c r="I642" s="94"/>
      <c r="J642" s="94"/>
      <c r="K642" s="94"/>
    </row>
    <row r="643" spans="2:11">
      <c r="B643" s="93"/>
      <c r="C643" s="93"/>
      <c r="D643" s="93"/>
      <c r="E643" s="94"/>
      <c r="F643" s="94"/>
      <c r="G643" s="94"/>
      <c r="H643" s="94"/>
      <c r="I643" s="94"/>
      <c r="J643" s="94"/>
      <c r="K643" s="94"/>
    </row>
    <row r="644" spans="2:11">
      <c r="B644" s="93"/>
      <c r="C644" s="93"/>
      <c r="D644" s="93"/>
      <c r="E644" s="94"/>
      <c r="F644" s="94"/>
      <c r="G644" s="94"/>
      <c r="H644" s="94"/>
      <c r="I644" s="94"/>
      <c r="J644" s="94"/>
      <c r="K644" s="94"/>
    </row>
    <row r="645" spans="2:11">
      <c r="B645" s="93"/>
      <c r="C645" s="93"/>
      <c r="D645" s="93"/>
      <c r="E645" s="94"/>
      <c r="F645" s="94"/>
      <c r="G645" s="94"/>
      <c r="H645" s="94"/>
      <c r="I645" s="94"/>
      <c r="J645" s="94"/>
      <c r="K645" s="94"/>
    </row>
    <row r="646" spans="2:11">
      <c r="B646" s="93"/>
      <c r="C646" s="93"/>
      <c r="D646" s="93"/>
      <c r="E646" s="94"/>
      <c r="F646" s="94"/>
      <c r="G646" s="94"/>
      <c r="H646" s="94"/>
      <c r="I646" s="94"/>
      <c r="J646" s="94"/>
      <c r="K646" s="94"/>
    </row>
    <row r="647" spans="2:11">
      <c r="B647" s="93"/>
      <c r="C647" s="93"/>
      <c r="D647" s="93"/>
      <c r="E647" s="94"/>
      <c r="F647" s="94"/>
      <c r="G647" s="94"/>
      <c r="H647" s="94"/>
      <c r="I647" s="94"/>
      <c r="J647" s="94"/>
      <c r="K647" s="94"/>
    </row>
    <row r="648" spans="2:11">
      <c r="B648" s="93"/>
      <c r="C648" s="93"/>
      <c r="D648" s="93"/>
      <c r="E648" s="94"/>
      <c r="F648" s="94"/>
      <c r="G648" s="94"/>
      <c r="H648" s="94"/>
      <c r="I648" s="94"/>
      <c r="J648" s="94"/>
      <c r="K648" s="94"/>
    </row>
    <row r="649" spans="2:11">
      <c r="B649" s="93"/>
      <c r="C649" s="93"/>
      <c r="D649" s="93"/>
      <c r="E649" s="94"/>
      <c r="F649" s="94"/>
      <c r="G649" s="94"/>
      <c r="H649" s="94"/>
      <c r="I649" s="94"/>
      <c r="J649" s="94"/>
      <c r="K649" s="94"/>
    </row>
    <row r="650" spans="2:11">
      <c r="B650" s="93"/>
      <c r="C650" s="93"/>
      <c r="D650" s="93"/>
      <c r="E650" s="94"/>
      <c r="F650" s="94"/>
      <c r="G650" s="94"/>
      <c r="H650" s="94"/>
      <c r="I650" s="94"/>
      <c r="J650" s="94"/>
      <c r="K650" s="94"/>
    </row>
    <row r="651" spans="2:11">
      <c r="B651" s="93"/>
      <c r="C651" s="93"/>
      <c r="D651" s="93"/>
      <c r="E651" s="94"/>
      <c r="F651" s="94"/>
      <c r="G651" s="94"/>
      <c r="H651" s="94"/>
      <c r="I651" s="94"/>
      <c r="J651" s="94"/>
      <c r="K651" s="94"/>
    </row>
    <row r="652" spans="2:11">
      <c r="B652" s="93"/>
      <c r="C652" s="93"/>
      <c r="D652" s="93"/>
      <c r="E652" s="94"/>
      <c r="F652" s="94"/>
      <c r="G652" s="94"/>
      <c r="H652" s="94"/>
      <c r="I652" s="94"/>
      <c r="J652" s="94"/>
      <c r="K652" s="94"/>
    </row>
    <row r="653" spans="2:11">
      <c r="B653" s="93"/>
      <c r="C653" s="93"/>
      <c r="D653" s="93"/>
      <c r="E653" s="94"/>
      <c r="F653" s="94"/>
      <c r="G653" s="94"/>
      <c r="H653" s="94"/>
      <c r="I653" s="94"/>
      <c r="J653" s="94"/>
      <c r="K653" s="94"/>
    </row>
    <row r="654" spans="2:11">
      <c r="B654" s="93"/>
      <c r="C654" s="93"/>
      <c r="D654" s="93"/>
      <c r="E654" s="94"/>
      <c r="F654" s="94"/>
      <c r="G654" s="94"/>
      <c r="H654" s="94"/>
      <c r="I654" s="94"/>
      <c r="J654" s="94"/>
      <c r="K654" s="94"/>
    </row>
    <row r="655" spans="2:11">
      <c r="B655" s="93"/>
      <c r="C655" s="93"/>
      <c r="D655" s="93"/>
      <c r="E655" s="94"/>
      <c r="F655" s="94"/>
      <c r="G655" s="94"/>
      <c r="H655" s="94"/>
      <c r="I655" s="94"/>
      <c r="J655" s="94"/>
      <c r="K655" s="94"/>
    </row>
    <row r="656" spans="2:11">
      <c r="B656" s="93"/>
      <c r="C656" s="93"/>
      <c r="D656" s="93"/>
      <c r="E656" s="94"/>
      <c r="F656" s="94"/>
      <c r="G656" s="94"/>
      <c r="H656" s="94"/>
      <c r="I656" s="94"/>
      <c r="J656" s="94"/>
      <c r="K656" s="94"/>
    </row>
    <row r="657" spans="2:11">
      <c r="B657" s="93"/>
      <c r="C657" s="93"/>
      <c r="D657" s="93"/>
      <c r="E657" s="94"/>
      <c r="F657" s="94"/>
      <c r="G657" s="94"/>
      <c r="H657" s="94"/>
      <c r="I657" s="94"/>
      <c r="J657" s="94"/>
      <c r="K657" s="94"/>
    </row>
    <row r="658" spans="2:11">
      <c r="B658" s="93"/>
      <c r="C658" s="93"/>
      <c r="D658" s="93"/>
      <c r="E658" s="94"/>
      <c r="F658" s="94"/>
      <c r="G658" s="94"/>
      <c r="H658" s="94"/>
      <c r="I658" s="94"/>
      <c r="J658" s="94"/>
      <c r="K658" s="94"/>
    </row>
    <row r="659" spans="2:11">
      <c r="B659" s="93"/>
      <c r="C659" s="93"/>
      <c r="D659" s="93"/>
      <c r="E659" s="94"/>
      <c r="F659" s="94"/>
      <c r="G659" s="94"/>
      <c r="H659" s="94"/>
      <c r="I659" s="94"/>
      <c r="J659" s="94"/>
      <c r="K659" s="94"/>
    </row>
    <row r="660" spans="2:11">
      <c r="B660" s="93"/>
      <c r="C660" s="93"/>
      <c r="D660" s="93"/>
      <c r="E660" s="94"/>
      <c r="F660" s="94"/>
      <c r="G660" s="94"/>
      <c r="H660" s="94"/>
      <c r="I660" s="94"/>
      <c r="J660" s="94"/>
      <c r="K660" s="94"/>
    </row>
    <row r="661" spans="2:11">
      <c r="B661" s="93"/>
      <c r="C661" s="93"/>
      <c r="D661" s="93"/>
      <c r="E661" s="94"/>
      <c r="F661" s="94"/>
      <c r="G661" s="94"/>
      <c r="H661" s="94"/>
      <c r="I661" s="94"/>
      <c r="J661" s="94"/>
      <c r="K661" s="94"/>
    </row>
    <row r="662" spans="2:11">
      <c r="B662" s="93"/>
      <c r="C662" s="93"/>
      <c r="D662" s="93"/>
      <c r="E662" s="94"/>
      <c r="F662" s="94"/>
      <c r="G662" s="94"/>
      <c r="H662" s="94"/>
      <c r="I662" s="94"/>
      <c r="J662" s="94"/>
      <c r="K662" s="94"/>
    </row>
    <row r="663" spans="2:11">
      <c r="B663" s="93"/>
      <c r="C663" s="93"/>
      <c r="D663" s="93"/>
      <c r="E663" s="94"/>
      <c r="F663" s="94"/>
      <c r="G663" s="94"/>
      <c r="H663" s="94"/>
      <c r="I663" s="94"/>
      <c r="J663" s="94"/>
      <c r="K663" s="94"/>
    </row>
    <row r="664" spans="2:11">
      <c r="B664" s="93"/>
      <c r="C664" s="93"/>
      <c r="D664" s="93"/>
      <c r="E664" s="94"/>
      <c r="F664" s="94"/>
      <c r="G664" s="94"/>
      <c r="H664" s="94"/>
      <c r="I664" s="94"/>
      <c r="J664" s="94"/>
      <c r="K664" s="94"/>
    </row>
    <row r="665" spans="2:11">
      <c r="B665" s="93"/>
      <c r="C665" s="93"/>
      <c r="D665" s="93"/>
      <c r="E665" s="94"/>
      <c r="F665" s="94"/>
      <c r="G665" s="94"/>
      <c r="H665" s="94"/>
      <c r="I665" s="94"/>
      <c r="J665" s="94"/>
      <c r="K665" s="94"/>
    </row>
    <row r="666" spans="2:11">
      <c r="B666" s="93"/>
      <c r="C666" s="93"/>
      <c r="D666" s="93"/>
      <c r="E666" s="94"/>
      <c r="F666" s="94"/>
      <c r="G666" s="94"/>
      <c r="H666" s="94"/>
      <c r="I666" s="94"/>
      <c r="J666" s="94"/>
      <c r="K666" s="94"/>
    </row>
    <row r="667" spans="2:11">
      <c r="B667" s="93"/>
      <c r="C667" s="93"/>
      <c r="D667" s="93"/>
      <c r="E667" s="94"/>
      <c r="F667" s="94"/>
      <c r="G667" s="94"/>
      <c r="H667" s="94"/>
      <c r="I667" s="94"/>
      <c r="J667" s="94"/>
      <c r="K667" s="94"/>
    </row>
    <row r="668" spans="2:11">
      <c r="B668" s="93"/>
      <c r="C668" s="93"/>
      <c r="D668" s="93"/>
      <c r="E668" s="94"/>
      <c r="F668" s="94"/>
      <c r="G668" s="94"/>
      <c r="H668" s="94"/>
      <c r="I668" s="94"/>
      <c r="J668" s="94"/>
      <c r="K668" s="94"/>
    </row>
    <row r="669" spans="2:11">
      <c r="B669" s="93"/>
      <c r="C669" s="93"/>
      <c r="D669" s="93"/>
      <c r="E669" s="94"/>
      <c r="F669" s="94"/>
      <c r="G669" s="94"/>
      <c r="H669" s="94"/>
      <c r="I669" s="94"/>
      <c r="J669" s="94"/>
      <c r="K669" s="94"/>
    </row>
    <row r="670" spans="2:11">
      <c r="B670" s="93"/>
      <c r="C670" s="93"/>
      <c r="D670" s="93"/>
      <c r="E670" s="94"/>
      <c r="F670" s="94"/>
      <c r="G670" s="94"/>
      <c r="H670" s="94"/>
      <c r="I670" s="94"/>
      <c r="J670" s="94"/>
      <c r="K670" s="94"/>
    </row>
    <row r="671" spans="2:11">
      <c r="B671" s="93"/>
      <c r="C671" s="93"/>
      <c r="D671" s="93"/>
      <c r="E671" s="94"/>
      <c r="F671" s="94"/>
      <c r="G671" s="94"/>
      <c r="H671" s="94"/>
      <c r="I671" s="94"/>
      <c r="J671" s="94"/>
      <c r="K671" s="94"/>
    </row>
    <row r="672" spans="2:11">
      <c r="B672" s="93"/>
      <c r="C672" s="93"/>
      <c r="D672" s="93"/>
      <c r="E672" s="94"/>
      <c r="F672" s="94"/>
      <c r="G672" s="94"/>
      <c r="H672" s="94"/>
      <c r="I672" s="94"/>
      <c r="J672" s="94"/>
      <c r="K672" s="94"/>
    </row>
    <row r="673" spans="2:11">
      <c r="B673" s="93"/>
      <c r="C673" s="93"/>
      <c r="D673" s="93"/>
      <c r="E673" s="94"/>
      <c r="F673" s="94"/>
      <c r="G673" s="94"/>
      <c r="H673" s="94"/>
      <c r="I673" s="94"/>
      <c r="J673" s="94"/>
      <c r="K673" s="94"/>
    </row>
    <row r="674" spans="2:11">
      <c r="B674" s="93"/>
      <c r="C674" s="93"/>
      <c r="D674" s="93"/>
      <c r="E674" s="94"/>
      <c r="F674" s="94"/>
      <c r="G674" s="94"/>
      <c r="H674" s="94"/>
      <c r="I674" s="94"/>
      <c r="J674" s="94"/>
      <c r="K674" s="94"/>
    </row>
    <row r="675" spans="2:11">
      <c r="B675" s="93"/>
      <c r="C675" s="93"/>
      <c r="D675" s="93"/>
      <c r="E675" s="94"/>
      <c r="F675" s="94"/>
      <c r="G675" s="94"/>
      <c r="H675" s="94"/>
      <c r="I675" s="94"/>
      <c r="J675" s="94"/>
      <c r="K675" s="94"/>
    </row>
    <row r="676" spans="2:11">
      <c r="B676" s="93"/>
      <c r="C676" s="93"/>
      <c r="D676" s="93"/>
      <c r="E676" s="94"/>
      <c r="F676" s="94"/>
      <c r="G676" s="94"/>
      <c r="H676" s="94"/>
      <c r="I676" s="94"/>
      <c r="J676" s="94"/>
      <c r="K676" s="94"/>
    </row>
    <row r="677" spans="2:11">
      <c r="B677" s="93"/>
      <c r="C677" s="93"/>
      <c r="D677" s="93"/>
      <c r="E677" s="94"/>
      <c r="F677" s="94"/>
      <c r="G677" s="94"/>
      <c r="H677" s="94"/>
      <c r="I677" s="94"/>
      <c r="J677" s="94"/>
      <c r="K677" s="94"/>
    </row>
    <row r="678" spans="2:11">
      <c r="B678" s="93"/>
      <c r="C678" s="93"/>
      <c r="D678" s="93"/>
      <c r="E678" s="94"/>
      <c r="F678" s="94"/>
      <c r="G678" s="94"/>
      <c r="H678" s="94"/>
      <c r="I678" s="94"/>
      <c r="J678" s="94"/>
      <c r="K678" s="94"/>
    </row>
    <row r="679" spans="2:11">
      <c r="B679" s="93"/>
      <c r="C679" s="93"/>
      <c r="D679" s="93"/>
      <c r="E679" s="94"/>
      <c r="F679" s="94"/>
      <c r="G679" s="94"/>
      <c r="H679" s="94"/>
      <c r="I679" s="94"/>
      <c r="J679" s="94"/>
      <c r="K679" s="94"/>
    </row>
    <row r="680" spans="2:11">
      <c r="B680" s="93"/>
      <c r="C680" s="93"/>
      <c r="D680" s="93"/>
      <c r="E680" s="94"/>
      <c r="F680" s="94"/>
      <c r="G680" s="94"/>
      <c r="H680" s="94"/>
      <c r="I680" s="94"/>
      <c r="J680" s="94"/>
      <c r="K680" s="94"/>
    </row>
    <row r="681" spans="2:11">
      <c r="B681" s="93"/>
      <c r="C681" s="93"/>
      <c r="D681" s="93"/>
      <c r="E681" s="94"/>
      <c r="F681" s="94"/>
      <c r="G681" s="94"/>
      <c r="H681" s="94"/>
      <c r="I681" s="94"/>
      <c r="J681" s="94"/>
      <c r="K681" s="94"/>
    </row>
    <row r="682" spans="2:11">
      <c r="B682" s="93"/>
      <c r="C682" s="93"/>
      <c r="D682" s="93"/>
      <c r="E682" s="94"/>
      <c r="F682" s="94"/>
      <c r="G682" s="94"/>
      <c r="H682" s="94"/>
      <c r="I682" s="94"/>
      <c r="J682" s="94"/>
      <c r="K682" s="94"/>
    </row>
    <row r="683" spans="2:11">
      <c r="B683" s="93"/>
      <c r="C683" s="93"/>
      <c r="D683" s="93"/>
      <c r="E683" s="94"/>
      <c r="F683" s="94"/>
      <c r="G683" s="94"/>
      <c r="H683" s="94"/>
      <c r="I683" s="94"/>
      <c r="J683" s="94"/>
      <c r="K683" s="94"/>
    </row>
    <row r="684" spans="2:11">
      <c r="B684" s="93"/>
      <c r="C684" s="93"/>
      <c r="D684" s="93"/>
      <c r="E684" s="94"/>
      <c r="F684" s="94"/>
      <c r="G684" s="94"/>
      <c r="H684" s="94"/>
      <c r="I684" s="94"/>
      <c r="J684" s="94"/>
      <c r="K684" s="94"/>
    </row>
    <row r="685" spans="2:11">
      <c r="B685" s="93"/>
      <c r="C685" s="93"/>
      <c r="D685" s="93"/>
      <c r="E685" s="94"/>
      <c r="F685" s="94"/>
      <c r="G685" s="94"/>
      <c r="H685" s="94"/>
      <c r="I685" s="94"/>
      <c r="J685" s="94"/>
      <c r="K685" s="94"/>
    </row>
    <row r="686" spans="2:11">
      <c r="B686" s="93"/>
      <c r="C686" s="93"/>
      <c r="D686" s="93"/>
      <c r="E686" s="94"/>
      <c r="F686" s="94"/>
      <c r="G686" s="94"/>
      <c r="H686" s="94"/>
      <c r="I686" s="94"/>
      <c r="J686" s="94"/>
      <c r="K686" s="94"/>
    </row>
    <row r="687" spans="2:11">
      <c r="B687" s="93"/>
      <c r="C687" s="93"/>
      <c r="D687" s="93"/>
      <c r="E687" s="94"/>
      <c r="F687" s="94"/>
      <c r="G687" s="94"/>
      <c r="H687" s="94"/>
      <c r="I687" s="94"/>
      <c r="J687" s="94"/>
      <c r="K687" s="94"/>
    </row>
    <row r="688" spans="2:11">
      <c r="B688" s="93"/>
      <c r="C688" s="93"/>
      <c r="D688" s="93"/>
      <c r="E688" s="94"/>
      <c r="F688" s="94"/>
      <c r="G688" s="94"/>
      <c r="H688" s="94"/>
      <c r="I688" s="94"/>
      <c r="J688" s="94"/>
      <c r="K688" s="94"/>
    </row>
    <row r="689" spans="2:11">
      <c r="B689" s="93"/>
      <c r="C689" s="93"/>
      <c r="D689" s="93"/>
      <c r="E689" s="94"/>
      <c r="F689" s="94"/>
      <c r="G689" s="94"/>
      <c r="H689" s="94"/>
      <c r="I689" s="94"/>
      <c r="J689" s="94"/>
      <c r="K689" s="94"/>
    </row>
    <row r="690" spans="2:11">
      <c r="B690" s="93"/>
      <c r="C690" s="93"/>
      <c r="D690" s="93"/>
      <c r="E690" s="94"/>
      <c r="F690" s="94"/>
      <c r="G690" s="94"/>
      <c r="H690" s="94"/>
      <c r="I690" s="94"/>
      <c r="J690" s="94"/>
      <c r="K690" s="94"/>
    </row>
    <row r="691" spans="2:11">
      <c r="B691" s="93"/>
      <c r="C691" s="93"/>
      <c r="D691" s="93"/>
      <c r="E691" s="94"/>
      <c r="F691" s="94"/>
      <c r="G691" s="94"/>
      <c r="H691" s="94"/>
      <c r="I691" s="94"/>
      <c r="J691" s="94"/>
      <c r="K691" s="94"/>
    </row>
    <row r="692" spans="2:11">
      <c r="B692" s="93"/>
      <c r="C692" s="93"/>
      <c r="D692" s="93"/>
      <c r="E692" s="94"/>
      <c r="F692" s="94"/>
      <c r="G692" s="94"/>
      <c r="H692" s="94"/>
      <c r="I692" s="94"/>
      <c r="J692" s="94"/>
      <c r="K692" s="94"/>
    </row>
    <row r="693" spans="2:11">
      <c r="B693" s="93"/>
      <c r="C693" s="93"/>
      <c r="D693" s="93"/>
      <c r="E693" s="94"/>
      <c r="F693" s="94"/>
      <c r="G693" s="94"/>
      <c r="H693" s="94"/>
      <c r="I693" s="94"/>
      <c r="J693" s="94"/>
      <c r="K693" s="94"/>
    </row>
    <row r="694" spans="2:11">
      <c r="B694" s="93"/>
      <c r="C694" s="93"/>
      <c r="D694" s="93"/>
      <c r="E694" s="94"/>
      <c r="F694" s="94"/>
      <c r="G694" s="94"/>
      <c r="H694" s="94"/>
      <c r="I694" s="94"/>
      <c r="J694" s="94"/>
      <c r="K694" s="94"/>
    </row>
    <row r="695" spans="2:11">
      <c r="B695" s="93"/>
      <c r="C695" s="93"/>
      <c r="D695" s="93"/>
      <c r="E695" s="94"/>
      <c r="F695" s="94"/>
      <c r="G695" s="94"/>
      <c r="H695" s="94"/>
      <c r="I695" s="94"/>
      <c r="J695" s="94"/>
      <c r="K695" s="94"/>
    </row>
    <row r="696" spans="2:11">
      <c r="B696" s="93"/>
      <c r="C696" s="93"/>
      <c r="D696" s="93"/>
      <c r="E696" s="94"/>
      <c r="F696" s="94"/>
      <c r="G696" s="94"/>
      <c r="H696" s="94"/>
      <c r="I696" s="94"/>
      <c r="J696" s="94"/>
      <c r="K696" s="94"/>
    </row>
    <row r="697" spans="2:11">
      <c r="B697" s="93"/>
      <c r="C697" s="93"/>
      <c r="D697" s="93"/>
      <c r="E697" s="94"/>
      <c r="F697" s="94"/>
      <c r="G697" s="94"/>
      <c r="H697" s="94"/>
      <c r="I697" s="94"/>
      <c r="J697" s="94"/>
      <c r="K697" s="94"/>
    </row>
    <row r="698" spans="2:11">
      <c r="B698" s="93"/>
      <c r="C698" s="93"/>
      <c r="D698" s="93"/>
      <c r="E698" s="94"/>
      <c r="F698" s="94"/>
      <c r="G698" s="94"/>
      <c r="H698" s="94"/>
      <c r="I698" s="94"/>
      <c r="J698" s="94"/>
      <c r="K698" s="94"/>
    </row>
    <row r="699" spans="2:11">
      <c r="B699" s="93"/>
      <c r="C699" s="93"/>
      <c r="D699" s="93"/>
      <c r="E699" s="94"/>
      <c r="F699" s="94"/>
      <c r="G699" s="94"/>
      <c r="H699" s="94"/>
      <c r="I699" s="94"/>
      <c r="J699" s="94"/>
      <c r="K699" s="94"/>
    </row>
    <row r="700" spans="2:11">
      <c r="B700" s="93"/>
      <c r="C700" s="93"/>
      <c r="D700" s="93"/>
      <c r="E700" s="94"/>
      <c r="F700" s="94"/>
      <c r="G700" s="94"/>
      <c r="H700" s="94"/>
      <c r="I700" s="94"/>
      <c r="J700" s="94"/>
      <c r="K700" s="94"/>
    </row>
    <row r="701" spans="2:11">
      <c r="B701" s="93"/>
      <c r="C701" s="93"/>
      <c r="D701" s="93"/>
      <c r="E701" s="94"/>
      <c r="F701" s="94"/>
      <c r="G701" s="94"/>
      <c r="H701" s="94"/>
      <c r="I701" s="94"/>
      <c r="J701" s="94"/>
      <c r="K701" s="94"/>
    </row>
    <row r="702" spans="2:11">
      <c r="B702" s="93"/>
      <c r="C702" s="93"/>
      <c r="D702" s="93"/>
      <c r="E702" s="94"/>
      <c r="F702" s="94"/>
      <c r="G702" s="94"/>
      <c r="H702" s="94"/>
      <c r="I702" s="94"/>
      <c r="J702" s="94"/>
      <c r="K702" s="94"/>
    </row>
    <row r="703" spans="2:11">
      <c r="B703" s="93"/>
      <c r="C703" s="93"/>
      <c r="D703" s="93"/>
      <c r="E703" s="94"/>
      <c r="F703" s="94"/>
      <c r="G703" s="94"/>
      <c r="H703" s="94"/>
      <c r="I703" s="94"/>
      <c r="J703" s="94"/>
      <c r="K703" s="94"/>
    </row>
    <row r="704" spans="2:11">
      <c r="B704" s="93"/>
      <c r="C704" s="93"/>
      <c r="D704" s="93"/>
      <c r="E704" s="94"/>
      <c r="F704" s="94"/>
      <c r="G704" s="94"/>
      <c r="H704" s="94"/>
      <c r="I704" s="94"/>
      <c r="J704" s="94"/>
      <c r="K704" s="94"/>
    </row>
    <row r="705" spans="2:11">
      <c r="B705" s="93"/>
      <c r="C705" s="93"/>
      <c r="D705" s="93"/>
      <c r="E705" s="94"/>
      <c r="F705" s="94"/>
      <c r="G705" s="94"/>
      <c r="H705" s="94"/>
      <c r="I705" s="94"/>
      <c r="J705" s="94"/>
      <c r="K705" s="94"/>
    </row>
    <row r="706" spans="2:11">
      <c r="B706" s="93"/>
      <c r="C706" s="93"/>
      <c r="D706" s="93"/>
      <c r="E706" s="94"/>
      <c r="F706" s="94"/>
      <c r="G706" s="94"/>
      <c r="H706" s="94"/>
      <c r="I706" s="94"/>
      <c r="J706" s="94"/>
      <c r="K706" s="94"/>
    </row>
    <row r="707" spans="2:11">
      <c r="B707" s="93"/>
      <c r="C707" s="93"/>
      <c r="D707" s="93"/>
      <c r="E707" s="94"/>
      <c r="F707" s="94"/>
      <c r="G707" s="94"/>
      <c r="H707" s="94"/>
      <c r="I707" s="94"/>
      <c r="J707" s="94"/>
      <c r="K707" s="94"/>
    </row>
    <row r="708" spans="2:11">
      <c r="B708" s="93"/>
      <c r="C708" s="93"/>
      <c r="D708" s="93"/>
      <c r="E708" s="94"/>
      <c r="F708" s="94"/>
      <c r="G708" s="94"/>
      <c r="H708" s="94"/>
      <c r="I708" s="94"/>
      <c r="J708" s="94"/>
      <c r="K708" s="94"/>
    </row>
    <row r="709" spans="2:11">
      <c r="B709" s="93"/>
      <c r="C709" s="93"/>
      <c r="D709" s="93"/>
      <c r="E709" s="94"/>
      <c r="F709" s="94"/>
      <c r="G709" s="94"/>
      <c r="H709" s="94"/>
      <c r="I709" s="94"/>
      <c r="J709" s="94"/>
      <c r="K709" s="94"/>
    </row>
    <row r="710" spans="2:11">
      <c r="B710" s="93"/>
      <c r="C710" s="93"/>
      <c r="D710" s="93"/>
      <c r="E710" s="94"/>
      <c r="F710" s="94"/>
      <c r="G710" s="94"/>
      <c r="H710" s="94"/>
      <c r="I710" s="94"/>
      <c r="J710" s="94"/>
      <c r="K710" s="94"/>
    </row>
    <row r="711" spans="2:11">
      <c r="B711" s="93"/>
      <c r="C711" s="93"/>
      <c r="D711" s="93"/>
      <c r="E711" s="94"/>
      <c r="F711" s="94"/>
      <c r="G711" s="94"/>
      <c r="H711" s="94"/>
      <c r="I711" s="94"/>
      <c r="J711" s="94"/>
      <c r="K711" s="94"/>
    </row>
    <row r="712" spans="2:11">
      <c r="B712" s="93"/>
      <c r="C712" s="93"/>
      <c r="D712" s="93"/>
      <c r="E712" s="94"/>
      <c r="F712" s="94"/>
      <c r="G712" s="94"/>
      <c r="H712" s="94"/>
      <c r="I712" s="94"/>
      <c r="J712" s="94"/>
      <c r="K712" s="94"/>
    </row>
    <row r="713" spans="2:11">
      <c r="B713" s="93"/>
      <c r="C713" s="93"/>
      <c r="D713" s="93"/>
      <c r="E713" s="94"/>
      <c r="F713" s="94"/>
      <c r="G713" s="94"/>
      <c r="H713" s="94"/>
      <c r="I713" s="94"/>
      <c r="J713" s="94"/>
      <c r="K713" s="94"/>
    </row>
    <row r="714" spans="2:11">
      <c r="B714" s="93"/>
      <c r="C714" s="93"/>
      <c r="D714" s="93"/>
      <c r="E714" s="94"/>
      <c r="F714" s="94"/>
      <c r="G714" s="94"/>
      <c r="H714" s="94"/>
      <c r="I714" s="94"/>
      <c r="J714" s="94"/>
      <c r="K714" s="94"/>
    </row>
    <row r="715" spans="2:11">
      <c r="B715" s="93"/>
      <c r="C715" s="93"/>
      <c r="D715" s="93"/>
      <c r="E715" s="94"/>
      <c r="F715" s="94"/>
      <c r="G715" s="94"/>
      <c r="H715" s="94"/>
      <c r="I715" s="94"/>
      <c r="J715" s="94"/>
      <c r="K715" s="94"/>
    </row>
    <row r="716" spans="2:11">
      <c r="B716" s="93"/>
      <c r="C716" s="93"/>
      <c r="D716" s="93"/>
      <c r="E716" s="94"/>
      <c r="F716" s="94"/>
      <c r="G716" s="94"/>
      <c r="H716" s="94"/>
      <c r="I716" s="94"/>
      <c r="J716" s="94"/>
      <c r="K716" s="94"/>
    </row>
    <row r="717" spans="2:11">
      <c r="B717" s="93"/>
      <c r="C717" s="93"/>
      <c r="D717" s="93"/>
      <c r="E717" s="94"/>
      <c r="F717" s="94"/>
      <c r="G717" s="94"/>
      <c r="H717" s="94"/>
      <c r="I717" s="94"/>
      <c r="J717" s="94"/>
      <c r="K717" s="94"/>
    </row>
    <row r="718" spans="2:11">
      <c r="B718" s="93"/>
      <c r="C718" s="93"/>
      <c r="D718" s="93"/>
      <c r="E718" s="94"/>
      <c r="F718" s="94"/>
      <c r="G718" s="94"/>
      <c r="H718" s="94"/>
      <c r="I718" s="94"/>
      <c r="J718" s="94"/>
      <c r="K718" s="94"/>
    </row>
    <row r="719" spans="2:11">
      <c r="B719" s="93"/>
      <c r="C719" s="93"/>
      <c r="D719" s="93"/>
      <c r="E719" s="94"/>
      <c r="F719" s="94"/>
      <c r="G719" s="94"/>
      <c r="H719" s="94"/>
      <c r="I719" s="94"/>
      <c r="J719" s="94"/>
      <c r="K719" s="94"/>
    </row>
    <row r="720" spans="2:11">
      <c r="B720" s="93"/>
      <c r="C720" s="93"/>
      <c r="D720" s="93"/>
      <c r="E720" s="94"/>
      <c r="F720" s="94"/>
      <c r="G720" s="94"/>
      <c r="H720" s="94"/>
      <c r="I720" s="94"/>
      <c r="J720" s="94"/>
      <c r="K720" s="94"/>
    </row>
    <row r="721" spans="2:11">
      <c r="B721" s="93"/>
      <c r="C721" s="93"/>
      <c r="D721" s="93"/>
      <c r="E721" s="94"/>
      <c r="F721" s="94"/>
      <c r="G721" s="94"/>
      <c r="H721" s="94"/>
      <c r="I721" s="94"/>
      <c r="J721" s="94"/>
      <c r="K721" s="94"/>
    </row>
    <row r="722" spans="2:11">
      <c r="B722" s="93"/>
      <c r="C722" s="93"/>
      <c r="D722" s="93"/>
      <c r="E722" s="94"/>
      <c r="F722" s="94"/>
      <c r="G722" s="94"/>
      <c r="H722" s="94"/>
      <c r="I722" s="94"/>
      <c r="J722" s="94"/>
      <c r="K722" s="94"/>
    </row>
    <row r="723" spans="2:11">
      <c r="B723" s="93"/>
      <c r="C723" s="93"/>
      <c r="D723" s="93"/>
      <c r="E723" s="94"/>
      <c r="F723" s="94"/>
      <c r="G723" s="94"/>
      <c r="H723" s="94"/>
      <c r="I723" s="94"/>
      <c r="J723" s="94"/>
      <c r="K723" s="94"/>
    </row>
    <row r="724" spans="2:11">
      <c r="B724" s="93"/>
      <c r="C724" s="93"/>
      <c r="D724" s="93"/>
      <c r="E724" s="94"/>
      <c r="F724" s="94"/>
      <c r="G724" s="94"/>
      <c r="H724" s="94"/>
      <c r="I724" s="94"/>
      <c r="J724" s="94"/>
      <c r="K724" s="94"/>
    </row>
    <row r="725" spans="2:11">
      <c r="B725" s="93"/>
      <c r="C725" s="93"/>
      <c r="D725" s="93"/>
      <c r="E725" s="94"/>
      <c r="F725" s="94"/>
      <c r="G725" s="94"/>
      <c r="H725" s="94"/>
      <c r="I725" s="94"/>
      <c r="J725" s="94"/>
      <c r="K725" s="94"/>
    </row>
    <row r="726" spans="2:11">
      <c r="B726" s="93"/>
      <c r="C726" s="93"/>
      <c r="D726" s="93"/>
      <c r="E726" s="94"/>
      <c r="F726" s="94"/>
      <c r="G726" s="94"/>
      <c r="H726" s="94"/>
      <c r="I726" s="94"/>
      <c r="J726" s="94"/>
      <c r="K726" s="94"/>
    </row>
    <row r="727" spans="2:11">
      <c r="B727" s="93"/>
      <c r="C727" s="93"/>
      <c r="D727" s="93"/>
      <c r="E727" s="94"/>
      <c r="F727" s="94"/>
      <c r="G727" s="94"/>
      <c r="H727" s="94"/>
      <c r="I727" s="94"/>
      <c r="J727" s="94"/>
      <c r="K727" s="94"/>
    </row>
    <row r="728" spans="2:11">
      <c r="B728" s="93"/>
      <c r="C728" s="93"/>
      <c r="D728" s="93"/>
      <c r="E728" s="94"/>
      <c r="F728" s="94"/>
      <c r="G728" s="94"/>
      <c r="H728" s="94"/>
      <c r="I728" s="94"/>
      <c r="J728" s="94"/>
      <c r="K728" s="94"/>
    </row>
    <row r="729" spans="2:11">
      <c r="B729" s="93"/>
      <c r="C729" s="93"/>
      <c r="D729" s="93"/>
      <c r="E729" s="94"/>
      <c r="F729" s="94"/>
      <c r="G729" s="94"/>
      <c r="H729" s="94"/>
      <c r="I729" s="94"/>
      <c r="J729" s="94"/>
      <c r="K729" s="94"/>
    </row>
    <row r="730" spans="2:11">
      <c r="B730" s="93"/>
      <c r="C730" s="93"/>
      <c r="D730" s="93"/>
      <c r="E730" s="94"/>
      <c r="F730" s="94"/>
      <c r="G730" s="94"/>
      <c r="H730" s="94"/>
      <c r="I730" s="94"/>
      <c r="J730" s="94"/>
      <c r="K730" s="94"/>
    </row>
    <row r="731" spans="2:11">
      <c r="B731" s="93"/>
      <c r="C731" s="93"/>
      <c r="D731" s="93"/>
      <c r="E731" s="94"/>
      <c r="F731" s="94"/>
      <c r="G731" s="94"/>
      <c r="H731" s="94"/>
      <c r="I731" s="94"/>
      <c r="J731" s="94"/>
      <c r="K731" s="94"/>
    </row>
    <row r="732" spans="2:11">
      <c r="B732" s="93"/>
      <c r="C732" s="93"/>
      <c r="D732" s="93"/>
      <c r="E732" s="94"/>
      <c r="F732" s="94"/>
      <c r="G732" s="94"/>
      <c r="H732" s="94"/>
      <c r="I732" s="94"/>
      <c r="J732" s="94"/>
      <c r="K732" s="94"/>
    </row>
    <row r="733" spans="2:11">
      <c r="B733" s="93"/>
      <c r="C733" s="93"/>
      <c r="D733" s="93"/>
      <c r="E733" s="94"/>
      <c r="F733" s="94"/>
      <c r="G733" s="94"/>
      <c r="H733" s="94"/>
      <c r="I733" s="94"/>
      <c r="J733" s="94"/>
      <c r="K733" s="94"/>
    </row>
    <row r="734" spans="2:11">
      <c r="B734" s="93"/>
      <c r="C734" s="93"/>
      <c r="D734" s="93"/>
      <c r="E734" s="94"/>
      <c r="F734" s="94"/>
      <c r="G734" s="94"/>
      <c r="H734" s="94"/>
      <c r="I734" s="94"/>
      <c r="J734" s="94"/>
      <c r="K734" s="94"/>
    </row>
    <row r="735" spans="2:11">
      <c r="B735" s="93"/>
      <c r="C735" s="93"/>
      <c r="D735" s="93"/>
      <c r="E735" s="94"/>
      <c r="F735" s="94"/>
      <c r="G735" s="94"/>
      <c r="H735" s="94"/>
      <c r="I735" s="94"/>
      <c r="J735" s="94"/>
      <c r="K735" s="94"/>
    </row>
    <row r="736" spans="2:11">
      <c r="B736" s="93"/>
      <c r="C736" s="93"/>
      <c r="D736" s="93"/>
      <c r="E736" s="94"/>
      <c r="F736" s="94"/>
      <c r="G736" s="94"/>
      <c r="H736" s="94"/>
      <c r="I736" s="94"/>
      <c r="J736" s="94"/>
      <c r="K736" s="94"/>
    </row>
    <row r="737" spans="2:11">
      <c r="B737" s="93"/>
      <c r="C737" s="93"/>
      <c r="D737" s="93"/>
      <c r="E737" s="94"/>
      <c r="F737" s="94"/>
      <c r="G737" s="94"/>
      <c r="H737" s="94"/>
      <c r="I737" s="94"/>
      <c r="J737" s="94"/>
      <c r="K737" s="94"/>
    </row>
    <row r="738" spans="2:11">
      <c r="B738" s="93"/>
      <c r="C738" s="93"/>
      <c r="D738" s="93"/>
      <c r="E738" s="94"/>
      <c r="F738" s="94"/>
      <c r="G738" s="94"/>
      <c r="H738" s="94"/>
      <c r="I738" s="94"/>
      <c r="J738" s="94"/>
      <c r="K738" s="94"/>
    </row>
    <row r="739" spans="2:11">
      <c r="B739" s="93"/>
      <c r="C739" s="93"/>
      <c r="D739" s="93"/>
      <c r="E739" s="94"/>
      <c r="F739" s="94"/>
      <c r="G739" s="94"/>
      <c r="H739" s="94"/>
      <c r="I739" s="94"/>
      <c r="J739" s="94"/>
      <c r="K739" s="94"/>
    </row>
    <row r="740" spans="2:11">
      <c r="B740" s="93"/>
      <c r="C740" s="93"/>
      <c r="D740" s="93"/>
      <c r="E740" s="94"/>
      <c r="F740" s="94"/>
      <c r="G740" s="94"/>
      <c r="H740" s="94"/>
      <c r="I740" s="94"/>
      <c r="J740" s="94"/>
      <c r="K740" s="94"/>
    </row>
    <row r="741" spans="2:11">
      <c r="B741" s="93"/>
      <c r="C741" s="93"/>
      <c r="D741" s="93"/>
      <c r="E741" s="94"/>
      <c r="F741" s="94"/>
      <c r="G741" s="94"/>
      <c r="H741" s="94"/>
      <c r="I741" s="94"/>
      <c r="J741" s="94"/>
      <c r="K741" s="94"/>
    </row>
    <row r="742" spans="2:11">
      <c r="B742" s="93"/>
      <c r="C742" s="93"/>
      <c r="D742" s="93"/>
      <c r="E742" s="94"/>
      <c r="F742" s="94"/>
      <c r="G742" s="94"/>
      <c r="H742" s="94"/>
      <c r="I742" s="94"/>
      <c r="J742" s="94"/>
      <c r="K742" s="94"/>
    </row>
    <row r="743" spans="2:11">
      <c r="B743" s="93"/>
      <c r="C743" s="93"/>
      <c r="D743" s="93"/>
      <c r="E743" s="94"/>
      <c r="F743" s="94"/>
      <c r="G743" s="94"/>
      <c r="H743" s="94"/>
      <c r="I743" s="94"/>
      <c r="J743" s="94"/>
      <c r="K743" s="94"/>
    </row>
    <row r="744" spans="2:11">
      <c r="B744" s="93"/>
      <c r="C744" s="93"/>
      <c r="D744" s="93"/>
      <c r="E744" s="94"/>
      <c r="F744" s="94"/>
      <c r="G744" s="94"/>
      <c r="H744" s="94"/>
      <c r="I744" s="94"/>
      <c r="J744" s="94"/>
      <c r="K744" s="94"/>
    </row>
    <row r="745" spans="2:11">
      <c r="B745" s="93"/>
      <c r="C745" s="93"/>
      <c r="D745" s="93"/>
      <c r="E745" s="94"/>
      <c r="F745" s="94"/>
      <c r="G745" s="94"/>
      <c r="H745" s="94"/>
      <c r="I745" s="94"/>
      <c r="J745" s="94"/>
      <c r="K745" s="94"/>
    </row>
    <row r="746" spans="2:11">
      <c r="B746" s="93"/>
      <c r="C746" s="93"/>
      <c r="D746" s="93"/>
      <c r="E746" s="94"/>
      <c r="F746" s="94"/>
      <c r="G746" s="94"/>
      <c r="H746" s="94"/>
      <c r="I746" s="94"/>
      <c r="J746" s="94"/>
      <c r="K746" s="94"/>
    </row>
    <row r="747" spans="2:11">
      <c r="B747" s="93"/>
      <c r="C747" s="93"/>
      <c r="D747" s="93"/>
      <c r="E747" s="94"/>
      <c r="F747" s="94"/>
      <c r="G747" s="94"/>
      <c r="H747" s="94"/>
      <c r="I747" s="94"/>
      <c r="J747" s="94"/>
      <c r="K747" s="94"/>
    </row>
    <row r="748" spans="2:11">
      <c r="B748" s="93"/>
      <c r="C748" s="93"/>
      <c r="D748" s="93"/>
      <c r="E748" s="94"/>
      <c r="F748" s="94"/>
      <c r="G748" s="94"/>
      <c r="H748" s="94"/>
      <c r="I748" s="94"/>
      <c r="J748" s="94"/>
      <c r="K748" s="94"/>
    </row>
    <row r="749" spans="2:11">
      <c r="B749" s="93"/>
      <c r="C749" s="93"/>
      <c r="D749" s="93"/>
      <c r="E749" s="94"/>
      <c r="F749" s="94"/>
      <c r="G749" s="94"/>
      <c r="H749" s="94"/>
      <c r="I749" s="94"/>
      <c r="J749" s="94"/>
      <c r="K749" s="94"/>
    </row>
    <row r="750" spans="2:11">
      <c r="B750" s="93"/>
      <c r="C750" s="93"/>
      <c r="D750" s="93"/>
      <c r="E750" s="94"/>
      <c r="F750" s="94"/>
      <c r="G750" s="94"/>
      <c r="H750" s="94"/>
      <c r="I750" s="94"/>
      <c r="J750" s="94"/>
      <c r="K750" s="94"/>
    </row>
    <row r="751" spans="2:11">
      <c r="B751" s="93"/>
      <c r="C751" s="93"/>
      <c r="D751" s="93"/>
      <c r="E751" s="94"/>
      <c r="F751" s="94"/>
      <c r="G751" s="94"/>
      <c r="H751" s="94"/>
      <c r="I751" s="94"/>
      <c r="J751" s="94"/>
      <c r="K751" s="94"/>
    </row>
    <row r="752" spans="2:11">
      <c r="B752" s="93"/>
      <c r="C752" s="93"/>
      <c r="D752" s="93"/>
      <c r="E752" s="94"/>
      <c r="F752" s="94"/>
      <c r="G752" s="94"/>
      <c r="H752" s="94"/>
      <c r="I752" s="94"/>
      <c r="J752" s="94"/>
      <c r="K752" s="94"/>
    </row>
    <row r="753" spans="2:11">
      <c r="B753" s="93"/>
      <c r="C753" s="93"/>
      <c r="D753" s="93"/>
      <c r="E753" s="94"/>
      <c r="F753" s="94"/>
      <c r="G753" s="94"/>
      <c r="H753" s="94"/>
      <c r="I753" s="94"/>
      <c r="J753" s="94"/>
      <c r="K753" s="94"/>
    </row>
    <row r="754" spans="2:11">
      <c r="B754" s="93"/>
      <c r="C754" s="93"/>
      <c r="D754" s="93"/>
      <c r="E754" s="94"/>
      <c r="F754" s="94"/>
      <c r="G754" s="94"/>
      <c r="H754" s="94"/>
      <c r="I754" s="94"/>
      <c r="J754" s="94"/>
      <c r="K754" s="94"/>
    </row>
    <row r="755" spans="2:11">
      <c r="B755" s="93"/>
      <c r="C755" s="93"/>
      <c r="D755" s="93"/>
      <c r="E755" s="94"/>
      <c r="F755" s="94"/>
      <c r="G755" s="94"/>
      <c r="H755" s="94"/>
      <c r="I755" s="94"/>
      <c r="J755" s="94"/>
      <c r="K755" s="94"/>
    </row>
    <row r="756" spans="2:11">
      <c r="B756" s="93"/>
      <c r="C756" s="93"/>
      <c r="D756" s="93"/>
      <c r="E756" s="94"/>
      <c r="F756" s="94"/>
      <c r="G756" s="94"/>
      <c r="H756" s="94"/>
      <c r="I756" s="94"/>
      <c r="J756" s="94"/>
      <c r="K756" s="94"/>
    </row>
    <row r="757" spans="2:11">
      <c r="B757" s="93"/>
      <c r="C757" s="93"/>
      <c r="D757" s="93"/>
      <c r="E757" s="94"/>
      <c r="F757" s="94"/>
      <c r="G757" s="94"/>
      <c r="H757" s="94"/>
      <c r="I757" s="94"/>
      <c r="J757" s="94"/>
      <c r="K757" s="94"/>
    </row>
    <row r="758" spans="2:11">
      <c r="B758" s="93"/>
      <c r="C758" s="93"/>
      <c r="D758" s="93"/>
      <c r="E758" s="94"/>
      <c r="F758" s="94"/>
      <c r="G758" s="94"/>
      <c r="H758" s="94"/>
      <c r="I758" s="94"/>
      <c r="J758" s="94"/>
      <c r="K758" s="94"/>
    </row>
    <row r="759" spans="2:11">
      <c r="B759" s="93"/>
      <c r="C759" s="93"/>
      <c r="D759" s="93"/>
      <c r="E759" s="94"/>
      <c r="F759" s="94"/>
      <c r="G759" s="94"/>
      <c r="H759" s="94"/>
      <c r="I759" s="94"/>
      <c r="J759" s="94"/>
      <c r="K759" s="94"/>
    </row>
    <row r="760" spans="2:11">
      <c r="B760" s="93"/>
      <c r="C760" s="93"/>
      <c r="D760" s="93"/>
      <c r="E760" s="94"/>
      <c r="F760" s="94"/>
      <c r="G760" s="94"/>
      <c r="H760" s="94"/>
      <c r="I760" s="94"/>
      <c r="J760" s="94"/>
      <c r="K760" s="94"/>
    </row>
    <row r="761" spans="2:11">
      <c r="B761" s="93"/>
      <c r="C761" s="93"/>
      <c r="D761" s="93"/>
      <c r="E761" s="94"/>
      <c r="F761" s="94"/>
      <c r="G761" s="94"/>
      <c r="H761" s="94"/>
      <c r="I761" s="94"/>
      <c r="J761" s="94"/>
      <c r="K761" s="94"/>
    </row>
    <row r="762" spans="2:11">
      <c r="B762" s="93"/>
      <c r="C762" s="93"/>
      <c r="D762" s="93"/>
      <c r="E762" s="94"/>
      <c r="F762" s="94"/>
      <c r="G762" s="94"/>
      <c r="H762" s="94"/>
      <c r="I762" s="94"/>
      <c r="J762" s="94"/>
      <c r="K762" s="94"/>
    </row>
    <row r="763" spans="2:11">
      <c r="B763" s="93"/>
      <c r="C763" s="93"/>
      <c r="D763" s="93"/>
      <c r="E763" s="94"/>
      <c r="F763" s="94"/>
      <c r="G763" s="94"/>
      <c r="H763" s="94"/>
      <c r="I763" s="94"/>
      <c r="J763" s="94"/>
      <c r="K763" s="94"/>
    </row>
    <row r="764" spans="2:11">
      <c r="B764" s="93"/>
      <c r="C764" s="93"/>
      <c r="D764" s="93"/>
      <c r="E764" s="94"/>
      <c r="F764" s="94"/>
      <c r="G764" s="94"/>
      <c r="H764" s="94"/>
      <c r="I764" s="94"/>
      <c r="J764" s="94"/>
      <c r="K764" s="94"/>
    </row>
    <row r="765" spans="2:11">
      <c r="B765" s="93"/>
      <c r="C765" s="93"/>
      <c r="D765" s="93"/>
      <c r="E765" s="94"/>
      <c r="F765" s="94"/>
      <c r="G765" s="94"/>
      <c r="H765" s="94"/>
      <c r="I765" s="94"/>
      <c r="J765" s="94"/>
      <c r="K765" s="94"/>
    </row>
    <row r="766" spans="2:11">
      <c r="B766" s="93"/>
      <c r="C766" s="93"/>
      <c r="D766" s="93"/>
      <c r="E766" s="94"/>
      <c r="F766" s="94"/>
      <c r="G766" s="94"/>
      <c r="H766" s="94"/>
      <c r="I766" s="94"/>
      <c r="J766" s="94"/>
      <c r="K766" s="94"/>
    </row>
    <row r="767" spans="2:11">
      <c r="B767" s="93"/>
      <c r="C767" s="93"/>
      <c r="D767" s="93"/>
      <c r="E767" s="94"/>
      <c r="F767" s="94"/>
      <c r="G767" s="94"/>
      <c r="H767" s="94"/>
      <c r="I767" s="94"/>
      <c r="J767" s="94"/>
      <c r="K767" s="94"/>
    </row>
    <row r="768" spans="2:11">
      <c r="B768" s="93"/>
      <c r="C768" s="93"/>
      <c r="D768" s="93"/>
      <c r="E768" s="94"/>
      <c r="F768" s="94"/>
      <c r="G768" s="94"/>
      <c r="H768" s="94"/>
      <c r="I768" s="94"/>
      <c r="J768" s="94"/>
      <c r="K768" s="94"/>
    </row>
    <row r="769" spans="2:11">
      <c r="B769" s="93"/>
      <c r="C769" s="93"/>
      <c r="D769" s="93"/>
      <c r="E769" s="94"/>
      <c r="F769" s="94"/>
      <c r="G769" s="94"/>
      <c r="H769" s="94"/>
      <c r="I769" s="94"/>
      <c r="J769" s="94"/>
      <c r="K769" s="94"/>
    </row>
    <row r="770" spans="2:11">
      <c r="B770" s="93"/>
      <c r="C770" s="93"/>
      <c r="D770" s="93"/>
      <c r="E770" s="94"/>
      <c r="F770" s="94"/>
      <c r="G770" s="94"/>
      <c r="H770" s="94"/>
      <c r="I770" s="94"/>
      <c r="J770" s="94"/>
      <c r="K770" s="94"/>
    </row>
    <row r="771" spans="2:11">
      <c r="B771" s="93"/>
      <c r="C771" s="93"/>
      <c r="D771" s="93"/>
      <c r="E771" s="94"/>
      <c r="F771" s="94"/>
      <c r="G771" s="94"/>
      <c r="H771" s="94"/>
      <c r="I771" s="94"/>
      <c r="J771" s="94"/>
      <c r="K771" s="94"/>
    </row>
    <row r="772" spans="2:11">
      <c r="B772" s="93"/>
      <c r="C772" s="93"/>
      <c r="D772" s="93"/>
      <c r="E772" s="94"/>
      <c r="F772" s="94"/>
      <c r="G772" s="94"/>
      <c r="H772" s="94"/>
      <c r="I772" s="94"/>
      <c r="J772" s="94"/>
      <c r="K772" s="94"/>
    </row>
    <row r="773" spans="2:11">
      <c r="B773" s="93"/>
      <c r="C773" s="93"/>
      <c r="D773" s="93"/>
      <c r="E773" s="94"/>
      <c r="F773" s="94"/>
      <c r="G773" s="94"/>
      <c r="H773" s="94"/>
      <c r="I773" s="94"/>
      <c r="J773" s="94"/>
      <c r="K773" s="94"/>
    </row>
    <row r="774" spans="2:11">
      <c r="B774" s="93"/>
      <c r="C774" s="93"/>
      <c r="D774" s="93"/>
      <c r="E774" s="94"/>
      <c r="F774" s="94"/>
      <c r="G774" s="94"/>
      <c r="H774" s="94"/>
      <c r="I774" s="94"/>
      <c r="J774" s="94"/>
      <c r="K774" s="94"/>
    </row>
    <row r="775" spans="2:11">
      <c r="B775" s="93"/>
      <c r="C775" s="93"/>
      <c r="D775" s="93"/>
      <c r="E775" s="94"/>
      <c r="F775" s="94"/>
      <c r="G775" s="94"/>
      <c r="H775" s="94"/>
      <c r="I775" s="94"/>
      <c r="J775" s="94"/>
      <c r="K775" s="94"/>
    </row>
    <row r="776" spans="2:11">
      <c r="B776" s="93"/>
      <c r="C776" s="93"/>
      <c r="D776" s="93"/>
      <c r="E776" s="94"/>
      <c r="F776" s="94"/>
      <c r="G776" s="94"/>
      <c r="H776" s="94"/>
      <c r="I776" s="94"/>
      <c r="J776" s="94"/>
      <c r="K776" s="94"/>
    </row>
    <row r="777" spans="2:11">
      <c r="B777" s="93"/>
      <c r="C777" s="93"/>
      <c r="D777" s="93"/>
      <c r="E777" s="94"/>
      <c r="F777" s="94"/>
      <c r="G777" s="94"/>
      <c r="H777" s="94"/>
      <c r="I777" s="94"/>
      <c r="J777" s="94"/>
      <c r="K777" s="94"/>
    </row>
    <row r="778" spans="2:11">
      <c r="B778" s="93"/>
      <c r="C778" s="93"/>
      <c r="D778" s="93"/>
      <c r="E778" s="94"/>
      <c r="F778" s="94"/>
      <c r="G778" s="94"/>
      <c r="H778" s="94"/>
      <c r="I778" s="94"/>
      <c r="J778" s="94"/>
      <c r="K778" s="94"/>
    </row>
    <row r="779" spans="2:11">
      <c r="B779" s="93"/>
      <c r="C779" s="93"/>
      <c r="D779" s="93"/>
      <c r="E779" s="94"/>
      <c r="F779" s="94"/>
      <c r="G779" s="94"/>
      <c r="H779" s="94"/>
      <c r="I779" s="94"/>
      <c r="J779" s="94"/>
      <c r="K779" s="94"/>
    </row>
    <row r="780" spans="2:11">
      <c r="B780" s="93"/>
      <c r="C780" s="93"/>
      <c r="D780" s="93"/>
      <c r="E780" s="94"/>
      <c r="F780" s="94"/>
      <c r="G780" s="94"/>
      <c r="H780" s="94"/>
      <c r="I780" s="94"/>
      <c r="J780" s="94"/>
      <c r="K780" s="94"/>
    </row>
    <row r="781" spans="2:11">
      <c r="B781" s="93"/>
      <c r="C781" s="93"/>
      <c r="D781" s="93"/>
      <c r="E781" s="94"/>
      <c r="F781" s="94"/>
      <c r="G781" s="94"/>
      <c r="H781" s="94"/>
      <c r="I781" s="94"/>
      <c r="J781" s="94"/>
      <c r="K781" s="94"/>
    </row>
    <row r="782" spans="2:11">
      <c r="B782" s="93"/>
      <c r="C782" s="93"/>
      <c r="D782" s="93"/>
      <c r="E782" s="94"/>
      <c r="F782" s="94"/>
      <c r="G782" s="94"/>
      <c r="H782" s="94"/>
      <c r="I782" s="94"/>
      <c r="J782" s="94"/>
      <c r="K782" s="94"/>
    </row>
    <row r="783" spans="2:11">
      <c r="B783" s="93"/>
      <c r="C783" s="93"/>
      <c r="D783" s="93"/>
      <c r="E783" s="94"/>
      <c r="F783" s="94"/>
      <c r="G783" s="94"/>
      <c r="H783" s="94"/>
      <c r="I783" s="94"/>
      <c r="J783" s="94"/>
      <c r="K783" s="94"/>
    </row>
    <row r="784" spans="2:11">
      <c r="B784" s="93"/>
      <c r="C784" s="93"/>
      <c r="D784" s="93"/>
      <c r="E784" s="94"/>
      <c r="F784" s="94"/>
      <c r="G784" s="94"/>
      <c r="H784" s="94"/>
      <c r="I784" s="94"/>
      <c r="J784" s="94"/>
      <c r="K784" s="94"/>
    </row>
    <row r="785" spans="2:11">
      <c r="B785" s="93"/>
      <c r="C785" s="93"/>
      <c r="D785" s="93"/>
      <c r="E785" s="94"/>
      <c r="F785" s="94"/>
      <c r="G785" s="94"/>
      <c r="H785" s="94"/>
      <c r="I785" s="94"/>
      <c r="J785" s="94"/>
      <c r="K785" s="94"/>
    </row>
    <row r="786" spans="2:11">
      <c r="B786" s="93"/>
      <c r="C786" s="93"/>
      <c r="D786" s="93"/>
      <c r="E786" s="94"/>
      <c r="F786" s="94"/>
      <c r="G786" s="94"/>
      <c r="H786" s="94"/>
      <c r="I786" s="94"/>
      <c r="J786" s="94"/>
      <c r="K786" s="94"/>
    </row>
    <row r="787" spans="2:11">
      <c r="B787" s="93"/>
      <c r="C787" s="93"/>
      <c r="D787" s="93"/>
      <c r="E787" s="94"/>
      <c r="F787" s="94"/>
      <c r="G787" s="94"/>
      <c r="H787" s="94"/>
      <c r="I787" s="94"/>
      <c r="J787" s="94"/>
      <c r="K787" s="94"/>
    </row>
    <row r="788" spans="2:11">
      <c r="B788" s="93"/>
      <c r="C788" s="93"/>
      <c r="D788" s="93"/>
      <c r="E788" s="94"/>
      <c r="F788" s="94"/>
      <c r="G788" s="94"/>
      <c r="H788" s="94"/>
      <c r="I788" s="94"/>
      <c r="J788" s="94"/>
      <c r="K788" s="94"/>
    </row>
    <row r="789" spans="2:11">
      <c r="B789" s="93"/>
      <c r="C789" s="93"/>
      <c r="D789" s="93"/>
      <c r="E789" s="94"/>
      <c r="F789" s="94"/>
      <c r="G789" s="94"/>
      <c r="H789" s="94"/>
      <c r="I789" s="94"/>
      <c r="J789" s="94"/>
      <c r="K789" s="94"/>
    </row>
    <row r="790" spans="2:11">
      <c r="B790" s="93"/>
      <c r="C790" s="93"/>
      <c r="D790" s="93"/>
      <c r="E790" s="94"/>
      <c r="F790" s="94"/>
      <c r="G790" s="94"/>
      <c r="H790" s="94"/>
      <c r="I790" s="94"/>
      <c r="J790" s="94"/>
      <c r="K790" s="94"/>
    </row>
    <row r="791" spans="2:11">
      <c r="B791" s="93"/>
      <c r="C791" s="93"/>
      <c r="D791" s="93"/>
      <c r="E791" s="94"/>
      <c r="F791" s="94"/>
      <c r="G791" s="94"/>
      <c r="H791" s="94"/>
      <c r="I791" s="94"/>
      <c r="J791" s="94"/>
      <c r="K791" s="94"/>
    </row>
    <row r="792" spans="2:11">
      <c r="B792" s="93"/>
      <c r="C792" s="93"/>
      <c r="D792" s="93"/>
      <c r="E792" s="94"/>
      <c r="F792" s="94"/>
      <c r="G792" s="94"/>
      <c r="H792" s="94"/>
      <c r="I792" s="94"/>
      <c r="J792" s="94"/>
      <c r="K792" s="94"/>
    </row>
    <row r="793" spans="2:11">
      <c r="B793" s="93"/>
      <c r="C793" s="93"/>
      <c r="D793" s="93"/>
      <c r="E793" s="94"/>
      <c r="F793" s="94"/>
      <c r="G793" s="94"/>
      <c r="H793" s="94"/>
      <c r="I793" s="94"/>
      <c r="J793" s="94"/>
      <c r="K793" s="94"/>
    </row>
    <row r="794" spans="2:11">
      <c r="B794" s="93"/>
      <c r="C794" s="93"/>
      <c r="D794" s="93"/>
      <c r="E794" s="94"/>
      <c r="F794" s="94"/>
      <c r="G794" s="94"/>
      <c r="H794" s="94"/>
      <c r="I794" s="94"/>
      <c r="J794" s="94"/>
      <c r="K794" s="94"/>
    </row>
    <row r="795" spans="2:11">
      <c r="B795" s="93"/>
      <c r="C795" s="93"/>
      <c r="D795" s="93"/>
      <c r="E795" s="94"/>
      <c r="F795" s="94"/>
      <c r="G795" s="94"/>
      <c r="H795" s="94"/>
      <c r="I795" s="94"/>
      <c r="J795" s="94"/>
      <c r="K795" s="94"/>
    </row>
    <row r="796" spans="2:11">
      <c r="B796" s="93"/>
      <c r="C796" s="93"/>
      <c r="D796" s="93"/>
      <c r="E796" s="94"/>
      <c r="F796" s="94"/>
      <c r="G796" s="94"/>
      <c r="H796" s="94"/>
      <c r="I796" s="94"/>
      <c r="J796" s="94"/>
      <c r="K796" s="94"/>
    </row>
    <row r="797" spans="2:11">
      <c r="B797" s="93"/>
      <c r="C797" s="93"/>
      <c r="D797" s="93"/>
      <c r="E797" s="94"/>
      <c r="F797" s="94"/>
      <c r="G797" s="94"/>
      <c r="H797" s="94"/>
      <c r="I797" s="94"/>
      <c r="J797" s="94"/>
      <c r="K797" s="94"/>
    </row>
    <row r="798" spans="2:11">
      <c r="B798" s="93"/>
      <c r="C798" s="93"/>
      <c r="D798" s="93"/>
      <c r="E798" s="94"/>
      <c r="F798" s="94"/>
      <c r="G798" s="94"/>
      <c r="H798" s="94"/>
      <c r="I798" s="94"/>
      <c r="J798" s="94"/>
      <c r="K798" s="94"/>
    </row>
    <row r="799" spans="2:11">
      <c r="B799" s="93"/>
      <c r="C799" s="93"/>
      <c r="D799" s="93"/>
      <c r="E799" s="94"/>
      <c r="F799" s="94"/>
      <c r="G799" s="94"/>
      <c r="H799" s="94"/>
      <c r="I799" s="94"/>
      <c r="J799" s="94"/>
      <c r="K799" s="94"/>
    </row>
    <row r="800" spans="2:11">
      <c r="B800" s="93"/>
      <c r="C800" s="93"/>
      <c r="D800" s="93"/>
      <c r="E800" s="94"/>
      <c r="F800" s="94"/>
      <c r="G800" s="94"/>
      <c r="H800" s="94"/>
      <c r="I800" s="94"/>
      <c r="J800" s="94"/>
      <c r="K800" s="94"/>
    </row>
    <row r="801" spans="2:11">
      <c r="B801" s="93"/>
      <c r="C801" s="93"/>
      <c r="D801" s="93"/>
      <c r="E801" s="94"/>
      <c r="F801" s="94"/>
      <c r="G801" s="94"/>
      <c r="H801" s="94"/>
      <c r="I801" s="94"/>
      <c r="J801" s="94"/>
      <c r="K801" s="94"/>
    </row>
    <row r="802" spans="2:11">
      <c r="B802" s="93"/>
      <c r="C802" s="93"/>
      <c r="D802" s="93"/>
      <c r="E802" s="94"/>
      <c r="F802" s="94"/>
      <c r="G802" s="94"/>
      <c r="H802" s="94"/>
      <c r="I802" s="94"/>
      <c r="J802" s="94"/>
      <c r="K802" s="94"/>
    </row>
    <row r="803" spans="2:11">
      <c r="B803" s="93"/>
      <c r="C803" s="93"/>
      <c r="D803" s="93"/>
      <c r="E803" s="94"/>
      <c r="F803" s="94"/>
      <c r="G803" s="94"/>
      <c r="H803" s="94"/>
      <c r="I803" s="94"/>
      <c r="J803" s="94"/>
      <c r="K803" s="94"/>
    </row>
    <row r="804" spans="2:11">
      <c r="B804" s="93"/>
      <c r="C804" s="93"/>
      <c r="D804" s="93"/>
      <c r="E804" s="94"/>
      <c r="F804" s="94"/>
      <c r="G804" s="94"/>
      <c r="H804" s="94"/>
      <c r="I804" s="94"/>
      <c r="J804" s="94"/>
      <c r="K804" s="94"/>
    </row>
    <row r="805" spans="2:11">
      <c r="B805" s="93"/>
      <c r="C805" s="93"/>
      <c r="D805" s="93"/>
      <c r="E805" s="94"/>
      <c r="F805" s="94"/>
      <c r="G805" s="94"/>
      <c r="H805" s="94"/>
      <c r="I805" s="94"/>
      <c r="J805" s="94"/>
      <c r="K805" s="94"/>
    </row>
    <row r="806" spans="2:11">
      <c r="B806" s="93"/>
      <c r="C806" s="93"/>
      <c r="D806" s="93"/>
      <c r="E806" s="94"/>
      <c r="F806" s="94"/>
      <c r="G806" s="94"/>
      <c r="H806" s="94"/>
      <c r="I806" s="94"/>
      <c r="J806" s="94"/>
      <c r="K806" s="94"/>
    </row>
    <row r="807" spans="2:11">
      <c r="B807" s="93"/>
      <c r="C807" s="93"/>
      <c r="D807" s="93"/>
      <c r="E807" s="94"/>
      <c r="F807" s="94"/>
      <c r="G807" s="94"/>
      <c r="H807" s="94"/>
      <c r="I807" s="94"/>
      <c r="J807" s="94"/>
      <c r="K807" s="94"/>
    </row>
    <row r="808" spans="2:11">
      <c r="B808" s="93"/>
      <c r="C808" s="93"/>
      <c r="D808" s="93"/>
      <c r="E808" s="94"/>
      <c r="F808" s="94"/>
      <c r="G808" s="94"/>
      <c r="H808" s="94"/>
      <c r="I808" s="94"/>
      <c r="J808" s="94"/>
      <c r="K808" s="94"/>
    </row>
    <row r="809" spans="2:11">
      <c r="B809" s="93"/>
      <c r="C809" s="93"/>
      <c r="D809" s="93"/>
      <c r="E809" s="94"/>
      <c r="F809" s="94"/>
      <c r="G809" s="94"/>
      <c r="H809" s="94"/>
      <c r="I809" s="94"/>
      <c r="J809" s="94"/>
      <c r="K809" s="94"/>
    </row>
    <row r="810" spans="2:11">
      <c r="B810" s="93"/>
      <c r="C810" s="93"/>
      <c r="D810" s="93"/>
      <c r="E810" s="94"/>
      <c r="F810" s="94"/>
      <c r="G810" s="94"/>
      <c r="H810" s="94"/>
      <c r="I810" s="94"/>
      <c r="J810" s="94"/>
      <c r="K810" s="94"/>
    </row>
    <row r="811" spans="2:11">
      <c r="B811" s="93"/>
      <c r="C811" s="93"/>
      <c r="D811" s="93"/>
      <c r="E811" s="94"/>
      <c r="F811" s="94"/>
      <c r="G811" s="94"/>
      <c r="H811" s="94"/>
      <c r="I811" s="94"/>
      <c r="J811" s="94"/>
      <c r="K811" s="94"/>
    </row>
    <row r="812" spans="2:11">
      <c r="B812" s="93"/>
      <c r="C812" s="93"/>
      <c r="D812" s="93"/>
      <c r="E812" s="94"/>
      <c r="F812" s="94"/>
      <c r="G812" s="94"/>
      <c r="H812" s="94"/>
      <c r="I812" s="94"/>
      <c r="J812" s="94"/>
      <c r="K812" s="94"/>
    </row>
    <row r="813" spans="2:11">
      <c r="B813" s="93"/>
      <c r="C813" s="93"/>
      <c r="D813" s="93"/>
      <c r="E813" s="94"/>
      <c r="F813" s="94"/>
      <c r="G813" s="94"/>
      <c r="H813" s="94"/>
      <c r="I813" s="94"/>
      <c r="J813" s="94"/>
      <c r="K813" s="94"/>
    </row>
    <row r="814" spans="2:11">
      <c r="B814" s="93"/>
      <c r="C814" s="93"/>
      <c r="D814" s="93"/>
      <c r="E814" s="94"/>
      <c r="F814" s="94"/>
      <c r="G814" s="94"/>
      <c r="H814" s="94"/>
      <c r="I814" s="94"/>
      <c r="J814" s="94"/>
      <c r="K814" s="94"/>
    </row>
    <row r="815" spans="2:11">
      <c r="B815" s="93"/>
      <c r="C815" s="93"/>
      <c r="D815" s="93"/>
      <c r="E815" s="94"/>
      <c r="F815" s="94"/>
      <c r="G815" s="94"/>
      <c r="H815" s="94"/>
      <c r="I815" s="94"/>
      <c r="J815" s="94"/>
      <c r="K815" s="94"/>
    </row>
    <row r="816" spans="2:11">
      <c r="B816" s="93"/>
      <c r="C816" s="93"/>
      <c r="D816" s="93"/>
      <c r="E816" s="94"/>
      <c r="F816" s="94"/>
      <c r="G816" s="94"/>
      <c r="H816" s="94"/>
      <c r="I816" s="94"/>
      <c r="J816" s="94"/>
      <c r="K816" s="94"/>
    </row>
    <row r="817" spans="2:11">
      <c r="B817" s="93"/>
      <c r="C817" s="93"/>
      <c r="D817" s="93"/>
      <c r="E817" s="94"/>
      <c r="F817" s="94"/>
      <c r="G817" s="94"/>
      <c r="H817" s="94"/>
      <c r="I817" s="94"/>
      <c r="J817" s="94"/>
      <c r="K817" s="94"/>
    </row>
    <row r="818" spans="2:11">
      <c r="B818" s="93"/>
      <c r="C818" s="93"/>
      <c r="D818" s="93"/>
      <c r="E818" s="94"/>
      <c r="F818" s="94"/>
      <c r="G818" s="94"/>
      <c r="H818" s="94"/>
      <c r="I818" s="94"/>
      <c r="J818" s="94"/>
      <c r="K818" s="94"/>
    </row>
    <row r="819" spans="2:11">
      <c r="B819" s="93"/>
      <c r="C819" s="93"/>
      <c r="D819" s="93"/>
      <c r="E819" s="94"/>
      <c r="F819" s="94"/>
      <c r="G819" s="94"/>
      <c r="H819" s="94"/>
      <c r="I819" s="94"/>
      <c r="J819" s="94"/>
      <c r="K819" s="94"/>
    </row>
    <row r="820" spans="2:11">
      <c r="B820" s="93"/>
      <c r="C820" s="93"/>
      <c r="D820" s="93"/>
      <c r="E820" s="94"/>
      <c r="F820" s="94"/>
      <c r="G820" s="94"/>
      <c r="H820" s="94"/>
      <c r="I820" s="94"/>
      <c r="J820" s="94"/>
      <c r="K820" s="94"/>
    </row>
    <row r="821" spans="2:11">
      <c r="B821" s="93"/>
      <c r="C821" s="93"/>
      <c r="D821" s="93"/>
      <c r="E821" s="94"/>
      <c r="F821" s="94"/>
      <c r="G821" s="94"/>
      <c r="H821" s="94"/>
      <c r="I821" s="94"/>
      <c r="J821" s="94"/>
      <c r="K821" s="94"/>
    </row>
    <row r="822" spans="2:11">
      <c r="B822" s="93"/>
      <c r="C822" s="93"/>
      <c r="D822" s="93"/>
      <c r="E822" s="94"/>
      <c r="F822" s="94"/>
      <c r="G822" s="94"/>
      <c r="H822" s="94"/>
      <c r="I822" s="94"/>
      <c r="J822" s="94"/>
      <c r="K822" s="94"/>
    </row>
    <row r="823" spans="2:11">
      <c r="B823" s="93"/>
      <c r="C823" s="93"/>
      <c r="D823" s="93"/>
      <c r="E823" s="94"/>
      <c r="F823" s="94"/>
      <c r="G823" s="94"/>
      <c r="H823" s="94"/>
      <c r="I823" s="94"/>
      <c r="J823" s="94"/>
      <c r="K823" s="94"/>
    </row>
    <row r="824" spans="2:11">
      <c r="B824" s="93"/>
      <c r="C824" s="93"/>
      <c r="D824" s="93"/>
      <c r="E824" s="94"/>
      <c r="F824" s="94"/>
      <c r="G824" s="94"/>
      <c r="H824" s="94"/>
      <c r="I824" s="94"/>
      <c r="J824" s="94"/>
      <c r="K824" s="94"/>
    </row>
    <row r="825" spans="2:11">
      <c r="B825" s="93"/>
      <c r="C825" s="93"/>
      <c r="D825" s="93"/>
      <c r="E825" s="94"/>
      <c r="F825" s="94"/>
      <c r="G825" s="94"/>
      <c r="H825" s="94"/>
      <c r="I825" s="94"/>
      <c r="J825" s="94"/>
      <c r="K825" s="94"/>
    </row>
    <row r="826" spans="2:11">
      <c r="B826" s="93"/>
      <c r="C826" s="93"/>
      <c r="D826" s="93"/>
      <c r="E826" s="94"/>
      <c r="F826" s="94"/>
      <c r="G826" s="94"/>
      <c r="H826" s="94"/>
      <c r="I826" s="94"/>
      <c r="J826" s="94"/>
      <c r="K826" s="94"/>
    </row>
    <row r="827" spans="2:11">
      <c r="B827" s="93"/>
      <c r="C827" s="93"/>
      <c r="D827" s="93"/>
      <c r="E827" s="94"/>
      <c r="F827" s="94"/>
      <c r="G827" s="94"/>
      <c r="H827" s="94"/>
      <c r="I827" s="94"/>
      <c r="J827" s="94"/>
      <c r="K827" s="94"/>
    </row>
    <row r="828" spans="2:11">
      <c r="B828" s="93"/>
      <c r="C828" s="93"/>
      <c r="D828" s="93"/>
      <c r="E828" s="94"/>
      <c r="F828" s="94"/>
      <c r="G828" s="94"/>
      <c r="H828" s="94"/>
      <c r="I828" s="94"/>
      <c r="J828" s="94"/>
      <c r="K828" s="94"/>
    </row>
    <row r="829" spans="2:11">
      <c r="B829" s="93"/>
      <c r="C829" s="93"/>
      <c r="D829" s="93"/>
      <c r="E829" s="94"/>
      <c r="F829" s="94"/>
      <c r="G829" s="94"/>
      <c r="H829" s="94"/>
      <c r="I829" s="94"/>
      <c r="J829" s="94"/>
      <c r="K829" s="94"/>
    </row>
    <row r="830" spans="2:11">
      <c r="B830" s="93"/>
      <c r="C830" s="93"/>
      <c r="D830" s="93"/>
      <c r="E830" s="94"/>
      <c r="F830" s="94"/>
      <c r="G830" s="94"/>
      <c r="H830" s="94"/>
      <c r="I830" s="94"/>
      <c r="J830" s="94"/>
      <c r="K830" s="94"/>
    </row>
    <row r="831" spans="2:11">
      <c r="B831" s="93"/>
      <c r="C831" s="93"/>
      <c r="D831" s="93"/>
      <c r="E831" s="94"/>
      <c r="F831" s="94"/>
      <c r="G831" s="94"/>
      <c r="H831" s="94"/>
      <c r="I831" s="94"/>
      <c r="J831" s="94"/>
      <c r="K831" s="94"/>
    </row>
    <row r="832" spans="2:11">
      <c r="B832" s="93"/>
      <c r="C832" s="93"/>
      <c r="D832" s="93"/>
      <c r="E832" s="94"/>
      <c r="F832" s="94"/>
      <c r="G832" s="94"/>
      <c r="H832" s="94"/>
      <c r="I832" s="94"/>
      <c r="J832" s="94"/>
      <c r="K832" s="94"/>
    </row>
    <row r="833" spans="2:11">
      <c r="B833" s="93"/>
      <c r="C833" s="93"/>
      <c r="D833" s="93"/>
      <c r="E833" s="94"/>
      <c r="F833" s="94"/>
      <c r="G833" s="94"/>
      <c r="H833" s="94"/>
      <c r="I833" s="94"/>
      <c r="J833" s="94"/>
      <c r="K833" s="94"/>
    </row>
    <row r="834" spans="2:11">
      <c r="B834" s="93"/>
      <c r="C834" s="93"/>
      <c r="D834" s="93"/>
      <c r="E834" s="94"/>
      <c r="F834" s="94"/>
      <c r="G834" s="94"/>
      <c r="H834" s="94"/>
      <c r="I834" s="94"/>
      <c r="J834" s="94"/>
      <c r="K834" s="94"/>
    </row>
    <row r="835" spans="2:11">
      <c r="B835" s="93"/>
      <c r="C835" s="93"/>
      <c r="D835" s="93"/>
      <c r="E835" s="94"/>
      <c r="F835" s="94"/>
      <c r="G835" s="94"/>
      <c r="H835" s="94"/>
      <c r="I835" s="94"/>
      <c r="J835" s="94"/>
      <c r="K835" s="94"/>
    </row>
    <row r="836" spans="2:11">
      <c r="B836" s="93"/>
      <c r="C836" s="93"/>
      <c r="D836" s="93"/>
      <c r="E836" s="94"/>
      <c r="F836" s="94"/>
      <c r="G836" s="94"/>
      <c r="H836" s="94"/>
      <c r="I836" s="94"/>
      <c r="J836" s="94"/>
      <c r="K836" s="94"/>
    </row>
    <row r="837" spans="2:11">
      <c r="B837" s="93"/>
      <c r="C837" s="93"/>
      <c r="D837" s="93"/>
      <c r="E837" s="94"/>
      <c r="F837" s="94"/>
      <c r="G837" s="94"/>
      <c r="H837" s="94"/>
      <c r="I837" s="94"/>
      <c r="J837" s="94"/>
      <c r="K837" s="94"/>
    </row>
    <row r="838" spans="2:11">
      <c r="B838" s="93"/>
      <c r="C838" s="93"/>
      <c r="D838" s="93"/>
      <c r="E838" s="94"/>
      <c r="F838" s="94"/>
      <c r="G838" s="94"/>
      <c r="H838" s="94"/>
      <c r="I838" s="94"/>
      <c r="J838" s="94"/>
      <c r="K838" s="94"/>
    </row>
    <row r="839" spans="2:11">
      <c r="B839" s="93"/>
      <c r="C839" s="93"/>
      <c r="D839" s="93"/>
      <c r="E839" s="94"/>
      <c r="F839" s="94"/>
      <c r="G839" s="94"/>
      <c r="H839" s="94"/>
      <c r="I839" s="94"/>
      <c r="J839" s="94"/>
      <c r="K839" s="94"/>
    </row>
    <row r="840" spans="2:11">
      <c r="B840" s="93"/>
      <c r="C840" s="93"/>
      <c r="D840" s="93"/>
      <c r="E840" s="94"/>
      <c r="F840" s="94"/>
      <c r="G840" s="94"/>
      <c r="H840" s="94"/>
      <c r="I840" s="94"/>
      <c r="J840" s="94"/>
      <c r="K840" s="94"/>
    </row>
    <row r="841" spans="2:11">
      <c r="B841" s="93"/>
      <c r="C841" s="93"/>
      <c r="D841" s="93"/>
      <c r="E841" s="94"/>
      <c r="F841" s="94"/>
      <c r="G841" s="94"/>
      <c r="H841" s="94"/>
      <c r="I841" s="94"/>
      <c r="J841" s="94"/>
      <c r="K841" s="94"/>
    </row>
    <row r="842" spans="2:11">
      <c r="B842" s="93"/>
      <c r="C842" s="93"/>
      <c r="D842" s="93"/>
      <c r="E842" s="94"/>
      <c r="F842" s="94"/>
      <c r="G842" s="94"/>
      <c r="H842" s="94"/>
      <c r="I842" s="94"/>
      <c r="J842" s="94"/>
      <c r="K842" s="94"/>
    </row>
    <row r="843" spans="2:11">
      <c r="B843" s="93"/>
      <c r="C843" s="93"/>
      <c r="D843" s="93"/>
      <c r="E843" s="94"/>
      <c r="F843" s="94"/>
      <c r="G843" s="94"/>
      <c r="H843" s="94"/>
      <c r="I843" s="94"/>
      <c r="J843" s="94"/>
      <c r="K843" s="94"/>
    </row>
    <row r="844" spans="2:11">
      <c r="B844" s="93"/>
      <c r="C844" s="93"/>
      <c r="D844" s="93"/>
      <c r="E844" s="94"/>
      <c r="F844" s="94"/>
      <c r="G844" s="94"/>
      <c r="H844" s="94"/>
      <c r="I844" s="94"/>
      <c r="J844" s="94"/>
      <c r="K844" s="94"/>
    </row>
    <row r="845" spans="2:11">
      <c r="B845" s="93"/>
      <c r="C845" s="93"/>
      <c r="D845" s="93"/>
      <c r="E845" s="94"/>
      <c r="F845" s="94"/>
      <c r="G845" s="94"/>
      <c r="H845" s="94"/>
      <c r="I845" s="94"/>
      <c r="J845" s="94"/>
      <c r="K845" s="94"/>
    </row>
    <row r="846" spans="2:11">
      <c r="B846" s="93"/>
      <c r="C846" s="93"/>
      <c r="D846" s="93"/>
      <c r="E846" s="94"/>
      <c r="F846" s="94"/>
      <c r="G846" s="94"/>
      <c r="H846" s="94"/>
      <c r="I846" s="94"/>
      <c r="J846" s="94"/>
      <c r="K846" s="94"/>
    </row>
    <row r="847" spans="2:11">
      <c r="B847" s="93"/>
      <c r="C847" s="93"/>
      <c r="D847" s="93"/>
      <c r="E847" s="94"/>
      <c r="F847" s="94"/>
      <c r="G847" s="94"/>
      <c r="H847" s="94"/>
      <c r="I847" s="94"/>
      <c r="J847" s="94"/>
      <c r="K847" s="94"/>
    </row>
    <row r="848" spans="2:11">
      <c r="B848" s="93"/>
      <c r="C848" s="93"/>
      <c r="D848" s="93"/>
      <c r="E848" s="94"/>
      <c r="F848" s="94"/>
      <c r="G848" s="94"/>
      <c r="H848" s="94"/>
      <c r="I848" s="94"/>
      <c r="J848" s="94"/>
      <c r="K848" s="94"/>
    </row>
    <row r="849" spans="2:11">
      <c r="B849" s="93"/>
      <c r="C849" s="93"/>
      <c r="D849" s="93"/>
      <c r="E849" s="94"/>
      <c r="F849" s="94"/>
      <c r="G849" s="94"/>
      <c r="H849" s="94"/>
      <c r="I849" s="94"/>
      <c r="J849" s="94"/>
      <c r="K849" s="94"/>
    </row>
    <row r="850" spans="2:11">
      <c r="B850" s="93"/>
      <c r="C850" s="93"/>
      <c r="D850" s="93"/>
      <c r="E850" s="94"/>
      <c r="F850" s="94"/>
      <c r="G850" s="94"/>
      <c r="H850" s="94"/>
      <c r="I850" s="94"/>
      <c r="J850" s="94"/>
      <c r="K850" s="94"/>
    </row>
    <row r="851" spans="2:11">
      <c r="B851" s="93"/>
      <c r="C851" s="93"/>
      <c r="D851" s="93"/>
      <c r="E851" s="94"/>
      <c r="F851" s="94"/>
      <c r="G851" s="94"/>
      <c r="H851" s="94"/>
      <c r="I851" s="94"/>
      <c r="J851" s="94"/>
      <c r="K851" s="94"/>
    </row>
    <row r="852" spans="2:11">
      <c r="B852" s="93"/>
      <c r="C852" s="93"/>
      <c r="D852" s="93"/>
      <c r="E852" s="94"/>
      <c r="F852" s="94"/>
      <c r="G852" s="94"/>
      <c r="H852" s="94"/>
      <c r="I852" s="94"/>
      <c r="J852" s="94"/>
      <c r="K852" s="94"/>
    </row>
    <row r="853" spans="2:11">
      <c r="B853" s="93"/>
      <c r="C853" s="93"/>
      <c r="D853" s="93"/>
      <c r="E853" s="94"/>
      <c r="F853" s="94"/>
      <c r="G853" s="94"/>
      <c r="H853" s="94"/>
      <c r="I853" s="94"/>
      <c r="J853" s="94"/>
      <c r="K853" s="94"/>
    </row>
    <row r="854" spans="2:11">
      <c r="B854" s="93"/>
      <c r="C854" s="93"/>
      <c r="D854" s="93"/>
      <c r="E854" s="94"/>
      <c r="F854" s="94"/>
      <c r="G854" s="94"/>
      <c r="H854" s="94"/>
      <c r="I854" s="94"/>
      <c r="J854" s="94"/>
      <c r="K854" s="94"/>
    </row>
    <row r="855" spans="2:11">
      <c r="B855" s="93"/>
      <c r="C855" s="93"/>
      <c r="D855" s="93"/>
      <c r="E855" s="94"/>
      <c r="F855" s="94"/>
      <c r="G855" s="94"/>
      <c r="H855" s="94"/>
      <c r="I855" s="94"/>
      <c r="J855" s="94"/>
      <c r="K855" s="94"/>
    </row>
    <row r="856" spans="2:11">
      <c r="B856" s="93"/>
      <c r="C856" s="93"/>
      <c r="D856" s="93"/>
      <c r="E856" s="94"/>
      <c r="F856" s="94"/>
      <c r="G856" s="94"/>
      <c r="H856" s="94"/>
      <c r="I856" s="94"/>
      <c r="J856" s="94"/>
      <c r="K856" s="94"/>
    </row>
    <row r="857" spans="2:11">
      <c r="B857" s="93"/>
      <c r="C857" s="93"/>
      <c r="D857" s="93"/>
      <c r="E857" s="94"/>
      <c r="F857" s="94"/>
      <c r="G857" s="94"/>
      <c r="H857" s="94"/>
      <c r="I857" s="94"/>
      <c r="J857" s="94"/>
      <c r="K857" s="94"/>
    </row>
    <row r="858" spans="2:11">
      <c r="B858" s="93"/>
      <c r="C858" s="93"/>
      <c r="D858" s="93"/>
      <c r="E858" s="94"/>
      <c r="F858" s="94"/>
      <c r="G858" s="94"/>
      <c r="H858" s="94"/>
      <c r="I858" s="94"/>
      <c r="J858" s="94"/>
      <c r="K858" s="94"/>
    </row>
    <row r="859" spans="2:11">
      <c r="B859" s="93"/>
      <c r="C859" s="93"/>
      <c r="D859" s="93"/>
      <c r="E859" s="94"/>
      <c r="F859" s="94"/>
      <c r="G859" s="94"/>
      <c r="H859" s="94"/>
      <c r="I859" s="94"/>
      <c r="J859" s="94"/>
      <c r="K859" s="94"/>
    </row>
    <row r="860" spans="2:11">
      <c r="B860" s="93"/>
      <c r="C860" s="93"/>
      <c r="D860" s="93"/>
      <c r="E860" s="94"/>
      <c r="F860" s="94"/>
      <c r="G860" s="94"/>
      <c r="H860" s="94"/>
      <c r="I860" s="94"/>
      <c r="J860" s="94"/>
      <c r="K860" s="94"/>
    </row>
    <row r="861" spans="2:11">
      <c r="B861" s="93"/>
      <c r="C861" s="93"/>
      <c r="D861" s="93"/>
      <c r="E861" s="94"/>
      <c r="F861" s="94"/>
      <c r="G861" s="94"/>
      <c r="H861" s="94"/>
      <c r="I861" s="94"/>
      <c r="J861" s="94"/>
      <c r="K861" s="94"/>
    </row>
    <row r="862" spans="2:11">
      <c r="B862" s="93"/>
      <c r="C862" s="93"/>
      <c r="D862" s="93"/>
      <c r="E862" s="94"/>
      <c r="F862" s="94"/>
      <c r="G862" s="94"/>
      <c r="H862" s="94"/>
      <c r="I862" s="94"/>
      <c r="J862" s="94"/>
      <c r="K862" s="94"/>
    </row>
    <row r="863" spans="2:11">
      <c r="B863" s="93"/>
      <c r="C863" s="93"/>
      <c r="D863" s="93"/>
      <c r="E863" s="94"/>
      <c r="F863" s="94"/>
      <c r="G863" s="94"/>
      <c r="H863" s="94"/>
      <c r="I863" s="94"/>
      <c r="J863" s="94"/>
      <c r="K863" s="94"/>
    </row>
    <row r="864" spans="2:11">
      <c r="B864" s="93"/>
      <c r="C864" s="93"/>
      <c r="D864" s="93"/>
      <c r="E864" s="94"/>
      <c r="F864" s="94"/>
      <c r="G864" s="94"/>
      <c r="H864" s="94"/>
      <c r="I864" s="94"/>
      <c r="J864" s="94"/>
      <c r="K864" s="94"/>
    </row>
    <row r="865" spans="2:11">
      <c r="B865" s="93"/>
      <c r="C865" s="93"/>
      <c r="D865" s="93"/>
      <c r="E865" s="94"/>
      <c r="F865" s="94"/>
      <c r="G865" s="94"/>
      <c r="H865" s="94"/>
      <c r="I865" s="94"/>
      <c r="J865" s="94"/>
      <c r="K865" s="94"/>
    </row>
    <row r="866" spans="2:11">
      <c r="B866" s="93"/>
      <c r="C866" s="93"/>
      <c r="D866" s="93"/>
      <c r="E866" s="94"/>
      <c r="F866" s="94"/>
      <c r="G866" s="94"/>
      <c r="H866" s="94"/>
      <c r="I866" s="94"/>
      <c r="J866" s="94"/>
      <c r="K866" s="94"/>
    </row>
    <row r="867" spans="2:11">
      <c r="B867" s="93"/>
      <c r="C867" s="93"/>
      <c r="D867" s="93"/>
      <c r="E867" s="94"/>
      <c r="F867" s="94"/>
      <c r="G867" s="94"/>
      <c r="H867" s="94"/>
      <c r="I867" s="94"/>
      <c r="J867" s="94"/>
      <c r="K867" s="94"/>
    </row>
    <row r="868" spans="2:11">
      <c r="B868" s="93"/>
      <c r="C868" s="93"/>
      <c r="D868" s="93"/>
      <c r="E868" s="94"/>
      <c r="F868" s="94"/>
      <c r="G868" s="94"/>
      <c r="H868" s="94"/>
      <c r="I868" s="94"/>
      <c r="J868" s="94"/>
      <c r="K868" s="94"/>
    </row>
    <row r="869" spans="2:11">
      <c r="B869" s="93"/>
      <c r="C869" s="93"/>
      <c r="D869" s="93"/>
      <c r="E869" s="94"/>
      <c r="F869" s="94"/>
      <c r="G869" s="94"/>
      <c r="H869" s="94"/>
      <c r="I869" s="94"/>
      <c r="J869" s="94"/>
      <c r="K869" s="94"/>
    </row>
    <row r="870" spans="2:11">
      <c r="B870" s="93"/>
      <c r="C870" s="93"/>
      <c r="D870" s="93"/>
      <c r="E870" s="94"/>
      <c r="F870" s="94"/>
      <c r="G870" s="94"/>
      <c r="H870" s="94"/>
      <c r="I870" s="94"/>
      <c r="J870" s="94"/>
      <c r="K870" s="94"/>
    </row>
    <row r="871" spans="2:11">
      <c r="B871" s="93"/>
      <c r="C871" s="93"/>
      <c r="D871" s="93"/>
      <c r="E871" s="94"/>
      <c r="F871" s="94"/>
      <c r="G871" s="94"/>
      <c r="H871" s="94"/>
      <c r="I871" s="94"/>
      <c r="J871" s="94"/>
      <c r="K871" s="94"/>
    </row>
    <row r="872" spans="2:11">
      <c r="B872" s="93"/>
      <c r="C872" s="93"/>
      <c r="D872" s="93"/>
      <c r="E872" s="94"/>
      <c r="F872" s="94"/>
      <c r="G872" s="94"/>
      <c r="H872" s="94"/>
      <c r="I872" s="94"/>
      <c r="J872" s="94"/>
      <c r="K872" s="94"/>
    </row>
    <row r="873" spans="2:11">
      <c r="B873" s="93"/>
      <c r="C873" s="93"/>
      <c r="D873" s="93"/>
      <c r="E873" s="94"/>
      <c r="F873" s="94"/>
      <c r="G873" s="94"/>
      <c r="H873" s="94"/>
      <c r="I873" s="94"/>
      <c r="J873" s="94"/>
      <c r="K873" s="94"/>
    </row>
    <row r="874" spans="2:11">
      <c r="B874" s="93"/>
      <c r="C874" s="93"/>
      <c r="D874" s="93"/>
      <c r="E874" s="94"/>
      <c r="F874" s="94"/>
      <c r="G874" s="94"/>
      <c r="H874" s="94"/>
      <c r="I874" s="94"/>
      <c r="J874" s="94"/>
      <c r="K874" s="94"/>
    </row>
    <row r="875" spans="2:11">
      <c r="B875" s="93"/>
      <c r="C875" s="93"/>
      <c r="D875" s="93"/>
      <c r="E875" s="94"/>
      <c r="F875" s="94"/>
      <c r="G875" s="94"/>
      <c r="H875" s="94"/>
      <c r="I875" s="94"/>
      <c r="J875" s="94"/>
      <c r="K875" s="94"/>
    </row>
    <row r="876" spans="2:11">
      <c r="B876" s="93"/>
      <c r="C876" s="93"/>
      <c r="D876" s="93"/>
      <c r="E876" s="94"/>
      <c r="F876" s="94"/>
      <c r="G876" s="94"/>
      <c r="H876" s="94"/>
      <c r="I876" s="94"/>
      <c r="J876" s="94"/>
      <c r="K876" s="94"/>
    </row>
    <row r="877" spans="2:11">
      <c r="B877" s="93"/>
      <c r="C877" s="93"/>
      <c r="D877" s="93"/>
      <c r="E877" s="94"/>
      <c r="F877" s="94"/>
      <c r="G877" s="94"/>
      <c r="H877" s="94"/>
      <c r="I877" s="94"/>
      <c r="J877" s="94"/>
      <c r="K877" s="94"/>
    </row>
    <row r="878" spans="2:11">
      <c r="B878" s="93"/>
      <c r="C878" s="93"/>
      <c r="D878" s="93"/>
      <c r="E878" s="94"/>
      <c r="F878" s="94"/>
      <c r="G878" s="94"/>
      <c r="H878" s="94"/>
      <c r="I878" s="94"/>
      <c r="J878" s="94"/>
      <c r="K878" s="94"/>
    </row>
    <row r="879" spans="2:11">
      <c r="B879" s="93"/>
      <c r="C879" s="93"/>
      <c r="D879" s="93"/>
      <c r="E879" s="94"/>
      <c r="F879" s="94"/>
      <c r="G879" s="94"/>
      <c r="H879" s="94"/>
      <c r="I879" s="94"/>
      <c r="J879" s="94"/>
      <c r="K879" s="94"/>
    </row>
    <row r="880" spans="2:11">
      <c r="B880" s="93"/>
      <c r="C880" s="93"/>
      <c r="D880" s="93"/>
      <c r="E880" s="94"/>
      <c r="F880" s="94"/>
      <c r="G880" s="94"/>
      <c r="H880" s="94"/>
      <c r="I880" s="94"/>
      <c r="J880" s="94"/>
      <c r="K880" s="94"/>
    </row>
    <row r="881" spans="2:11">
      <c r="B881" s="93"/>
      <c r="C881" s="93"/>
      <c r="D881" s="93"/>
      <c r="E881" s="94"/>
      <c r="F881" s="94"/>
      <c r="G881" s="94"/>
      <c r="H881" s="94"/>
      <c r="I881" s="94"/>
      <c r="J881" s="94"/>
      <c r="K881" s="94"/>
    </row>
    <row r="882" spans="2:11">
      <c r="B882" s="93"/>
      <c r="C882" s="93"/>
      <c r="D882" s="93"/>
      <c r="E882" s="94"/>
      <c r="F882" s="94"/>
      <c r="G882" s="94"/>
      <c r="H882" s="94"/>
      <c r="I882" s="94"/>
      <c r="J882" s="94"/>
      <c r="K882" s="94"/>
    </row>
    <row r="883" spans="2:11">
      <c r="B883" s="93"/>
      <c r="C883" s="93"/>
      <c r="D883" s="93"/>
      <c r="E883" s="94"/>
      <c r="F883" s="94"/>
      <c r="G883" s="94"/>
      <c r="H883" s="94"/>
      <c r="I883" s="94"/>
      <c r="J883" s="94"/>
      <c r="K883" s="94"/>
    </row>
    <row r="884" spans="2:11">
      <c r="B884" s="93"/>
      <c r="C884" s="93"/>
      <c r="D884" s="93"/>
      <c r="E884" s="94"/>
      <c r="F884" s="94"/>
      <c r="G884" s="94"/>
      <c r="H884" s="94"/>
      <c r="I884" s="94"/>
      <c r="J884" s="94"/>
      <c r="K884" s="94"/>
    </row>
    <row r="885" spans="2:11">
      <c r="B885" s="93"/>
      <c r="C885" s="93"/>
      <c r="D885" s="93"/>
      <c r="E885" s="94"/>
      <c r="F885" s="94"/>
      <c r="G885" s="94"/>
      <c r="H885" s="94"/>
      <c r="I885" s="94"/>
      <c r="J885" s="94"/>
      <c r="K885" s="94"/>
    </row>
    <row r="886" spans="2:11">
      <c r="B886" s="93"/>
      <c r="C886" s="93"/>
      <c r="D886" s="93"/>
      <c r="E886" s="94"/>
      <c r="F886" s="94"/>
      <c r="G886" s="94"/>
      <c r="H886" s="94"/>
      <c r="I886" s="94"/>
      <c r="J886" s="94"/>
      <c r="K886" s="94"/>
    </row>
    <row r="887" spans="2:11">
      <c r="B887" s="93"/>
      <c r="C887" s="93"/>
      <c r="D887" s="93"/>
      <c r="E887" s="94"/>
      <c r="F887" s="94"/>
      <c r="G887" s="94"/>
      <c r="H887" s="94"/>
      <c r="I887" s="94"/>
      <c r="J887" s="94"/>
      <c r="K887" s="94"/>
    </row>
    <row r="888" spans="2:11">
      <c r="B888" s="93"/>
      <c r="C888" s="93"/>
      <c r="D888" s="93"/>
      <c r="E888" s="94"/>
      <c r="F888" s="94"/>
      <c r="G888" s="94"/>
      <c r="H888" s="94"/>
      <c r="I888" s="94"/>
      <c r="J888" s="94"/>
      <c r="K888" s="94"/>
    </row>
    <row r="889" spans="2:11">
      <c r="B889" s="93"/>
      <c r="C889" s="93"/>
      <c r="D889" s="93"/>
      <c r="E889" s="94"/>
      <c r="F889" s="94"/>
      <c r="G889" s="94"/>
      <c r="H889" s="94"/>
      <c r="I889" s="94"/>
      <c r="J889" s="94"/>
      <c r="K889" s="94"/>
    </row>
    <row r="890" spans="2:11">
      <c r="B890" s="93"/>
      <c r="C890" s="93"/>
      <c r="D890" s="93"/>
      <c r="E890" s="94"/>
      <c r="F890" s="94"/>
      <c r="G890" s="94"/>
      <c r="H890" s="94"/>
      <c r="I890" s="94"/>
      <c r="J890" s="94"/>
      <c r="K890" s="94"/>
    </row>
    <row r="891" spans="2:11">
      <c r="B891" s="93"/>
      <c r="C891" s="93"/>
      <c r="D891" s="93"/>
      <c r="E891" s="94"/>
      <c r="F891" s="94"/>
      <c r="G891" s="94"/>
      <c r="H891" s="94"/>
      <c r="I891" s="94"/>
      <c r="J891" s="94"/>
      <c r="K891" s="94"/>
    </row>
    <row r="892" spans="2:11">
      <c r="B892" s="93"/>
      <c r="C892" s="93"/>
      <c r="D892" s="93"/>
      <c r="E892" s="94"/>
      <c r="F892" s="94"/>
      <c r="G892" s="94"/>
      <c r="H892" s="94"/>
      <c r="I892" s="94"/>
      <c r="J892" s="94"/>
      <c r="K892" s="94"/>
    </row>
    <row r="893" spans="2:11">
      <c r="B893" s="93"/>
      <c r="C893" s="93"/>
      <c r="D893" s="93"/>
      <c r="E893" s="94"/>
      <c r="F893" s="94"/>
      <c r="G893" s="94"/>
      <c r="H893" s="94"/>
      <c r="I893" s="94"/>
      <c r="J893" s="94"/>
      <c r="K893" s="94"/>
    </row>
    <row r="894" spans="2:11">
      <c r="B894" s="93"/>
      <c r="C894" s="93"/>
      <c r="D894" s="93"/>
      <c r="E894" s="94"/>
      <c r="F894" s="94"/>
      <c r="G894" s="94"/>
      <c r="H894" s="94"/>
      <c r="I894" s="94"/>
      <c r="J894" s="94"/>
      <c r="K894" s="94"/>
    </row>
    <row r="895" spans="2:11">
      <c r="B895" s="93"/>
      <c r="C895" s="93"/>
      <c r="D895" s="93"/>
      <c r="E895" s="94"/>
      <c r="F895" s="94"/>
      <c r="G895" s="94"/>
      <c r="H895" s="94"/>
      <c r="I895" s="94"/>
      <c r="J895" s="94"/>
      <c r="K895" s="94"/>
    </row>
    <row r="896" spans="2:11">
      <c r="B896" s="93"/>
      <c r="C896" s="93"/>
      <c r="D896" s="93"/>
      <c r="E896" s="94"/>
      <c r="F896" s="94"/>
      <c r="G896" s="94"/>
      <c r="H896" s="94"/>
      <c r="I896" s="94"/>
      <c r="J896" s="94"/>
      <c r="K896" s="94"/>
    </row>
    <row r="897" spans="2:11">
      <c r="B897" s="93"/>
      <c r="C897" s="93"/>
      <c r="D897" s="93"/>
      <c r="E897" s="94"/>
      <c r="F897" s="94"/>
      <c r="G897" s="94"/>
      <c r="H897" s="94"/>
      <c r="I897" s="94"/>
      <c r="J897" s="94"/>
      <c r="K897" s="94"/>
    </row>
    <row r="898" spans="2:11">
      <c r="B898" s="93"/>
      <c r="C898" s="93"/>
      <c r="D898" s="93"/>
      <c r="E898" s="94"/>
      <c r="F898" s="94"/>
      <c r="G898" s="94"/>
      <c r="H898" s="94"/>
      <c r="I898" s="94"/>
      <c r="J898" s="94"/>
      <c r="K898" s="94"/>
    </row>
    <row r="899" spans="2:11">
      <c r="B899" s="93"/>
      <c r="C899" s="93"/>
      <c r="D899" s="93"/>
      <c r="E899" s="94"/>
      <c r="F899" s="94"/>
      <c r="G899" s="94"/>
      <c r="H899" s="94"/>
      <c r="I899" s="94"/>
      <c r="J899" s="94"/>
      <c r="K899" s="94"/>
    </row>
    <row r="900" spans="2:11">
      <c r="B900" s="93"/>
      <c r="C900" s="93"/>
      <c r="D900" s="93"/>
      <c r="E900" s="94"/>
      <c r="F900" s="94"/>
      <c r="G900" s="94"/>
      <c r="H900" s="94"/>
      <c r="I900" s="94"/>
      <c r="J900" s="94"/>
      <c r="K900" s="94"/>
    </row>
    <row r="901" spans="2:11">
      <c r="B901" s="93"/>
      <c r="C901" s="93"/>
      <c r="D901" s="93"/>
      <c r="E901" s="94"/>
      <c r="F901" s="94"/>
      <c r="G901" s="94"/>
      <c r="H901" s="94"/>
      <c r="I901" s="94"/>
      <c r="J901" s="94"/>
      <c r="K901" s="94"/>
    </row>
    <row r="902" spans="2:11">
      <c r="B902" s="93"/>
      <c r="C902" s="93"/>
      <c r="D902" s="93"/>
      <c r="E902" s="94"/>
      <c r="F902" s="94"/>
      <c r="G902" s="94"/>
      <c r="H902" s="94"/>
      <c r="I902" s="94"/>
      <c r="J902" s="94"/>
      <c r="K902" s="94"/>
    </row>
    <row r="903" spans="2:11">
      <c r="B903" s="93"/>
      <c r="C903" s="93"/>
      <c r="D903" s="93"/>
      <c r="E903" s="94"/>
      <c r="F903" s="94"/>
      <c r="G903" s="94"/>
      <c r="H903" s="94"/>
      <c r="I903" s="94"/>
      <c r="J903" s="94"/>
      <c r="K903" s="94"/>
    </row>
    <row r="904" spans="2:11">
      <c r="B904" s="93"/>
      <c r="C904" s="93"/>
      <c r="D904" s="93"/>
      <c r="E904" s="94"/>
      <c r="F904" s="94"/>
      <c r="G904" s="94"/>
      <c r="H904" s="94"/>
      <c r="I904" s="94"/>
      <c r="J904" s="94"/>
      <c r="K904" s="94"/>
    </row>
    <row r="905" spans="2:11">
      <c r="B905" s="93"/>
      <c r="C905" s="93"/>
      <c r="D905" s="93"/>
      <c r="E905" s="94"/>
      <c r="F905" s="94"/>
      <c r="G905" s="94"/>
      <c r="H905" s="94"/>
      <c r="I905" s="94"/>
      <c r="J905" s="94"/>
      <c r="K905" s="94"/>
    </row>
    <row r="906" spans="2:11">
      <c r="B906" s="93"/>
      <c r="C906" s="93"/>
      <c r="D906" s="93"/>
      <c r="E906" s="94"/>
      <c r="F906" s="94"/>
      <c r="G906" s="94"/>
      <c r="H906" s="94"/>
      <c r="I906" s="94"/>
      <c r="J906" s="94"/>
      <c r="K906" s="94"/>
    </row>
    <row r="907" spans="2:11">
      <c r="B907" s="93"/>
      <c r="C907" s="93"/>
      <c r="D907" s="93"/>
      <c r="E907" s="94"/>
      <c r="F907" s="94"/>
      <c r="G907" s="94"/>
      <c r="H907" s="94"/>
      <c r="I907" s="94"/>
      <c r="J907" s="94"/>
      <c r="K907" s="94"/>
    </row>
    <row r="908" spans="2:11">
      <c r="B908" s="93"/>
      <c r="C908" s="93"/>
      <c r="D908" s="93"/>
      <c r="E908" s="94"/>
      <c r="F908" s="94"/>
      <c r="G908" s="94"/>
      <c r="H908" s="94"/>
      <c r="I908" s="94"/>
      <c r="J908" s="94"/>
      <c r="K908" s="94"/>
    </row>
    <row r="909" spans="2:11">
      <c r="B909" s="93"/>
      <c r="C909" s="93"/>
      <c r="D909" s="93"/>
      <c r="E909" s="94"/>
      <c r="F909" s="94"/>
      <c r="G909" s="94"/>
      <c r="H909" s="94"/>
      <c r="I909" s="94"/>
      <c r="J909" s="94"/>
      <c r="K909" s="94"/>
    </row>
    <row r="910" spans="2:11">
      <c r="B910" s="93"/>
      <c r="C910" s="93"/>
      <c r="D910" s="93"/>
      <c r="E910" s="94"/>
      <c r="F910" s="94"/>
      <c r="G910" s="94"/>
      <c r="H910" s="94"/>
      <c r="I910" s="94"/>
      <c r="J910" s="94"/>
      <c r="K910" s="94"/>
    </row>
    <row r="911" spans="2:11">
      <c r="B911" s="93"/>
      <c r="C911" s="93"/>
      <c r="D911" s="93"/>
      <c r="E911" s="94"/>
      <c r="F911" s="94"/>
      <c r="G911" s="94"/>
      <c r="H911" s="94"/>
      <c r="I911" s="94"/>
      <c r="J911" s="94"/>
      <c r="K911" s="94"/>
    </row>
    <row r="912" spans="2:11">
      <c r="B912" s="93"/>
      <c r="C912" s="93"/>
      <c r="D912" s="93"/>
      <c r="E912" s="94"/>
      <c r="F912" s="94"/>
      <c r="G912" s="94"/>
      <c r="H912" s="94"/>
      <c r="I912" s="94"/>
      <c r="J912" s="94"/>
      <c r="K912" s="94"/>
    </row>
    <row r="913" spans="2:11">
      <c r="B913" s="93"/>
      <c r="C913" s="93"/>
      <c r="D913" s="93"/>
      <c r="E913" s="94"/>
      <c r="F913" s="94"/>
      <c r="G913" s="94"/>
      <c r="H913" s="94"/>
      <c r="I913" s="94"/>
      <c r="J913" s="94"/>
      <c r="K913" s="94"/>
    </row>
    <row r="914" spans="2:11">
      <c r="B914" s="93"/>
      <c r="C914" s="93"/>
      <c r="D914" s="93"/>
      <c r="E914" s="94"/>
      <c r="F914" s="94"/>
      <c r="G914" s="94"/>
      <c r="H914" s="94"/>
      <c r="I914" s="94"/>
      <c r="J914" s="94"/>
      <c r="K914" s="94"/>
    </row>
    <row r="915" spans="2:11">
      <c r="B915" s="93"/>
      <c r="C915" s="93"/>
      <c r="D915" s="93"/>
      <c r="E915" s="94"/>
      <c r="F915" s="94"/>
      <c r="G915" s="94"/>
      <c r="H915" s="94"/>
      <c r="I915" s="94"/>
      <c r="J915" s="94"/>
      <c r="K915" s="94"/>
    </row>
    <row r="916" spans="2:11">
      <c r="B916" s="93"/>
      <c r="C916" s="93"/>
      <c r="D916" s="93"/>
      <c r="E916" s="94"/>
      <c r="F916" s="94"/>
      <c r="G916" s="94"/>
      <c r="H916" s="94"/>
      <c r="I916" s="94"/>
      <c r="J916" s="94"/>
      <c r="K916" s="94"/>
    </row>
    <row r="917" spans="2:11">
      <c r="B917" s="93"/>
      <c r="C917" s="93"/>
      <c r="D917" s="93"/>
      <c r="E917" s="94"/>
      <c r="F917" s="94"/>
      <c r="G917" s="94"/>
      <c r="H917" s="94"/>
      <c r="I917" s="94"/>
      <c r="J917" s="94"/>
      <c r="K917" s="94"/>
    </row>
    <row r="918" spans="2:11">
      <c r="B918" s="93"/>
      <c r="C918" s="93"/>
      <c r="D918" s="93"/>
      <c r="E918" s="94"/>
      <c r="F918" s="94"/>
      <c r="G918" s="94"/>
      <c r="H918" s="94"/>
      <c r="I918" s="94"/>
      <c r="J918" s="94"/>
      <c r="K918" s="94"/>
    </row>
    <row r="919" spans="2:11">
      <c r="B919" s="93"/>
      <c r="C919" s="93"/>
      <c r="D919" s="93"/>
      <c r="E919" s="94"/>
      <c r="F919" s="94"/>
      <c r="G919" s="94"/>
      <c r="H919" s="94"/>
      <c r="I919" s="94"/>
      <c r="J919" s="94"/>
      <c r="K919" s="94"/>
    </row>
    <row r="920" spans="2:11">
      <c r="B920" s="93"/>
      <c r="C920" s="93"/>
      <c r="D920" s="93"/>
      <c r="E920" s="94"/>
      <c r="F920" s="94"/>
      <c r="G920" s="94"/>
      <c r="H920" s="94"/>
      <c r="I920" s="94"/>
      <c r="J920" s="94"/>
      <c r="K920" s="94"/>
    </row>
    <row r="921" spans="2:11">
      <c r="B921" s="93"/>
      <c r="C921" s="93"/>
      <c r="D921" s="93"/>
      <c r="E921" s="94"/>
      <c r="F921" s="94"/>
      <c r="G921" s="94"/>
      <c r="H921" s="94"/>
      <c r="I921" s="94"/>
      <c r="J921" s="94"/>
      <c r="K921" s="94"/>
    </row>
    <row r="922" spans="2:11">
      <c r="B922" s="93"/>
      <c r="C922" s="93"/>
      <c r="D922" s="93"/>
      <c r="E922" s="94"/>
      <c r="F922" s="94"/>
      <c r="G922" s="94"/>
      <c r="H922" s="94"/>
      <c r="I922" s="94"/>
      <c r="J922" s="94"/>
      <c r="K922" s="94"/>
    </row>
    <row r="923" spans="2:11">
      <c r="B923" s="93"/>
      <c r="C923" s="93"/>
      <c r="D923" s="93"/>
      <c r="E923" s="94"/>
      <c r="F923" s="94"/>
      <c r="G923" s="94"/>
      <c r="H923" s="94"/>
      <c r="I923" s="94"/>
      <c r="J923" s="94"/>
      <c r="K923" s="94"/>
    </row>
    <row r="924" spans="2:11">
      <c r="B924" s="93"/>
      <c r="C924" s="93"/>
      <c r="D924" s="93"/>
      <c r="E924" s="94"/>
      <c r="F924" s="94"/>
      <c r="G924" s="94"/>
      <c r="H924" s="94"/>
      <c r="I924" s="94"/>
      <c r="J924" s="94"/>
      <c r="K924" s="94"/>
    </row>
    <row r="925" spans="2:11">
      <c r="B925" s="93"/>
      <c r="C925" s="93"/>
      <c r="D925" s="93"/>
      <c r="E925" s="94"/>
      <c r="F925" s="94"/>
      <c r="G925" s="94"/>
      <c r="H925" s="94"/>
      <c r="I925" s="94"/>
      <c r="J925" s="94"/>
      <c r="K925" s="94"/>
    </row>
    <row r="926" spans="2:11">
      <c r="B926" s="93"/>
      <c r="C926" s="93"/>
      <c r="D926" s="93"/>
      <c r="E926" s="94"/>
      <c r="F926" s="94"/>
      <c r="G926" s="94"/>
      <c r="H926" s="94"/>
      <c r="I926" s="94"/>
      <c r="J926" s="94"/>
      <c r="K926" s="94"/>
    </row>
    <row r="927" spans="2:11">
      <c r="B927" s="93"/>
      <c r="C927" s="93"/>
      <c r="D927" s="93"/>
      <c r="E927" s="94"/>
      <c r="F927" s="94"/>
      <c r="G927" s="94"/>
      <c r="H927" s="94"/>
      <c r="I927" s="94"/>
      <c r="J927" s="94"/>
      <c r="K927" s="94"/>
    </row>
    <row r="928" spans="2:11">
      <c r="B928" s="93"/>
      <c r="C928" s="93"/>
      <c r="D928" s="93"/>
      <c r="E928" s="94"/>
      <c r="F928" s="94"/>
      <c r="G928" s="94"/>
      <c r="H928" s="94"/>
      <c r="I928" s="94"/>
      <c r="J928" s="94"/>
      <c r="K928" s="94"/>
    </row>
    <row r="929" spans="2:11">
      <c r="B929" s="93"/>
      <c r="C929" s="93"/>
      <c r="D929" s="93"/>
      <c r="E929" s="94"/>
      <c r="F929" s="94"/>
      <c r="G929" s="94"/>
      <c r="H929" s="94"/>
      <c r="I929" s="94"/>
      <c r="J929" s="94"/>
      <c r="K929" s="94"/>
    </row>
    <row r="930" spans="2:11">
      <c r="B930" s="93"/>
      <c r="C930" s="93"/>
      <c r="D930" s="93"/>
      <c r="E930" s="94"/>
      <c r="F930" s="94"/>
      <c r="G930" s="94"/>
      <c r="H930" s="94"/>
      <c r="I930" s="94"/>
      <c r="J930" s="94"/>
      <c r="K930" s="94"/>
    </row>
    <row r="931" spans="2:11">
      <c r="B931" s="93"/>
      <c r="C931" s="93"/>
      <c r="D931" s="93"/>
      <c r="E931" s="94"/>
      <c r="F931" s="94"/>
      <c r="G931" s="94"/>
      <c r="H931" s="94"/>
      <c r="I931" s="94"/>
      <c r="J931" s="94"/>
      <c r="K931" s="94"/>
    </row>
    <row r="932" spans="2:11">
      <c r="B932" s="93"/>
      <c r="C932" s="93"/>
      <c r="D932" s="93"/>
      <c r="E932" s="94"/>
      <c r="F932" s="94"/>
      <c r="G932" s="94"/>
      <c r="H932" s="94"/>
      <c r="I932" s="94"/>
      <c r="J932" s="94"/>
      <c r="K932" s="94"/>
    </row>
    <row r="933" spans="2:11">
      <c r="B933" s="93"/>
      <c r="C933" s="93"/>
      <c r="D933" s="93"/>
      <c r="E933" s="94"/>
      <c r="F933" s="94"/>
      <c r="G933" s="94"/>
      <c r="H933" s="94"/>
      <c r="I933" s="94"/>
      <c r="J933" s="94"/>
      <c r="K933" s="94"/>
    </row>
    <row r="934" spans="2:11">
      <c r="B934" s="93"/>
      <c r="C934" s="93"/>
      <c r="D934" s="93"/>
      <c r="E934" s="94"/>
      <c r="F934" s="94"/>
      <c r="G934" s="94"/>
      <c r="H934" s="94"/>
      <c r="I934" s="94"/>
      <c r="J934" s="94"/>
      <c r="K934" s="94"/>
    </row>
    <row r="935" spans="2:11">
      <c r="B935" s="93"/>
      <c r="C935" s="93"/>
      <c r="D935" s="93"/>
      <c r="E935" s="94"/>
      <c r="F935" s="94"/>
      <c r="G935" s="94"/>
      <c r="H935" s="94"/>
      <c r="I935" s="94"/>
      <c r="J935" s="94"/>
      <c r="K935" s="94"/>
    </row>
    <row r="936" spans="2:11">
      <c r="B936" s="93"/>
      <c r="C936" s="93"/>
      <c r="D936" s="93"/>
      <c r="E936" s="94"/>
      <c r="F936" s="94"/>
      <c r="G936" s="94"/>
      <c r="H936" s="94"/>
      <c r="I936" s="94"/>
      <c r="J936" s="94"/>
      <c r="K936" s="94"/>
    </row>
    <row r="937" spans="2:11">
      <c r="B937" s="93"/>
      <c r="C937" s="93"/>
      <c r="D937" s="93"/>
      <c r="E937" s="94"/>
      <c r="F937" s="94"/>
      <c r="G937" s="94"/>
      <c r="H937" s="94"/>
      <c r="I937" s="94"/>
      <c r="J937" s="94"/>
      <c r="K937" s="94"/>
    </row>
    <row r="938" spans="2:11">
      <c r="B938" s="93"/>
      <c r="C938" s="93"/>
      <c r="D938" s="93"/>
      <c r="E938" s="94"/>
      <c r="F938" s="94"/>
      <c r="G938" s="94"/>
      <c r="H938" s="94"/>
      <c r="I938" s="94"/>
      <c r="J938" s="94"/>
      <c r="K938" s="94"/>
    </row>
    <row r="939" spans="2:11">
      <c r="B939" s="93"/>
      <c r="C939" s="93"/>
      <c r="D939" s="93"/>
      <c r="E939" s="94"/>
      <c r="F939" s="94"/>
      <c r="G939" s="94"/>
      <c r="H939" s="94"/>
      <c r="I939" s="94"/>
      <c r="J939" s="94"/>
      <c r="K939" s="94"/>
    </row>
    <row r="940" spans="2:11">
      <c r="B940" s="93"/>
      <c r="C940" s="93"/>
      <c r="D940" s="93"/>
      <c r="E940" s="94"/>
      <c r="F940" s="94"/>
      <c r="G940" s="94"/>
      <c r="H940" s="94"/>
      <c r="I940" s="94"/>
      <c r="J940" s="94"/>
      <c r="K940" s="94"/>
    </row>
    <row r="941" spans="2:11">
      <c r="B941" s="93"/>
      <c r="C941" s="93"/>
      <c r="D941" s="93"/>
      <c r="E941" s="94"/>
      <c r="F941" s="94"/>
      <c r="G941" s="94"/>
      <c r="H941" s="94"/>
      <c r="I941" s="94"/>
      <c r="J941" s="94"/>
      <c r="K941" s="94"/>
    </row>
    <row r="942" spans="2:11">
      <c r="B942" s="93"/>
      <c r="C942" s="93"/>
      <c r="D942" s="93"/>
      <c r="E942" s="94"/>
      <c r="F942" s="94"/>
      <c r="G942" s="94"/>
      <c r="H942" s="94"/>
      <c r="I942" s="94"/>
      <c r="J942" s="94"/>
      <c r="K942" s="94"/>
    </row>
    <row r="943" spans="2:11">
      <c r="B943" s="93"/>
      <c r="C943" s="93"/>
      <c r="D943" s="93"/>
      <c r="E943" s="94"/>
      <c r="F943" s="94"/>
      <c r="G943" s="94"/>
      <c r="H943" s="94"/>
      <c r="I943" s="94"/>
      <c r="J943" s="94"/>
      <c r="K943" s="94"/>
    </row>
    <row r="944" spans="2:11">
      <c r="B944" s="93"/>
      <c r="C944" s="93"/>
      <c r="D944" s="93"/>
      <c r="E944" s="94"/>
      <c r="F944" s="94"/>
      <c r="G944" s="94"/>
      <c r="H944" s="94"/>
      <c r="I944" s="94"/>
      <c r="J944" s="94"/>
      <c r="K944" s="94"/>
    </row>
    <row r="945" spans="2:11">
      <c r="B945" s="93"/>
      <c r="C945" s="93"/>
      <c r="D945" s="93"/>
      <c r="E945" s="94"/>
      <c r="F945" s="94"/>
      <c r="G945" s="94"/>
      <c r="H945" s="94"/>
      <c r="I945" s="94"/>
      <c r="J945" s="94"/>
      <c r="K945" s="94"/>
    </row>
    <row r="946" spans="2:11">
      <c r="B946" s="93"/>
      <c r="C946" s="93"/>
      <c r="D946" s="93"/>
      <c r="E946" s="94"/>
      <c r="F946" s="94"/>
      <c r="G946" s="94"/>
      <c r="H946" s="94"/>
      <c r="I946" s="94"/>
      <c r="J946" s="94"/>
      <c r="K946" s="94"/>
    </row>
    <row r="947" spans="2:11">
      <c r="B947" s="93"/>
      <c r="C947" s="93"/>
      <c r="D947" s="93"/>
      <c r="E947" s="94"/>
      <c r="F947" s="94"/>
      <c r="G947" s="94"/>
      <c r="H947" s="94"/>
      <c r="I947" s="94"/>
      <c r="J947" s="94"/>
      <c r="K947" s="94"/>
    </row>
    <row r="948" spans="2:11">
      <c r="B948" s="93"/>
      <c r="C948" s="93"/>
      <c r="D948" s="93"/>
      <c r="E948" s="94"/>
      <c r="F948" s="94"/>
      <c r="G948" s="94"/>
      <c r="H948" s="94"/>
      <c r="I948" s="94"/>
      <c r="J948" s="94"/>
      <c r="K948" s="94"/>
    </row>
    <row r="949" spans="2:11">
      <c r="B949" s="93"/>
      <c r="C949" s="93"/>
      <c r="D949" s="93"/>
      <c r="E949" s="94"/>
      <c r="F949" s="94"/>
      <c r="G949" s="94"/>
      <c r="H949" s="94"/>
      <c r="I949" s="94"/>
      <c r="J949" s="94"/>
      <c r="K949" s="94"/>
    </row>
    <row r="950" spans="2:11">
      <c r="B950" s="93"/>
      <c r="C950" s="93"/>
      <c r="D950" s="93"/>
      <c r="E950" s="94"/>
      <c r="F950" s="94"/>
      <c r="G950" s="94"/>
      <c r="H950" s="94"/>
      <c r="I950" s="94"/>
      <c r="J950" s="94"/>
      <c r="K950" s="94"/>
    </row>
    <row r="951" spans="2:11">
      <c r="B951" s="93"/>
      <c r="C951" s="93"/>
      <c r="D951" s="93"/>
      <c r="E951" s="94"/>
      <c r="F951" s="94"/>
      <c r="G951" s="94"/>
      <c r="H951" s="94"/>
      <c r="I951" s="94"/>
      <c r="J951" s="94"/>
      <c r="K951" s="94"/>
    </row>
    <row r="952" spans="2:11">
      <c r="B952" s="93"/>
      <c r="C952" s="93"/>
      <c r="D952" s="93"/>
      <c r="E952" s="94"/>
      <c r="F952" s="94"/>
      <c r="G952" s="94"/>
      <c r="H952" s="94"/>
      <c r="I952" s="94"/>
      <c r="J952" s="94"/>
      <c r="K952" s="94"/>
    </row>
    <row r="953" spans="2:11">
      <c r="B953" s="93"/>
      <c r="C953" s="93"/>
      <c r="D953" s="93"/>
      <c r="E953" s="94"/>
      <c r="F953" s="94"/>
      <c r="G953" s="94"/>
      <c r="H953" s="94"/>
      <c r="I953" s="94"/>
      <c r="J953" s="94"/>
      <c r="K953" s="94"/>
    </row>
    <row r="954" spans="2:11">
      <c r="B954" s="93"/>
      <c r="C954" s="93"/>
      <c r="D954" s="93"/>
      <c r="E954" s="94"/>
      <c r="F954" s="94"/>
      <c r="G954" s="94"/>
      <c r="H954" s="94"/>
      <c r="I954" s="94"/>
      <c r="J954" s="94"/>
      <c r="K954" s="94"/>
    </row>
    <row r="955" spans="2:11">
      <c r="B955" s="93"/>
      <c r="C955" s="93"/>
      <c r="D955" s="93"/>
      <c r="E955" s="94"/>
      <c r="F955" s="94"/>
      <c r="G955" s="94"/>
      <c r="H955" s="94"/>
      <c r="I955" s="94"/>
      <c r="J955" s="94"/>
      <c r="K955" s="94"/>
    </row>
    <row r="956" spans="2:11">
      <c r="B956" s="93"/>
      <c r="C956" s="93"/>
      <c r="D956" s="93"/>
      <c r="E956" s="94"/>
      <c r="F956" s="94"/>
      <c r="G956" s="94"/>
      <c r="H956" s="94"/>
      <c r="I956" s="94"/>
      <c r="J956" s="94"/>
      <c r="K956" s="94"/>
    </row>
    <row r="957" spans="2:11">
      <c r="B957" s="93"/>
      <c r="C957" s="93"/>
      <c r="D957" s="93"/>
      <c r="E957" s="94"/>
      <c r="F957" s="94"/>
      <c r="G957" s="94"/>
      <c r="H957" s="94"/>
      <c r="I957" s="94"/>
      <c r="J957" s="94"/>
      <c r="K957" s="94"/>
    </row>
    <row r="958" spans="2:11">
      <c r="B958" s="93"/>
      <c r="C958" s="93"/>
      <c r="D958" s="93"/>
      <c r="E958" s="94"/>
      <c r="F958" s="94"/>
      <c r="G958" s="94"/>
      <c r="H958" s="94"/>
      <c r="I958" s="94"/>
      <c r="J958" s="94"/>
      <c r="K958" s="94"/>
    </row>
    <row r="959" spans="2:11">
      <c r="B959" s="93"/>
      <c r="C959" s="93"/>
      <c r="D959" s="93"/>
      <c r="E959" s="94"/>
      <c r="F959" s="94"/>
      <c r="G959" s="94"/>
      <c r="H959" s="94"/>
      <c r="I959" s="94"/>
      <c r="J959" s="94"/>
      <c r="K959" s="94"/>
    </row>
    <row r="960" spans="2:11">
      <c r="B960" s="93"/>
      <c r="C960" s="93"/>
      <c r="D960" s="93"/>
      <c r="E960" s="94"/>
      <c r="F960" s="94"/>
      <c r="G960" s="94"/>
      <c r="H960" s="94"/>
      <c r="I960" s="94"/>
      <c r="J960" s="94"/>
      <c r="K960" s="94"/>
    </row>
    <row r="961" spans="2:11">
      <c r="B961" s="93"/>
      <c r="C961" s="93"/>
      <c r="D961" s="93"/>
      <c r="E961" s="94"/>
      <c r="F961" s="94"/>
      <c r="G961" s="94"/>
      <c r="H961" s="94"/>
      <c r="I961" s="94"/>
      <c r="J961" s="94"/>
      <c r="K961" s="94"/>
    </row>
    <row r="962" spans="2:11">
      <c r="B962" s="93"/>
      <c r="C962" s="93"/>
      <c r="D962" s="93"/>
      <c r="E962" s="94"/>
      <c r="F962" s="94"/>
      <c r="G962" s="94"/>
      <c r="H962" s="94"/>
      <c r="I962" s="94"/>
      <c r="J962" s="94"/>
      <c r="K962" s="94"/>
    </row>
    <row r="963" spans="2:11">
      <c r="B963" s="93"/>
      <c r="C963" s="93"/>
      <c r="D963" s="93"/>
      <c r="E963" s="94"/>
      <c r="F963" s="94"/>
      <c r="G963" s="94"/>
      <c r="H963" s="94"/>
      <c r="I963" s="94"/>
      <c r="J963" s="94"/>
      <c r="K963" s="94"/>
    </row>
    <row r="964" spans="2:11">
      <c r="B964" s="93"/>
      <c r="C964" s="93"/>
      <c r="D964" s="93"/>
      <c r="E964" s="94"/>
      <c r="F964" s="94"/>
      <c r="G964" s="94"/>
      <c r="H964" s="94"/>
      <c r="I964" s="94"/>
      <c r="J964" s="94"/>
      <c r="K964" s="94"/>
    </row>
    <row r="965" spans="2:11">
      <c r="B965" s="93"/>
      <c r="C965" s="93"/>
      <c r="D965" s="93"/>
      <c r="E965" s="94"/>
      <c r="F965" s="94"/>
      <c r="G965" s="94"/>
      <c r="H965" s="94"/>
      <c r="I965" s="94"/>
      <c r="J965" s="94"/>
      <c r="K965" s="94"/>
    </row>
    <row r="966" spans="2:11">
      <c r="B966" s="93"/>
      <c r="C966" s="93"/>
      <c r="D966" s="93"/>
      <c r="E966" s="94"/>
      <c r="F966" s="94"/>
      <c r="G966" s="94"/>
      <c r="H966" s="94"/>
      <c r="I966" s="94"/>
      <c r="J966" s="94"/>
      <c r="K966" s="94"/>
    </row>
    <row r="967" spans="2:11">
      <c r="B967" s="93"/>
      <c r="C967" s="93"/>
      <c r="D967" s="93"/>
      <c r="E967" s="94"/>
      <c r="F967" s="94"/>
      <c r="G967" s="94"/>
      <c r="H967" s="94"/>
      <c r="I967" s="94"/>
      <c r="J967" s="94"/>
      <c r="K967" s="94"/>
    </row>
    <row r="968" spans="2:11">
      <c r="B968" s="93"/>
      <c r="C968" s="93"/>
      <c r="D968" s="93"/>
      <c r="E968" s="94"/>
      <c r="F968" s="94"/>
      <c r="G968" s="94"/>
      <c r="H968" s="94"/>
      <c r="I968" s="94"/>
      <c r="J968" s="94"/>
      <c r="K968" s="94"/>
    </row>
    <row r="969" spans="2:11">
      <c r="B969" s="93"/>
      <c r="C969" s="93"/>
      <c r="D969" s="93"/>
      <c r="E969" s="94"/>
      <c r="F969" s="94"/>
      <c r="G969" s="94"/>
      <c r="H969" s="94"/>
      <c r="I969" s="94"/>
      <c r="J969" s="94"/>
      <c r="K969" s="94"/>
    </row>
    <row r="970" spans="2:11">
      <c r="B970" s="93"/>
      <c r="C970" s="93"/>
      <c r="D970" s="93"/>
      <c r="E970" s="94"/>
      <c r="F970" s="94"/>
      <c r="G970" s="94"/>
      <c r="H970" s="94"/>
      <c r="I970" s="94"/>
      <c r="J970" s="94"/>
      <c r="K970" s="94"/>
    </row>
    <row r="971" spans="2:11">
      <c r="B971" s="93"/>
      <c r="C971" s="93"/>
      <c r="D971" s="93"/>
      <c r="E971" s="94"/>
      <c r="F971" s="94"/>
      <c r="G971" s="94"/>
      <c r="H971" s="94"/>
      <c r="I971" s="94"/>
      <c r="J971" s="94"/>
      <c r="K971" s="94"/>
    </row>
    <row r="972" spans="2:11">
      <c r="B972" s="93"/>
      <c r="C972" s="93"/>
      <c r="D972" s="93"/>
      <c r="E972" s="94"/>
      <c r="F972" s="94"/>
      <c r="G972" s="94"/>
      <c r="H972" s="94"/>
      <c r="I972" s="94"/>
      <c r="J972" s="94"/>
      <c r="K972" s="94"/>
    </row>
    <row r="973" spans="2:11">
      <c r="B973" s="93"/>
      <c r="C973" s="93"/>
      <c r="D973" s="93"/>
      <c r="E973" s="94"/>
      <c r="F973" s="94"/>
      <c r="G973" s="94"/>
      <c r="H973" s="94"/>
      <c r="I973" s="94"/>
      <c r="J973" s="94"/>
      <c r="K973" s="94"/>
    </row>
    <row r="974" spans="2:11">
      <c r="B974" s="93"/>
      <c r="C974" s="93"/>
      <c r="D974" s="93"/>
      <c r="E974" s="94"/>
      <c r="F974" s="94"/>
      <c r="G974" s="94"/>
      <c r="H974" s="94"/>
      <c r="I974" s="94"/>
      <c r="J974" s="94"/>
      <c r="K974" s="94"/>
    </row>
    <row r="975" spans="2:11">
      <c r="B975" s="93"/>
      <c r="C975" s="93"/>
      <c r="D975" s="93"/>
      <c r="E975" s="94"/>
      <c r="F975" s="94"/>
      <c r="G975" s="94"/>
      <c r="H975" s="94"/>
      <c r="I975" s="94"/>
      <c r="J975" s="94"/>
      <c r="K975" s="94"/>
    </row>
    <row r="976" spans="2:11">
      <c r="B976" s="93"/>
      <c r="C976" s="93"/>
      <c r="D976" s="93"/>
      <c r="E976" s="94"/>
      <c r="F976" s="94"/>
      <c r="G976" s="94"/>
      <c r="H976" s="94"/>
      <c r="I976" s="94"/>
      <c r="J976" s="94"/>
      <c r="K976" s="94"/>
    </row>
    <row r="977" spans="2:11">
      <c r="B977" s="93"/>
      <c r="C977" s="93"/>
      <c r="D977" s="93"/>
      <c r="E977" s="94"/>
      <c r="F977" s="94"/>
      <c r="G977" s="94"/>
      <c r="H977" s="94"/>
      <c r="I977" s="94"/>
      <c r="J977" s="94"/>
      <c r="K977" s="94"/>
    </row>
    <row r="978" spans="2:11">
      <c r="B978" s="93"/>
      <c r="C978" s="93"/>
      <c r="D978" s="93"/>
      <c r="E978" s="94"/>
      <c r="F978" s="94"/>
      <c r="G978" s="94"/>
      <c r="H978" s="94"/>
      <c r="I978" s="94"/>
      <c r="J978" s="94"/>
      <c r="K978" s="94"/>
    </row>
    <row r="979" spans="2:11">
      <c r="B979" s="93"/>
      <c r="C979" s="93"/>
      <c r="D979" s="93"/>
      <c r="E979" s="94"/>
      <c r="F979" s="94"/>
      <c r="G979" s="94"/>
      <c r="H979" s="94"/>
      <c r="I979" s="94"/>
      <c r="J979" s="94"/>
      <c r="K979" s="94"/>
    </row>
    <row r="980" spans="2:11">
      <c r="B980" s="93"/>
      <c r="C980" s="93"/>
      <c r="D980" s="93"/>
      <c r="E980" s="94"/>
      <c r="F980" s="94"/>
      <c r="G980" s="94"/>
      <c r="H980" s="94"/>
      <c r="I980" s="94"/>
      <c r="J980" s="94"/>
      <c r="K980" s="94"/>
    </row>
    <row r="981" spans="2:11">
      <c r="B981" s="93"/>
      <c r="C981" s="93"/>
      <c r="D981" s="93"/>
      <c r="E981" s="94"/>
      <c r="F981" s="94"/>
      <c r="G981" s="94"/>
      <c r="H981" s="94"/>
      <c r="I981" s="94"/>
      <c r="J981" s="94"/>
      <c r="K981" s="94"/>
    </row>
    <row r="982" spans="2:11">
      <c r="B982" s="93"/>
      <c r="C982" s="93"/>
      <c r="D982" s="93"/>
      <c r="E982" s="94"/>
      <c r="F982" s="94"/>
      <c r="G982" s="94"/>
      <c r="H982" s="94"/>
      <c r="I982" s="94"/>
      <c r="J982" s="94"/>
      <c r="K982" s="94"/>
    </row>
    <row r="983" spans="2:11">
      <c r="B983" s="93"/>
      <c r="C983" s="93"/>
      <c r="D983" s="93"/>
      <c r="E983" s="94"/>
      <c r="F983" s="94"/>
      <c r="G983" s="94"/>
      <c r="H983" s="94"/>
      <c r="I983" s="94"/>
      <c r="J983" s="94"/>
      <c r="K983" s="94"/>
    </row>
    <row r="984" spans="2:11">
      <c r="B984" s="93"/>
      <c r="C984" s="93"/>
      <c r="D984" s="93"/>
      <c r="E984" s="94"/>
      <c r="F984" s="94"/>
      <c r="G984" s="94"/>
      <c r="H984" s="94"/>
      <c r="I984" s="94"/>
      <c r="J984" s="94"/>
      <c r="K984" s="94"/>
    </row>
    <row r="985" spans="2:11">
      <c r="B985" s="93"/>
      <c r="C985" s="93"/>
      <c r="D985" s="93"/>
      <c r="E985" s="94"/>
      <c r="F985" s="94"/>
      <c r="G985" s="94"/>
      <c r="H985" s="94"/>
      <c r="I985" s="94"/>
      <c r="J985" s="94"/>
      <c r="K985" s="94"/>
    </row>
    <row r="986" spans="2:11">
      <c r="B986" s="93"/>
      <c r="C986" s="93"/>
      <c r="D986" s="93"/>
      <c r="E986" s="94"/>
      <c r="F986" s="94"/>
      <c r="G986" s="94"/>
      <c r="H986" s="94"/>
      <c r="I986" s="94"/>
      <c r="J986" s="94"/>
      <c r="K986" s="94"/>
    </row>
    <row r="987" spans="2:11">
      <c r="B987" s="93"/>
      <c r="C987" s="93"/>
      <c r="D987" s="93"/>
      <c r="E987" s="94"/>
      <c r="F987" s="94"/>
      <c r="G987" s="94"/>
      <c r="H987" s="94"/>
      <c r="I987" s="94"/>
      <c r="J987" s="94"/>
      <c r="K987" s="94"/>
    </row>
    <row r="988" spans="2:11">
      <c r="B988" s="93"/>
      <c r="C988" s="93"/>
      <c r="D988" s="93"/>
      <c r="E988" s="94"/>
      <c r="F988" s="94"/>
      <c r="G988" s="94"/>
      <c r="H988" s="94"/>
      <c r="I988" s="94"/>
      <c r="J988" s="94"/>
      <c r="K988" s="94"/>
    </row>
    <row r="989" spans="2:11">
      <c r="B989" s="93"/>
      <c r="C989" s="93"/>
      <c r="D989" s="93"/>
      <c r="E989" s="94"/>
      <c r="F989" s="94"/>
      <c r="G989" s="94"/>
      <c r="H989" s="94"/>
      <c r="I989" s="94"/>
      <c r="J989" s="94"/>
      <c r="K989" s="94"/>
    </row>
    <row r="990" spans="2:11">
      <c r="B990" s="93"/>
      <c r="C990" s="93"/>
      <c r="D990" s="93"/>
      <c r="E990" s="94"/>
      <c r="F990" s="94"/>
      <c r="G990" s="94"/>
      <c r="H990" s="94"/>
      <c r="I990" s="94"/>
      <c r="J990" s="94"/>
      <c r="K990" s="94"/>
    </row>
    <row r="991" spans="2:11">
      <c r="B991" s="93"/>
      <c r="C991" s="93"/>
      <c r="D991" s="93"/>
      <c r="E991" s="94"/>
      <c r="F991" s="94"/>
      <c r="G991" s="94"/>
      <c r="H991" s="94"/>
      <c r="I991" s="94"/>
      <c r="J991" s="94"/>
      <c r="K991" s="94"/>
    </row>
    <row r="992" spans="2:11">
      <c r="B992" s="93"/>
      <c r="C992" s="93"/>
      <c r="D992" s="93"/>
      <c r="E992" s="94"/>
      <c r="F992" s="94"/>
      <c r="G992" s="94"/>
      <c r="H992" s="94"/>
      <c r="I992" s="94"/>
      <c r="J992" s="94"/>
      <c r="K992" s="94"/>
    </row>
    <row r="993" spans="2:11">
      <c r="B993" s="93"/>
      <c r="C993" s="93"/>
      <c r="D993" s="93"/>
      <c r="E993" s="94"/>
      <c r="F993" s="94"/>
      <c r="G993" s="94"/>
      <c r="H993" s="94"/>
      <c r="I993" s="94"/>
      <c r="J993" s="94"/>
      <c r="K993" s="94"/>
    </row>
    <row r="994" spans="2:11">
      <c r="B994" s="93"/>
      <c r="C994" s="93"/>
      <c r="D994" s="93"/>
      <c r="E994" s="94"/>
      <c r="F994" s="94"/>
      <c r="G994" s="94"/>
      <c r="H994" s="94"/>
      <c r="I994" s="94"/>
      <c r="J994" s="94"/>
      <c r="K994" s="94"/>
    </row>
    <row r="995" spans="2:11">
      <c r="B995" s="93"/>
      <c r="C995" s="93"/>
      <c r="D995" s="93"/>
      <c r="E995" s="94"/>
      <c r="F995" s="94"/>
      <c r="G995" s="94"/>
      <c r="H995" s="94"/>
      <c r="I995" s="94"/>
      <c r="J995" s="94"/>
      <c r="K995" s="94"/>
    </row>
    <row r="996" spans="2:11">
      <c r="B996" s="93"/>
      <c r="C996" s="93"/>
      <c r="D996" s="93"/>
      <c r="E996" s="94"/>
      <c r="F996" s="94"/>
      <c r="G996" s="94"/>
      <c r="H996" s="94"/>
      <c r="I996" s="94"/>
      <c r="J996" s="94"/>
      <c r="K996" s="94"/>
    </row>
    <row r="997" spans="2:11">
      <c r="B997" s="93"/>
      <c r="C997" s="93"/>
      <c r="D997" s="93"/>
      <c r="E997" s="94"/>
      <c r="F997" s="94"/>
      <c r="G997" s="94"/>
      <c r="H997" s="94"/>
      <c r="I997" s="94"/>
      <c r="J997" s="94"/>
      <c r="K997" s="94"/>
    </row>
    <row r="998" spans="2:11">
      <c r="B998" s="93"/>
      <c r="C998" s="93"/>
      <c r="D998" s="93"/>
      <c r="E998" s="94"/>
      <c r="F998" s="94"/>
      <c r="G998" s="94"/>
      <c r="H998" s="94"/>
      <c r="I998" s="94"/>
      <c r="J998" s="94"/>
      <c r="K998" s="94"/>
    </row>
    <row r="999" spans="2:11">
      <c r="B999" s="93"/>
      <c r="C999" s="93"/>
      <c r="D999" s="93"/>
      <c r="E999" s="94"/>
      <c r="F999" s="94"/>
      <c r="G999" s="94"/>
      <c r="H999" s="94"/>
      <c r="I999" s="94"/>
      <c r="J999" s="94"/>
      <c r="K999" s="94"/>
    </row>
    <row r="1000" spans="2:11">
      <c r="B1000" s="93"/>
      <c r="C1000" s="93"/>
      <c r="D1000" s="93"/>
      <c r="E1000" s="94"/>
      <c r="F1000" s="94"/>
      <c r="G1000" s="94"/>
      <c r="H1000" s="94"/>
      <c r="I1000" s="94"/>
      <c r="J1000" s="94"/>
      <c r="K1000" s="94"/>
    </row>
    <row r="1001" spans="2:11">
      <c r="B1001" s="93"/>
      <c r="C1001" s="93"/>
      <c r="D1001" s="93"/>
      <c r="E1001" s="94"/>
      <c r="F1001" s="94"/>
      <c r="G1001" s="94"/>
      <c r="H1001" s="94"/>
      <c r="I1001" s="94"/>
      <c r="J1001" s="94"/>
      <c r="K1001" s="94"/>
    </row>
    <row r="1002" spans="2:11">
      <c r="B1002" s="93"/>
      <c r="C1002" s="93"/>
      <c r="D1002" s="93"/>
      <c r="E1002" s="94"/>
      <c r="F1002" s="94"/>
      <c r="G1002" s="94"/>
      <c r="H1002" s="94"/>
      <c r="I1002" s="94"/>
      <c r="J1002" s="94"/>
      <c r="K1002" s="94"/>
    </row>
    <row r="1003" spans="2:11">
      <c r="B1003" s="93"/>
      <c r="C1003" s="93"/>
      <c r="D1003" s="93"/>
      <c r="E1003" s="94"/>
      <c r="F1003" s="94"/>
      <c r="G1003" s="94"/>
      <c r="H1003" s="94"/>
      <c r="I1003" s="94"/>
      <c r="J1003" s="94"/>
      <c r="K1003" s="94"/>
    </row>
    <row r="1004" spans="2:11">
      <c r="B1004" s="93"/>
      <c r="C1004" s="93"/>
      <c r="D1004" s="93"/>
      <c r="E1004" s="94"/>
      <c r="F1004" s="94"/>
      <c r="G1004" s="94"/>
      <c r="H1004" s="94"/>
      <c r="I1004" s="94"/>
      <c r="J1004" s="94"/>
      <c r="K1004" s="94"/>
    </row>
    <row r="1005" spans="2:11">
      <c r="B1005" s="93"/>
      <c r="C1005" s="93"/>
      <c r="D1005" s="93"/>
      <c r="E1005" s="94"/>
      <c r="F1005" s="94"/>
      <c r="G1005" s="94"/>
      <c r="H1005" s="94"/>
      <c r="I1005" s="94"/>
      <c r="J1005" s="94"/>
      <c r="K1005" s="94"/>
    </row>
    <row r="1006" spans="2:11">
      <c r="B1006" s="93"/>
      <c r="C1006" s="93"/>
      <c r="D1006" s="93"/>
      <c r="E1006" s="94"/>
      <c r="F1006" s="94"/>
      <c r="G1006" s="94"/>
      <c r="H1006" s="94"/>
      <c r="I1006" s="94"/>
      <c r="J1006" s="94"/>
      <c r="K1006" s="94"/>
    </row>
    <row r="1007" spans="2:11">
      <c r="B1007" s="93"/>
      <c r="C1007" s="93"/>
      <c r="D1007" s="93"/>
      <c r="E1007" s="94"/>
      <c r="F1007" s="94"/>
      <c r="G1007" s="94"/>
      <c r="H1007" s="94"/>
      <c r="I1007" s="94"/>
      <c r="J1007" s="94"/>
      <c r="K1007" s="94"/>
    </row>
    <row r="1008" spans="2:11">
      <c r="B1008" s="93"/>
      <c r="C1008" s="93"/>
      <c r="D1008" s="93"/>
      <c r="E1008" s="94"/>
      <c r="F1008" s="94"/>
      <c r="G1008" s="94"/>
      <c r="H1008" s="94"/>
      <c r="I1008" s="94"/>
      <c r="J1008" s="94"/>
      <c r="K1008" s="94"/>
    </row>
    <row r="1009" spans="2:11">
      <c r="B1009" s="93"/>
      <c r="C1009" s="93"/>
      <c r="D1009" s="93"/>
      <c r="E1009" s="94"/>
      <c r="F1009" s="94"/>
      <c r="G1009" s="94"/>
      <c r="H1009" s="94"/>
      <c r="I1009" s="94"/>
      <c r="J1009" s="94"/>
      <c r="K1009" s="94"/>
    </row>
    <row r="1010" spans="2:11">
      <c r="B1010" s="93"/>
      <c r="C1010" s="93"/>
      <c r="D1010" s="93"/>
      <c r="E1010" s="94"/>
      <c r="F1010" s="94"/>
      <c r="G1010" s="94"/>
      <c r="H1010" s="94"/>
      <c r="I1010" s="94"/>
      <c r="J1010" s="94"/>
      <c r="K1010" s="94"/>
    </row>
    <row r="1011" spans="2:11">
      <c r="B1011" s="93"/>
      <c r="C1011" s="93"/>
      <c r="D1011" s="93"/>
      <c r="E1011" s="94"/>
      <c r="F1011" s="94"/>
      <c r="G1011" s="94"/>
      <c r="H1011" s="94"/>
      <c r="I1011" s="94"/>
      <c r="J1011" s="94"/>
      <c r="K1011" s="94"/>
    </row>
    <row r="1012" spans="2:11">
      <c r="B1012" s="93"/>
      <c r="C1012" s="93"/>
      <c r="D1012" s="93"/>
      <c r="E1012" s="94"/>
      <c r="F1012" s="94"/>
      <c r="G1012" s="94"/>
      <c r="H1012" s="94"/>
      <c r="I1012" s="94"/>
      <c r="J1012" s="94"/>
      <c r="K1012" s="94"/>
    </row>
    <row r="1013" spans="2:11">
      <c r="B1013" s="93"/>
      <c r="C1013" s="93"/>
      <c r="D1013" s="93"/>
      <c r="E1013" s="94"/>
      <c r="F1013" s="94"/>
      <c r="G1013" s="94"/>
      <c r="H1013" s="94"/>
      <c r="I1013" s="94"/>
      <c r="J1013" s="94"/>
      <c r="K1013" s="94"/>
    </row>
    <row r="1014" spans="2:11">
      <c r="B1014" s="93"/>
      <c r="C1014" s="93"/>
      <c r="D1014" s="93"/>
      <c r="E1014" s="94"/>
      <c r="F1014" s="94"/>
      <c r="G1014" s="94"/>
      <c r="H1014" s="94"/>
      <c r="I1014" s="94"/>
      <c r="J1014" s="94"/>
      <c r="K1014" s="94"/>
    </row>
    <row r="1015" spans="2:11">
      <c r="B1015" s="93"/>
      <c r="C1015" s="93"/>
      <c r="D1015" s="93"/>
      <c r="E1015" s="94"/>
      <c r="F1015" s="94"/>
      <c r="G1015" s="94"/>
      <c r="H1015" s="94"/>
      <c r="I1015" s="94"/>
      <c r="J1015" s="94"/>
      <c r="K1015" s="94"/>
    </row>
    <row r="1016" spans="2:11">
      <c r="B1016" s="93"/>
      <c r="C1016" s="93"/>
      <c r="D1016" s="93"/>
      <c r="E1016" s="94"/>
      <c r="F1016" s="94"/>
      <c r="G1016" s="94"/>
      <c r="H1016" s="94"/>
      <c r="I1016" s="94"/>
      <c r="J1016" s="94"/>
      <c r="K1016" s="94"/>
    </row>
    <row r="1017" spans="2:11">
      <c r="B1017" s="93"/>
      <c r="C1017" s="93"/>
      <c r="D1017" s="93"/>
      <c r="E1017" s="94"/>
      <c r="F1017" s="94"/>
      <c r="G1017" s="94"/>
      <c r="H1017" s="94"/>
      <c r="I1017" s="94"/>
      <c r="J1017" s="94"/>
      <c r="K1017" s="94"/>
    </row>
    <row r="1018" spans="2:11">
      <c r="B1018" s="93"/>
      <c r="C1018" s="93"/>
      <c r="D1018" s="93"/>
      <c r="E1018" s="94"/>
      <c r="F1018" s="94"/>
      <c r="G1018" s="94"/>
      <c r="H1018" s="94"/>
      <c r="I1018" s="94"/>
      <c r="J1018" s="94"/>
      <c r="K1018" s="94"/>
    </row>
    <row r="1019" spans="2:11">
      <c r="B1019" s="93"/>
      <c r="C1019" s="93"/>
      <c r="D1019" s="93"/>
      <c r="E1019" s="94"/>
      <c r="F1019" s="94"/>
      <c r="G1019" s="94"/>
      <c r="H1019" s="94"/>
      <c r="I1019" s="94"/>
      <c r="J1019" s="94"/>
      <c r="K1019" s="94"/>
    </row>
    <row r="1020" spans="2:11">
      <c r="B1020" s="93"/>
      <c r="C1020" s="93"/>
      <c r="D1020" s="93"/>
      <c r="E1020" s="94"/>
      <c r="F1020" s="94"/>
      <c r="G1020" s="94"/>
      <c r="H1020" s="94"/>
      <c r="I1020" s="94"/>
      <c r="J1020" s="94"/>
      <c r="K1020" s="94"/>
    </row>
    <row r="1021" spans="2:11">
      <c r="B1021" s="93"/>
      <c r="C1021" s="93"/>
      <c r="D1021" s="93"/>
      <c r="E1021" s="94"/>
      <c r="F1021" s="94"/>
      <c r="G1021" s="94"/>
      <c r="H1021" s="94"/>
      <c r="I1021" s="94"/>
      <c r="J1021" s="94"/>
      <c r="K1021" s="94"/>
    </row>
    <row r="1022" spans="2:11">
      <c r="B1022" s="93"/>
      <c r="C1022" s="93"/>
      <c r="D1022" s="93"/>
      <c r="E1022" s="94"/>
      <c r="F1022" s="94"/>
      <c r="G1022" s="94"/>
      <c r="H1022" s="94"/>
      <c r="I1022" s="94"/>
      <c r="J1022" s="94"/>
      <c r="K1022" s="94"/>
    </row>
    <row r="1023" spans="2:11">
      <c r="B1023" s="93"/>
      <c r="C1023" s="93"/>
      <c r="D1023" s="93"/>
      <c r="E1023" s="94"/>
      <c r="F1023" s="94"/>
      <c r="G1023" s="94"/>
      <c r="H1023" s="94"/>
      <c r="I1023" s="94"/>
      <c r="J1023" s="94"/>
      <c r="K1023" s="94"/>
    </row>
    <row r="1024" spans="2:11">
      <c r="B1024" s="93"/>
      <c r="C1024" s="93"/>
      <c r="D1024" s="93"/>
      <c r="E1024" s="94"/>
      <c r="F1024" s="94"/>
      <c r="G1024" s="94"/>
      <c r="H1024" s="94"/>
      <c r="I1024" s="94"/>
      <c r="J1024" s="94"/>
      <c r="K1024" s="94"/>
    </row>
    <row r="1025" spans="2:11">
      <c r="B1025" s="93"/>
      <c r="C1025" s="93"/>
      <c r="D1025" s="93"/>
      <c r="E1025" s="94"/>
      <c r="F1025" s="94"/>
      <c r="G1025" s="94"/>
      <c r="H1025" s="94"/>
      <c r="I1025" s="94"/>
      <c r="J1025" s="94"/>
      <c r="K1025" s="94"/>
    </row>
    <row r="1026" spans="2:11">
      <c r="B1026" s="93"/>
      <c r="C1026" s="93"/>
      <c r="D1026" s="93"/>
      <c r="E1026" s="94"/>
      <c r="F1026" s="94"/>
      <c r="G1026" s="94"/>
      <c r="H1026" s="94"/>
      <c r="I1026" s="94"/>
      <c r="J1026" s="94"/>
      <c r="K1026" s="94"/>
    </row>
    <row r="1027" spans="2:11">
      <c r="B1027" s="93"/>
      <c r="C1027" s="93"/>
      <c r="D1027" s="93"/>
      <c r="E1027" s="94"/>
      <c r="F1027" s="94"/>
      <c r="G1027" s="94"/>
      <c r="H1027" s="94"/>
      <c r="I1027" s="94"/>
      <c r="J1027" s="94"/>
      <c r="K1027" s="94"/>
    </row>
    <row r="1028" spans="2:11">
      <c r="B1028" s="93"/>
      <c r="C1028" s="93"/>
      <c r="D1028" s="93"/>
      <c r="E1028" s="94"/>
      <c r="F1028" s="94"/>
      <c r="G1028" s="94"/>
      <c r="H1028" s="94"/>
      <c r="I1028" s="94"/>
      <c r="J1028" s="94"/>
      <c r="K1028" s="94"/>
    </row>
    <row r="1029" spans="2:11">
      <c r="B1029" s="93"/>
      <c r="C1029" s="93"/>
      <c r="D1029" s="93"/>
      <c r="E1029" s="94"/>
      <c r="F1029" s="94"/>
      <c r="G1029" s="94"/>
      <c r="H1029" s="94"/>
      <c r="I1029" s="94"/>
      <c r="J1029" s="94"/>
      <c r="K1029" s="94"/>
    </row>
    <row r="1030" spans="2:11">
      <c r="B1030" s="93"/>
      <c r="C1030" s="93"/>
      <c r="D1030" s="93"/>
      <c r="E1030" s="94"/>
      <c r="F1030" s="94"/>
      <c r="G1030" s="94"/>
      <c r="H1030" s="94"/>
      <c r="I1030" s="94"/>
      <c r="J1030" s="94"/>
      <c r="K1030" s="94"/>
    </row>
    <row r="1031" spans="2:11">
      <c r="B1031" s="93"/>
      <c r="C1031" s="93"/>
      <c r="D1031" s="93"/>
      <c r="E1031" s="94"/>
      <c r="F1031" s="94"/>
      <c r="G1031" s="94"/>
      <c r="H1031" s="94"/>
      <c r="I1031" s="94"/>
      <c r="J1031" s="94"/>
      <c r="K1031" s="94"/>
    </row>
    <row r="1032" spans="2:11">
      <c r="B1032" s="93"/>
      <c r="C1032" s="93"/>
      <c r="D1032" s="93"/>
      <c r="E1032" s="94"/>
      <c r="F1032" s="94"/>
      <c r="G1032" s="94"/>
      <c r="H1032" s="94"/>
      <c r="I1032" s="94"/>
      <c r="J1032" s="94"/>
      <c r="K1032" s="94"/>
    </row>
    <row r="1033" spans="2:11">
      <c r="B1033" s="93"/>
      <c r="C1033" s="93"/>
      <c r="D1033" s="93"/>
      <c r="E1033" s="94"/>
      <c r="F1033" s="94"/>
      <c r="G1033" s="94"/>
      <c r="H1033" s="94"/>
      <c r="I1033" s="94"/>
      <c r="J1033" s="94"/>
      <c r="K1033" s="94"/>
    </row>
    <row r="1034" spans="2:11">
      <c r="B1034" s="93"/>
      <c r="C1034" s="93"/>
      <c r="D1034" s="93"/>
      <c r="E1034" s="94"/>
      <c r="F1034" s="94"/>
      <c r="G1034" s="94"/>
      <c r="H1034" s="94"/>
      <c r="I1034" s="94"/>
      <c r="J1034" s="94"/>
      <c r="K1034" s="94"/>
    </row>
    <row r="1035" spans="2:11">
      <c r="B1035" s="93"/>
      <c r="C1035" s="93"/>
      <c r="D1035" s="93"/>
      <c r="E1035" s="94"/>
      <c r="F1035" s="94"/>
      <c r="G1035" s="94"/>
      <c r="H1035" s="94"/>
      <c r="I1035" s="94"/>
      <c r="J1035" s="94"/>
      <c r="K1035" s="94"/>
    </row>
    <row r="1036" spans="2:11">
      <c r="B1036" s="93"/>
      <c r="C1036" s="93"/>
      <c r="D1036" s="93"/>
      <c r="E1036" s="94"/>
      <c r="F1036" s="94"/>
      <c r="G1036" s="94"/>
      <c r="H1036" s="94"/>
      <c r="I1036" s="94"/>
      <c r="J1036" s="94"/>
      <c r="K1036" s="94"/>
    </row>
    <row r="1037" spans="2:11">
      <c r="B1037" s="93"/>
      <c r="C1037" s="93"/>
      <c r="D1037" s="93"/>
      <c r="E1037" s="94"/>
      <c r="F1037" s="94"/>
      <c r="G1037" s="94"/>
      <c r="H1037" s="94"/>
      <c r="I1037" s="94"/>
      <c r="J1037" s="94"/>
      <c r="K1037" s="94"/>
    </row>
    <row r="1038" spans="2:11">
      <c r="B1038" s="93"/>
      <c r="C1038" s="93"/>
      <c r="D1038" s="93"/>
      <c r="E1038" s="94"/>
      <c r="F1038" s="94"/>
      <c r="G1038" s="94"/>
      <c r="H1038" s="94"/>
      <c r="I1038" s="94"/>
      <c r="J1038" s="94"/>
      <c r="K1038" s="94"/>
    </row>
    <row r="1039" spans="2:11">
      <c r="B1039" s="93"/>
      <c r="C1039" s="93"/>
      <c r="D1039" s="93"/>
      <c r="E1039" s="94"/>
      <c r="F1039" s="94"/>
      <c r="G1039" s="94"/>
      <c r="H1039" s="94"/>
      <c r="I1039" s="94"/>
      <c r="J1039" s="94"/>
      <c r="K1039" s="94"/>
    </row>
    <row r="1040" spans="2:11">
      <c r="B1040" s="93"/>
      <c r="C1040" s="93"/>
      <c r="D1040" s="93"/>
      <c r="E1040" s="94"/>
      <c r="F1040" s="94"/>
      <c r="G1040" s="94"/>
      <c r="H1040" s="94"/>
      <c r="I1040" s="94"/>
      <c r="J1040" s="94"/>
      <c r="K1040" s="94"/>
    </row>
    <row r="1041" spans="2:11">
      <c r="B1041" s="93"/>
      <c r="C1041" s="93"/>
      <c r="D1041" s="93"/>
      <c r="E1041" s="94"/>
      <c r="F1041" s="94"/>
      <c r="G1041" s="94"/>
      <c r="H1041" s="94"/>
      <c r="I1041" s="94"/>
      <c r="J1041" s="94"/>
      <c r="K1041" s="94"/>
    </row>
    <row r="1042" spans="2:11">
      <c r="B1042" s="93"/>
      <c r="C1042" s="93"/>
      <c r="D1042" s="93"/>
      <c r="E1042" s="94"/>
      <c r="F1042" s="94"/>
      <c r="G1042" s="94"/>
      <c r="H1042" s="94"/>
      <c r="I1042" s="94"/>
      <c r="J1042" s="94"/>
      <c r="K1042" s="94"/>
    </row>
    <row r="1043" spans="2:11">
      <c r="B1043" s="93"/>
      <c r="C1043" s="93"/>
      <c r="D1043" s="93"/>
      <c r="E1043" s="94"/>
      <c r="F1043" s="94"/>
      <c r="G1043" s="94"/>
      <c r="H1043" s="94"/>
      <c r="I1043" s="94"/>
      <c r="J1043" s="94"/>
      <c r="K1043" s="94"/>
    </row>
    <row r="1044" spans="2:11">
      <c r="B1044" s="93"/>
      <c r="C1044" s="93"/>
      <c r="D1044" s="93"/>
      <c r="E1044" s="94"/>
      <c r="F1044" s="94"/>
      <c r="G1044" s="94"/>
      <c r="H1044" s="94"/>
      <c r="I1044" s="94"/>
      <c r="J1044" s="94"/>
      <c r="K1044" s="94"/>
    </row>
    <row r="1045" spans="2:11">
      <c r="B1045" s="93"/>
      <c r="C1045" s="93"/>
      <c r="D1045" s="93"/>
      <c r="E1045" s="94"/>
      <c r="F1045" s="94"/>
      <c r="G1045" s="94"/>
      <c r="H1045" s="94"/>
      <c r="I1045" s="94"/>
      <c r="J1045" s="94"/>
      <c r="K1045" s="94"/>
    </row>
    <row r="1046" spans="2:11">
      <c r="B1046" s="93"/>
      <c r="C1046" s="93"/>
      <c r="D1046" s="93"/>
      <c r="E1046" s="94"/>
      <c r="F1046" s="94"/>
      <c r="G1046" s="94"/>
      <c r="H1046" s="94"/>
      <c r="I1046" s="94"/>
      <c r="J1046" s="94"/>
      <c r="K1046" s="94"/>
    </row>
    <row r="1047" spans="2:11">
      <c r="B1047" s="93"/>
      <c r="C1047" s="93"/>
      <c r="D1047" s="93"/>
      <c r="E1047" s="94"/>
      <c r="F1047" s="94"/>
      <c r="G1047" s="94"/>
      <c r="H1047" s="94"/>
      <c r="I1047" s="94"/>
      <c r="J1047" s="94"/>
      <c r="K1047" s="94"/>
    </row>
    <row r="1048" spans="2:11">
      <c r="B1048" s="93"/>
      <c r="C1048" s="93"/>
      <c r="D1048" s="93"/>
      <c r="E1048" s="94"/>
      <c r="F1048" s="94"/>
      <c r="G1048" s="94"/>
      <c r="H1048" s="94"/>
      <c r="I1048" s="94"/>
      <c r="J1048" s="94"/>
      <c r="K1048" s="94"/>
    </row>
    <row r="1049" spans="2:11">
      <c r="B1049" s="93"/>
      <c r="C1049" s="93"/>
      <c r="D1049" s="93"/>
      <c r="E1049" s="94"/>
      <c r="F1049" s="94"/>
      <c r="G1049" s="94"/>
      <c r="H1049" s="94"/>
      <c r="I1049" s="94"/>
      <c r="J1049" s="94"/>
      <c r="K1049" s="94"/>
    </row>
    <row r="1050" spans="2:11">
      <c r="B1050" s="93"/>
      <c r="C1050" s="93"/>
      <c r="D1050" s="93"/>
      <c r="E1050" s="94"/>
      <c r="F1050" s="94"/>
      <c r="G1050" s="94"/>
      <c r="H1050" s="94"/>
      <c r="I1050" s="94"/>
      <c r="J1050" s="94"/>
      <c r="K1050" s="94"/>
    </row>
    <row r="1051" spans="2:11">
      <c r="B1051" s="93"/>
      <c r="C1051" s="93"/>
      <c r="D1051" s="93"/>
      <c r="E1051" s="94"/>
      <c r="F1051" s="94"/>
      <c r="G1051" s="94"/>
      <c r="H1051" s="94"/>
      <c r="I1051" s="94"/>
      <c r="J1051" s="94"/>
      <c r="K1051" s="94"/>
    </row>
    <row r="1052" spans="2:11">
      <c r="B1052" s="93"/>
      <c r="C1052" s="93"/>
      <c r="D1052" s="93"/>
      <c r="E1052" s="94"/>
      <c r="F1052" s="94"/>
      <c r="G1052" s="94"/>
      <c r="H1052" s="94"/>
      <c r="I1052" s="94"/>
      <c r="J1052" s="94"/>
      <c r="K1052" s="94"/>
    </row>
    <row r="1053" spans="2:11">
      <c r="B1053" s="93"/>
      <c r="C1053" s="93"/>
      <c r="D1053" s="93"/>
      <c r="E1053" s="94"/>
      <c r="F1053" s="94"/>
      <c r="G1053" s="94"/>
      <c r="H1053" s="94"/>
      <c r="I1053" s="94"/>
      <c r="J1053" s="94"/>
      <c r="K1053" s="94"/>
    </row>
    <row r="1054" spans="2:11">
      <c r="B1054" s="93"/>
      <c r="C1054" s="93"/>
      <c r="D1054" s="93"/>
      <c r="E1054" s="94"/>
      <c r="F1054" s="94"/>
      <c r="G1054" s="94"/>
      <c r="H1054" s="94"/>
      <c r="I1054" s="94"/>
      <c r="J1054" s="94"/>
      <c r="K1054" s="94"/>
    </row>
    <row r="1055" spans="2:11">
      <c r="B1055" s="93"/>
      <c r="C1055" s="93"/>
      <c r="D1055" s="93"/>
      <c r="E1055" s="94"/>
      <c r="F1055" s="94"/>
      <c r="G1055" s="94"/>
      <c r="H1055" s="94"/>
      <c r="I1055" s="94"/>
      <c r="J1055" s="94"/>
      <c r="K1055" s="94"/>
    </row>
    <row r="1056" spans="2:11">
      <c r="B1056" s="93"/>
      <c r="C1056" s="93"/>
      <c r="D1056" s="93"/>
      <c r="E1056" s="94"/>
      <c r="F1056" s="94"/>
      <c r="G1056" s="94"/>
      <c r="H1056" s="94"/>
      <c r="I1056" s="94"/>
      <c r="J1056" s="94"/>
      <c r="K1056" s="94"/>
    </row>
    <row r="1057" spans="2:11">
      <c r="B1057" s="93"/>
      <c r="C1057" s="93"/>
      <c r="D1057" s="93"/>
      <c r="E1057" s="94"/>
      <c r="F1057" s="94"/>
      <c r="G1057" s="94"/>
      <c r="H1057" s="94"/>
      <c r="I1057" s="94"/>
      <c r="J1057" s="94"/>
      <c r="K1057" s="94"/>
    </row>
    <row r="1058" spans="2:11">
      <c r="B1058" s="93"/>
      <c r="C1058" s="93"/>
      <c r="D1058" s="93"/>
      <c r="E1058" s="94"/>
      <c r="F1058" s="94"/>
      <c r="G1058" s="94"/>
      <c r="H1058" s="94"/>
      <c r="I1058" s="94"/>
      <c r="J1058" s="94"/>
      <c r="K1058" s="94"/>
    </row>
    <row r="1059" spans="2:11">
      <c r="B1059" s="93"/>
      <c r="C1059" s="93"/>
      <c r="D1059" s="93"/>
      <c r="E1059" s="94"/>
      <c r="F1059" s="94"/>
      <c r="G1059" s="94"/>
      <c r="H1059" s="94"/>
      <c r="I1059" s="94"/>
      <c r="J1059" s="94"/>
      <c r="K1059" s="94"/>
    </row>
    <row r="1060" spans="2:11">
      <c r="B1060" s="93"/>
      <c r="C1060" s="93"/>
      <c r="D1060" s="93"/>
      <c r="E1060" s="94"/>
      <c r="F1060" s="94"/>
      <c r="G1060" s="94"/>
      <c r="H1060" s="94"/>
      <c r="I1060" s="94"/>
      <c r="J1060" s="94"/>
      <c r="K1060" s="94"/>
    </row>
    <row r="1061" spans="2:11">
      <c r="B1061" s="93"/>
      <c r="C1061" s="93"/>
      <c r="D1061" s="93"/>
      <c r="E1061" s="94"/>
      <c r="F1061" s="94"/>
      <c r="G1061" s="94"/>
      <c r="H1061" s="94"/>
      <c r="I1061" s="94"/>
      <c r="J1061" s="94"/>
      <c r="K1061" s="94"/>
    </row>
    <row r="1062" spans="2:11">
      <c r="B1062" s="93"/>
      <c r="C1062" s="93"/>
      <c r="D1062" s="93"/>
      <c r="E1062" s="94"/>
      <c r="F1062" s="94"/>
      <c r="G1062" s="94"/>
      <c r="H1062" s="94"/>
      <c r="I1062" s="94"/>
      <c r="J1062" s="94"/>
      <c r="K1062" s="94"/>
    </row>
    <row r="1063" spans="2:11">
      <c r="B1063" s="93"/>
      <c r="C1063" s="93"/>
      <c r="D1063" s="93"/>
      <c r="E1063" s="94"/>
      <c r="F1063" s="94"/>
      <c r="G1063" s="94"/>
      <c r="H1063" s="94"/>
      <c r="I1063" s="94"/>
      <c r="J1063" s="94"/>
      <c r="K1063" s="94"/>
    </row>
    <row r="1064" spans="2:11">
      <c r="B1064" s="93"/>
      <c r="C1064" s="93"/>
      <c r="D1064" s="93"/>
      <c r="E1064" s="94"/>
      <c r="F1064" s="94"/>
      <c r="G1064" s="94"/>
      <c r="H1064" s="94"/>
      <c r="I1064" s="94"/>
      <c r="J1064" s="94"/>
      <c r="K1064" s="94"/>
    </row>
    <row r="1065" spans="2:11">
      <c r="B1065" s="93"/>
      <c r="C1065" s="93"/>
      <c r="D1065" s="93"/>
      <c r="E1065" s="94"/>
      <c r="F1065" s="94"/>
      <c r="G1065" s="94"/>
      <c r="H1065" s="94"/>
      <c r="I1065" s="94"/>
      <c r="J1065" s="94"/>
      <c r="K1065" s="94"/>
    </row>
    <row r="1066" spans="2:11">
      <c r="B1066" s="93"/>
      <c r="C1066" s="93"/>
      <c r="D1066" s="93"/>
      <c r="E1066" s="94"/>
      <c r="F1066" s="94"/>
      <c r="G1066" s="94"/>
      <c r="H1066" s="94"/>
      <c r="I1066" s="94"/>
      <c r="J1066" s="94"/>
      <c r="K1066" s="94"/>
    </row>
    <row r="1067" spans="2:11">
      <c r="B1067" s="93"/>
      <c r="C1067" s="93"/>
      <c r="D1067" s="93"/>
      <c r="E1067" s="94"/>
      <c r="F1067" s="94"/>
      <c r="G1067" s="94"/>
      <c r="H1067" s="94"/>
      <c r="I1067" s="94"/>
      <c r="J1067" s="94"/>
      <c r="K1067" s="94"/>
    </row>
    <row r="1068" spans="2:11">
      <c r="B1068" s="93"/>
      <c r="C1068" s="93"/>
      <c r="D1068" s="93"/>
      <c r="E1068" s="94"/>
      <c r="F1068" s="94"/>
      <c r="G1068" s="94"/>
      <c r="H1068" s="94"/>
      <c r="I1068" s="94"/>
      <c r="J1068" s="94"/>
      <c r="K1068" s="94"/>
    </row>
    <row r="1069" spans="2:11">
      <c r="B1069" s="93"/>
      <c r="C1069" s="93"/>
      <c r="D1069" s="93"/>
      <c r="E1069" s="94"/>
      <c r="F1069" s="94"/>
      <c r="G1069" s="94"/>
      <c r="H1069" s="94"/>
      <c r="I1069" s="94"/>
      <c r="J1069" s="94"/>
      <c r="K1069" s="94"/>
    </row>
    <row r="1070" spans="2:11">
      <c r="B1070" s="93"/>
      <c r="C1070" s="93"/>
      <c r="D1070" s="93"/>
      <c r="E1070" s="94"/>
      <c r="F1070" s="94"/>
      <c r="G1070" s="94"/>
      <c r="H1070" s="94"/>
      <c r="I1070" s="94"/>
      <c r="J1070" s="94"/>
      <c r="K1070" s="94"/>
    </row>
    <row r="1071" spans="2:11">
      <c r="B1071" s="93"/>
      <c r="C1071" s="93"/>
      <c r="D1071" s="93"/>
      <c r="E1071" s="94"/>
      <c r="F1071" s="94"/>
      <c r="G1071" s="94"/>
      <c r="H1071" s="94"/>
      <c r="I1071" s="94"/>
      <c r="J1071" s="94"/>
      <c r="K1071" s="94"/>
    </row>
    <row r="1072" spans="2:11">
      <c r="B1072" s="93"/>
      <c r="C1072" s="93"/>
      <c r="D1072" s="93"/>
      <c r="E1072" s="94"/>
      <c r="F1072" s="94"/>
      <c r="G1072" s="94"/>
      <c r="H1072" s="94"/>
      <c r="I1072" s="94"/>
      <c r="J1072" s="94"/>
      <c r="K1072" s="94"/>
    </row>
    <row r="1073" spans="2:11">
      <c r="B1073" s="93"/>
      <c r="C1073" s="93"/>
      <c r="D1073" s="93"/>
      <c r="E1073" s="94"/>
      <c r="F1073" s="94"/>
      <c r="G1073" s="94"/>
      <c r="H1073" s="94"/>
      <c r="I1073" s="94"/>
      <c r="J1073" s="94"/>
      <c r="K1073" s="94"/>
    </row>
    <row r="1074" spans="2:11">
      <c r="B1074" s="93"/>
      <c r="C1074" s="93"/>
      <c r="D1074" s="93"/>
      <c r="E1074" s="94"/>
      <c r="F1074" s="94"/>
      <c r="G1074" s="94"/>
      <c r="H1074" s="94"/>
      <c r="I1074" s="94"/>
      <c r="J1074" s="94"/>
      <c r="K1074" s="94"/>
    </row>
    <row r="1075" spans="2:11">
      <c r="B1075" s="93"/>
      <c r="C1075" s="93"/>
      <c r="D1075" s="93"/>
      <c r="E1075" s="94"/>
      <c r="F1075" s="94"/>
      <c r="G1075" s="94"/>
      <c r="H1075" s="94"/>
      <c r="I1075" s="94"/>
      <c r="J1075" s="94"/>
      <c r="K1075" s="94"/>
    </row>
    <row r="1076" spans="2:11">
      <c r="B1076" s="93"/>
      <c r="C1076" s="93"/>
      <c r="D1076" s="93"/>
      <c r="E1076" s="94"/>
      <c r="F1076" s="94"/>
      <c r="G1076" s="94"/>
      <c r="H1076" s="94"/>
      <c r="I1076" s="94"/>
      <c r="J1076" s="94"/>
      <c r="K1076" s="94"/>
    </row>
    <row r="1077" spans="2:11">
      <c r="B1077" s="93"/>
      <c r="C1077" s="93"/>
      <c r="D1077" s="93"/>
      <c r="E1077" s="94"/>
      <c r="F1077" s="94"/>
      <c r="G1077" s="94"/>
      <c r="H1077" s="94"/>
      <c r="I1077" s="94"/>
      <c r="J1077" s="94"/>
      <c r="K1077" s="94"/>
    </row>
    <row r="1078" spans="2:11">
      <c r="B1078" s="93"/>
      <c r="C1078" s="93"/>
      <c r="D1078" s="93"/>
      <c r="E1078" s="94"/>
      <c r="F1078" s="94"/>
      <c r="G1078" s="94"/>
      <c r="H1078" s="94"/>
      <c r="I1078" s="94"/>
      <c r="J1078" s="94"/>
      <c r="K1078" s="94"/>
    </row>
    <row r="1079" spans="2:11">
      <c r="B1079" s="93"/>
      <c r="C1079" s="93"/>
      <c r="D1079" s="93"/>
      <c r="E1079" s="94"/>
      <c r="F1079" s="94"/>
      <c r="G1079" s="94"/>
      <c r="H1079" s="94"/>
      <c r="I1079" s="94"/>
      <c r="J1079" s="94"/>
      <c r="K1079" s="94"/>
    </row>
    <row r="1080" spans="2:11">
      <c r="B1080" s="93"/>
      <c r="C1080" s="93"/>
      <c r="D1080" s="93"/>
      <c r="E1080" s="94"/>
      <c r="F1080" s="94"/>
      <c r="G1080" s="94"/>
      <c r="H1080" s="94"/>
      <c r="I1080" s="94"/>
      <c r="J1080" s="94"/>
      <c r="K1080" s="94"/>
    </row>
    <row r="1081" spans="2:11">
      <c r="B1081" s="93"/>
      <c r="C1081" s="93"/>
      <c r="D1081" s="93"/>
      <c r="E1081" s="94"/>
      <c r="F1081" s="94"/>
      <c r="G1081" s="94"/>
      <c r="H1081" s="94"/>
      <c r="I1081" s="94"/>
      <c r="J1081" s="94"/>
      <c r="K1081" s="94"/>
    </row>
    <row r="1082" spans="2:11">
      <c r="B1082" s="93"/>
      <c r="C1082" s="93"/>
      <c r="D1082" s="93"/>
      <c r="E1082" s="94"/>
      <c r="F1082" s="94"/>
      <c r="G1082" s="94"/>
      <c r="H1082" s="94"/>
      <c r="I1082" s="94"/>
      <c r="J1082" s="94"/>
      <c r="K1082" s="94"/>
    </row>
    <row r="1083" spans="2:11">
      <c r="B1083" s="93"/>
      <c r="C1083" s="93"/>
      <c r="D1083" s="93"/>
      <c r="E1083" s="94"/>
      <c r="F1083" s="94"/>
      <c r="G1083" s="94"/>
      <c r="H1083" s="94"/>
      <c r="I1083" s="94"/>
      <c r="J1083" s="94"/>
      <c r="K1083" s="94"/>
    </row>
    <row r="1084" spans="2:11">
      <c r="B1084" s="93"/>
      <c r="C1084" s="93"/>
      <c r="D1084" s="93"/>
      <c r="E1084" s="94"/>
      <c r="F1084" s="94"/>
      <c r="G1084" s="94"/>
      <c r="H1084" s="94"/>
      <c r="I1084" s="94"/>
      <c r="J1084" s="94"/>
      <c r="K1084" s="94"/>
    </row>
    <row r="1085" spans="2:11">
      <c r="B1085" s="93"/>
      <c r="C1085" s="93"/>
      <c r="D1085" s="93"/>
      <c r="E1085" s="94"/>
      <c r="F1085" s="94"/>
      <c r="G1085" s="94"/>
      <c r="H1085" s="94"/>
      <c r="I1085" s="94"/>
      <c r="J1085" s="94"/>
      <c r="K1085" s="94"/>
    </row>
    <row r="1086" spans="2:11">
      <c r="B1086" s="93"/>
      <c r="C1086" s="93"/>
      <c r="D1086" s="93"/>
      <c r="E1086" s="94"/>
      <c r="F1086" s="94"/>
      <c r="G1086" s="94"/>
      <c r="H1086" s="94"/>
      <c r="I1086" s="94"/>
      <c r="J1086" s="94"/>
      <c r="K1086" s="94"/>
    </row>
    <row r="1087" spans="2:11">
      <c r="B1087" s="93"/>
      <c r="C1087" s="93"/>
      <c r="D1087" s="93"/>
      <c r="E1087" s="94"/>
      <c r="F1087" s="94"/>
      <c r="G1087" s="94"/>
      <c r="H1087" s="94"/>
      <c r="I1087" s="94"/>
      <c r="J1087" s="94"/>
      <c r="K1087" s="94"/>
    </row>
    <row r="1088" spans="2:11">
      <c r="B1088" s="93"/>
      <c r="C1088" s="93"/>
      <c r="D1088" s="93"/>
      <c r="E1088" s="94"/>
      <c r="F1088" s="94"/>
      <c r="G1088" s="94"/>
      <c r="H1088" s="94"/>
      <c r="I1088" s="94"/>
      <c r="J1088" s="94"/>
      <c r="K1088" s="94"/>
    </row>
    <row r="1089" spans="2:11">
      <c r="B1089" s="93"/>
      <c r="C1089" s="93"/>
      <c r="D1089" s="93"/>
      <c r="E1089" s="94"/>
      <c r="F1089" s="94"/>
      <c r="G1089" s="94"/>
      <c r="H1089" s="94"/>
      <c r="I1089" s="94"/>
      <c r="J1089" s="94"/>
      <c r="K1089" s="94"/>
    </row>
    <row r="1090" spans="2:11">
      <c r="B1090" s="93"/>
      <c r="C1090" s="93"/>
      <c r="D1090" s="93"/>
      <c r="E1090" s="94"/>
      <c r="F1090" s="94"/>
      <c r="G1090" s="94"/>
      <c r="H1090" s="94"/>
      <c r="I1090" s="94"/>
      <c r="J1090" s="94"/>
      <c r="K1090" s="94"/>
    </row>
    <row r="1091" spans="2:11">
      <c r="B1091" s="93"/>
      <c r="C1091" s="93"/>
      <c r="D1091" s="93"/>
      <c r="E1091" s="94"/>
      <c r="F1091" s="94"/>
      <c r="G1091" s="94"/>
      <c r="H1091" s="94"/>
      <c r="I1091" s="94"/>
      <c r="J1091" s="94"/>
      <c r="K1091" s="94"/>
    </row>
    <row r="1092" spans="2:11">
      <c r="B1092" s="93"/>
      <c r="C1092" s="93"/>
      <c r="D1092" s="93"/>
      <c r="E1092" s="94"/>
      <c r="F1092" s="94"/>
      <c r="G1092" s="94"/>
      <c r="H1092" s="94"/>
      <c r="I1092" s="94"/>
      <c r="J1092" s="94"/>
      <c r="K1092" s="94"/>
    </row>
    <row r="1093" spans="2:11">
      <c r="B1093" s="93"/>
      <c r="C1093" s="93"/>
      <c r="D1093" s="93"/>
      <c r="E1093" s="94"/>
      <c r="F1093" s="94"/>
      <c r="G1093" s="94"/>
      <c r="H1093" s="94"/>
      <c r="I1093" s="94"/>
      <c r="J1093" s="94"/>
      <c r="K1093" s="94"/>
    </row>
    <row r="1094" spans="2:11">
      <c r="B1094" s="93"/>
      <c r="C1094" s="93"/>
      <c r="D1094" s="93"/>
      <c r="E1094" s="94"/>
      <c r="F1094" s="94"/>
      <c r="G1094" s="94"/>
      <c r="H1094" s="94"/>
      <c r="I1094" s="94"/>
      <c r="J1094" s="94"/>
      <c r="K1094" s="94"/>
    </row>
    <row r="1095" spans="2:11">
      <c r="B1095" s="93"/>
      <c r="C1095" s="93"/>
      <c r="D1095" s="93"/>
      <c r="E1095" s="94"/>
      <c r="F1095" s="94"/>
      <c r="G1095" s="94"/>
      <c r="H1095" s="94"/>
      <c r="I1095" s="94"/>
      <c r="J1095" s="94"/>
      <c r="K1095" s="94"/>
    </row>
    <row r="1096" spans="2:11">
      <c r="B1096" s="93"/>
      <c r="C1096" s="93"/>
      <c r="D1096" s="93"/>
      <c r="E1096" s="94"/>
      <c r="F1096" s="94"/>
      <c r="G1096" s="94"/>
      <c r="H1096" s="94"/>
      <c r="I1096" s="94"/>
      <c r="J1096" s="94"/>
      <c r="K1096" s="94"/>
    </row>
    <row r="1097" spans="2:11">
      <c r="B1097" s="93"/>
      <c r="C1097" s="93"/>
      <c r="D1097" s="93"/>
      <c r="E1097" s="94"/>
      <c r="F1097" s="94"/>
      <c r="G1097" s="94"/>
      <c r="H1097" s="94"/>
      <c r="I1097" s="94"/>
      <c r="J1097" s="94"/>
      <c r="K1097" s="94"/>
    </row>
    <row r="1098" spans="2:11">
      <c r="B1098" s="93"/>
      <c r="C1098" s="93"/>
      <c r="D1098" s="93"/>
      <c r="E1098" s="94"/>
      <c r="F1098" s="94"/>
      <c r="G1098" s="94"/>
      <c r="H1098" s="94"/>
      <c r="I1098" s="94"/>
      <c r="J1098" s="94"/>
      <c r="K1098" s="94"/>
    </row>
    <row r="1099" spans="2:11">
      <c r="B1099" s="93"/>
      <c r="C1099" s="93"/>
      <c r="D1099" s="93"/>
      <c r="E1099" s="94"/>
      <c r="F1099" s="94"/>
      <c r="G1099" s="94"/>
      <c r="H1099" s="94"/>
      <c r="I1099" s="94"/>
      <c r="J1099" s="94"/>
      <c r="K1099" s="94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146</v>
      </c>
      <c r="C1" s="46" t="s" vm="1">
        <v>229</v>
      </c>
    </row>
    <row r="2" spans="2:17">
      <c r="B2" s="46" t="s">
        <v>145</v>
      </c>
      <c r="C2" s="46" t="s">
        <v>230</v>
      </c>
    </row>
    <row r="3" spans="2:17">
      <c r="B3" s="46" t="s">
        <v>147</v>
      </c>
      <c r="C3" s="46" t="s">
        <v>231</v>
      </c>
    </row>
    <row r="4" spans="2:17">
      <c r="B4" s="46" t="s">
        <v>148</v>
      </c>
      <c r="C4" s="46">
        <v>12152</v>
      </c>
    </row>
    <row r="6" spans="2:17" ht="26.25" customHeight="1">
      <c r="B6" s="143" t="s">
        <v>174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17" ht="26.25" customHeight="1">
      <c r="B7" s="143" t="s">
        <v>102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5"/>
    </row>
    <row r="8" spans="2:17" s="3" customFormat="1" ht="63">
      <c r="B8" s="21" t="s">
        <v>116</v>
      </c>
      <c r="C8" s="29" t="s">
        <v>47</v>
      </c>
      <c r="D8" s="29" t="s">
        <v>53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111</v>
      </c>
      <c r="O8" s="29" t="s">
        <v>60</v>
      </c>
      <c r="P8" s="29" t="s">
        <v>149</v>
      </c>
      <c r="Q8" s="30" t="s">
        <v>151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212</v>
      </c>
      <c r="M9" s="15"/>
      <c r="N9" s="15" t="s">
        <v>208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17" s="4" customFormat="1" ht="18" customHeight="1">
      <c r="B11" s="106" t="s">
        <v>2818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7">
        <v>0</v>
      </c>
      <c r="O11" s="87"/>
      <c r="P11" s="108">
        <v>0</v>
      </c>
      <c r="Q11" s="108">
        <v>0</v>
      </c>
    </row>
    <row r="12" spans="2:17" ht="18" customHeight="1">
      <c r="B12" s="109" t="s">
        <v>220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17">
      <c r="B13" s="109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17">
      <c r="B14" s="109" t="s">
        <v>203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>
      <c r="B15" s="109" t="s">
        <v>211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17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2:17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2:17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2:17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</row>
    <row r="252" spans="2:17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</row>
    <row r="254" spans="2:17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</row>
    <row r="255" spans="2:17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</row>
    <row r="256" spans="2:17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</row>
    <row r="257" spans="2:17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</row>
    <row r="258" spans="2:17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</row>
    <row r="259" spans="2:17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</row>
    <row r="260" spans="2:17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</row>
    <row r="261" spans="2:17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</row>
    <row r="262" spans="2:17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</row>
    <row r="263" spans="2:17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</row>
    <row r="264" spans="2:17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</row>
    <row r="265" spans="2:17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</row>
    <row r="266" spans="2:17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 spans="2:17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 spans="2:17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 spans="2:17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 spans="2:17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 spans="2:17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 spans="2:17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2:17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2:17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5" spans="2:17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</row>
    <row r="276" spans="2:17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</row>
    <row r="277" spans="2:17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</row>
    <row r="278" spans="2:17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</row>
    <row r="279" spans="2:17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</row>
    <row r="280" spans="2:17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</row>
    <row r="281" spans="2:17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</row>
    <row r="282" spans="2:17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</row>
    <row r="283" spans="2:17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</row>
    <row r="284" spans="2:17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</row>
    <row r="285" spans="2:17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</row>
    <row r="286" spans="2:17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</row>
    <row r="287" spans="2:17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</row>
    <row r="288" spans="2:17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</row>
    <row r="289" spans="2:17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</row>
    <row r="290" spans="2:17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</row>
    <row r="291" spans="2:17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</row>
    <row r="292" spans="2:17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</row>
    <row r="293" spans="2:17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</row>
    <row r="294" spans="2:17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</row>
    <row r="295" spans="2:17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</row>
    <row r="296" spans="2:17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 spans="2:17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 spans="2:17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 spans="2:17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2:17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2:17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</row>
    <row r="302" spans="2:17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</row>
    <row r="303" spans="2:17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</row>
    <row r="304" spans="2:17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</row>
    <row r="305" spans="2:17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</row>
    <row r="306" spans="2:17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</row>
    <row r="307" spans="2:17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</row>
    <row r="308" spans="2:17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</row>
    <row r="309" spans="2:17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</row>
    <row r="310" spans="2:17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</row>
    <row r="311" spans="2:17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</row>
    <row r="312" spans="2:17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</row>
    <row r="313" spans="2:17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</row>
    <row r="314" spans="2:17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</row>
    <row r="315" spans="2:17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</row>
    <row r="316" spans="2:17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</row>
    <row r="317" spans="2:17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</row>
    <row r="318" spans="2:17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</row>
    <row r="319" spans="2:17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</row>
    <row r="320" spans="2:17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</row>
    <row r="321" spans="2:17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</row>
    <row r="322" spans="2:17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</row>
    <row r="323" spans="2:17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</row>
    <row r="324" spans="2:17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5" spans="2:17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</row>
    <row r="326" spans="2:17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</row>
    <row r="327" spans="2:17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</row>
    <row r="328" spans="2:17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</row>
    <row r="329" spans="2:17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</row>
    <row r="330" spans="2:17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</row>
    <row r="331" spans="2:17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</row>
    <row r="332" spans="2:17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</row>
    <row r="333" spans="2:17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</row>
    <row r="334" spans="2:17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</row>
    <row r="335" spans="2:17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</row>
    <row r="336" spans="2:17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</row>
    <row r="337" spans="2:17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</row>
    <row r="338" spans="2:17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</row>
    <row r="339" spans="2:17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</row>
    <row r="340" spans="2:17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</row>
    <row r="341" spans="2:17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</row>
    <row r="342" spans="2:17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</row>
    <row r="343" spans="2:17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</row>
    <row r="344" spans="2:17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</row>
    <row r="345" spans="2:17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</row>
    <row r="346" spans="2:17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</row>
    <row r="347" spans="2:17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</row>
    <row r="348" spans="2:17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</row>
    <row r="349" spans="2:17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0" spans="2:17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</row>
    <row r="351" spans="2:17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</row>
    <row r="352" spans="2:17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</row>
    <row r="353" spans="2:17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</row>
    <row r="354" spans="2:17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</row>
    <row r="355" spans="2:17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</row>
    <row r="356" spans="2:17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</row>
    <row r="357" spans="2:17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</row>
    <row r="358" spans="2:17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</row>
    <row r="359" spans="2:17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</row>
    <row r="360" spans="2:17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</row>
    <row r="361" spans="2:17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</row>
    <row r="362" spans="2:17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</row>
    <row r="363" spans="2:17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</row>
    <row r="364" spans="2:17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</row>
    <row r="365" spans="2:17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</row>
    <row r="366" spans="2:17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</row>
    <row r="367" spans="2:17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</row>
    <row r="368" spans="2:17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</row>
    <row r="369" spans="2:17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</row>
    <row r="370" spans="2:17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</row>
    <row r="371" spans="2:17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</row>
    <row r="372" spans="2:17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</row>
    <row r="373" spans="2:17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</row>
    <row r="374" spans="2:17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 spans="2:17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 spans="2:17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</row>
    <row r="377" spans="2:17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</row>
    <row r="378" spans="2:17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</row>
    <row r="379" spans="2:17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</row>
    <row r="380" spans="2:17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</row>
    <row r="381" spans="2:17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</row>
    <row r="382" spans="2:17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</row>
    <row r="383" spans="2:17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</row>
    <row r="384" spans="2:17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</row>
    <row r="385" spans="2:17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</row>
    <row r="386" spans="2:17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</row>
    <row r="387" spans="2:17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</row>
    <row r="388" spans="2:17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</row>
    <row r="389" spans="2:17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</row>
    <row r="390" spans="2:17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</row>
    <row r="391" spans="2:17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</row>
    <row r="392" spans="2:17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</row>
    <row r="393" spans="2:17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</row>
    <row r="394" spans="2:17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</row>
    <row r="395" spans="2:17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</row>
    <row r="396" spans="2:17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</row>
    <row r="397" spans="2:17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</row>
    <row r="398" spans="2:17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</row>
    <row r="399" spans="2:17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 spans="2:17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</row>
    <row r="401" spans="2:17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</row>
    <row r="402" spans="2:17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</row>
    <row r="403" spans="2:17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</row>
    <row r="404" spans="2:17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</row>
    <row r="405" spans="2:17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</row>
    <row r="406" spans="2:17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</row>
    <row r="407" spans="2:17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</row>
    <row r="408" spans="2:17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</row>
    <row r="409" spans="2:17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</row>
    <row r="410" spans="2:17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</row>
    <row r="411" spans="2:17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</row>
    <row r="412" spans="2:17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</row>
    <row r="413" spans="2:17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</row>
    <row r="414" spans="2:17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</row>
    <row r="415" spans="2:17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</row>
    <row r="416" spans="2:17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</row>
    <row r="417" spans="2:17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</row>
    <row r="418" spans="2:17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</row>
    <row r="419" spans="2:17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</row>
    <row r="420" spans="2:17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</row>
    <row r="421" spans="2:17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</row>
    <row r="422" spans="2:17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</row>
    <row r="423" spans="2:17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</row>
    <row r="424" spans="2:17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</row>
    <row r="425" spans="2:17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</row>
    <row r="426" spans="2:17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</row>
    <row r="427" spans="2:17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</row>
    <row r="428" spans="2:17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</row>
    <row r="429" spans="2:17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</row>
    <row r="430" spans="2:17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</row>
    <row r="431" spans="2:17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</row>
    <row r="432" spans="2:17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</row>
    <row r="433" spans="2:17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</row>
    <row r="434" spans="2:17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</row>
    <row r="435" spans="2:17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</row>
    <row r="436" spans="2:17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</row>
    <row r="437" spans="2:17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</row>
    <row r="438" spans="2:17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</row>
    <row r="439" spans="2:17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</row>
    <row r="440" spans="2:17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</row>
    <row r="441" spans="2:17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</row>
    <row r="442" spans="2:17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</row>
    <row r="443" spans="2:17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</row>
    <row r="444" spans="2:17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</row>
    <row r="445" spans="2:17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</row>
    <row r="446" spans="2:17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</row>
    <row r="447" spans="2:17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</row>
    <row r="448" spans="2:17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</row>
    <row r="449" spans="2:17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</row>
    <row r="450" spans="2:17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</row>
    <row r="451" spans="2:17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</row>
    <row r="452" spans="2:17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</row>
    <row r="453" spans="2:17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</row>
    <row r="454" spans="2:17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</row>
    <row r="455" spans="2:17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</row>
    <row r="456" spans="2:17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</row>
    <row r="457" spans="2:17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</row>
    <row r="458" spans="2:17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</row>
    <row r="459" spans="2:17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</row>
    <row r="460" spans="2:17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</row>
    <row r="461" spans="2:17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</row>
    <row r="462" spans="2:17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</row>
    <row r="463" spans="2:17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</row>
    <row r="464" spans="2:17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</row>
    <row r="465" spans="2:17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</row>
    <row r="466" spans="2:17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</row>
    <row r="467" spans="2:17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</row>
    <row r="468" spans="2:17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</row>
    <row r="469" spans="2:17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</row>
    <row r="470" spans="2:17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</row>
    <row r="471" spans="2:17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</row>
    <row r="472" spans="2:17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</row>
    <row r="473" spans="2:17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</row>
    <row r="474" spans="2:17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</row>
    <row r="475" spans="2:17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</row>
    <row r="476" spans="2:17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</row>
    <row r="477" spans="2:17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</row>
    <row r="478" spans="2:17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</row>
    <row r="479" spans="2:17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</row>
    <row r="480" spans="2:17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</row>
    <row r="481" spans="2:17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</row>
    <row r="482" spans="2:17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</row>
    <row r="483" spans="2:17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</row>
    <row r="484" spans="2:17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</row>
    <row r="485" spans="2:17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</row>
    <row r="486" spans="2:17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</row>
    <row r="487" spans="2:17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</row>
    <row r="488" spans="2:17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</row>
    <row r="489" spans="2:17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</row>
    <row r="490" spans="2:17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</row>
    <row r="491" spans="2:17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</row>
    <row r="492" spans="2:17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</row>
    <row r="493" spans="2:17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</row>
    <row r="494" spans="2:17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</row>
    <row r="495" spans="2:17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</row>
    <row r="496" spans="2:17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</row>
    <row r="497" spans="2:17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</row>
    <row r="498" spans="2:17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</row>
    <row r="499" spans="2:17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</row>
    <row r="500" spans="2:17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</row>
    <row r="501" spans="2:17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</row>
    <row r="502" spans="2:17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</row>
    <row r="503" spans="2:17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</row>
    <row r="504" spans="2:17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</row>
    <row r="505" spans="2:17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</row>
    <row r="506" spans="2:17">
      <c r="B506" s="93"/>
      <c r="C506" s="93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</row>
    <row r="507" spans="2:17">
      <c r="B507" s="93"/>
      <c r="C507" s="93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</row>
    <row r="508" spans="2:17">
      <c r="B508" s="93"/>
      <c r="C508" s="93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</row>
    <row r="509" spans="2:17">
      <c r="B509" s="93"/>
      <c r="C509" s="93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</row>
    <row r="510" spans="2:17">
      <c r="B510" s="93"/>
      <c r="C510" s="93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</row>
    <row r="511" spans="2:17">
      <c r="B511" s="93"/>
      <c r="C511" s="93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</row>
    <row r="512" spans="2:17">
      <c r="B512" s="93"/>
      <c r="C512" s="93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</row>
    <row r="513" spans="2:17">
      <c r="B513" s="93"/>
      <c r="C513" s="93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</row>
    <row r="514" spans="2:17">
      <c r="B514" s="93"/>
      <c r="C514" s="93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</row>
    <row r="515" spans="2:17">
      <c r="B515" s="93"/>
      <c r="C515" s="93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</row>
    <row r="516" spans="2:17">
      <c r="B516" s="93"/>
      <c r="C516" s="93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</row>
    <row r="517" spans="2:17">
      <c r="B517" s="93"/>
      <c r="C517" s="93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</row>
    <row r="518" spans="2:17">
      <c r="B518" s="93"/>
      <c r="C518" s="93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</row>
    <row r="519" spans="2:17">
      <c r="B519" s="93"/>
      <c r="C519" s="93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</row>
    <row r="520" spans="2:17">
      <c r="B520" s="93"/>
      <c r="C520" s="93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</row>
    <row r="521" spans="2:17">
      <c r="B521" s="93"/>
      <c r="C521" s="93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</row>
    <row r="522" spans="2:17">
      <c r="B522" s="93"/>
      <c r="C522" s="93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</row>
    <row r="523" spans="2:17">
      <c r="B523" s="93"/>
      <c r="C523" s="93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</row>
    <row r="524" spans="2:17">
      <c r="B524" s="93"/>
      <c r="C524" s="93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</row>
    <row r="525" spans="2:17">
      <c r="B525" s="93"/>
      <c r="C525" s="93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</row>
    <row r="526" spans="2:17">
      <c r="B526" s="93"/>
      <c r="C526" s="93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</row>
    <row r="527" spans="2:17">
      <c r="B527" s="93"/>
      <c r="C527" s="93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</row>
    <row r="528" spans="2:17">
      <c r="B528" s="93"/>
      <c r="C528" s="93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</row>
    <row r="529" spans="2:17">
      <c r="B529" s="93"/>
      <c r="C529" s="93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</row>
    <row r="530" spans="2:17">
      <c r="B530" s="93"/>
      <c r="C530" s="93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</row>
    <row r="531" spans="2:17">
      <c r="B531" s="93"/>
      <c r="C531" s="93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</row>
    <row r="532" spans="2:17">
      <c r="B532" s="93"/>
      <c r="C532" s="93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</row>
    <row r="533" spans="2:17">
      <c r="B533" s="93"/>
      <c r="C533" s="93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</row>
    <row r="534" spans="2:17">
      <c r="B534" s="93"/>
      <c r="C534" s="93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</row>
    <row r="535" spans="2:17">
      <c r="B535" s="93"/>
      <c r="C535" s="93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</row>
    <row r="536" spans="2:17">
      <c r="B536" s="93"/>
      <c r="C536" s="93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</row>
    <row r="537" spans="2:17">
      <c r="B537" s="93"/>
      <c r="C537" s="93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</row>
    <row r="538" spans="2:17">
      <c r="B538" s="93"/>
      <c r="C538" s="93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</row>
    <row r="539" spans="2:17">
      <c r="B539" s="93"/>
      <c r="C539" s="93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</row>
    <row r="540" spans="2:17">
      <c r="B540" s="93"/>
      <c r="C540" s="93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</row>
    <row r="541" spans="2:17">
      <c r="B541" s="93"/>
      <c r="C541" s="93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</row>
    <row r="542" spans="2:17">
      <c r="B542" s="93"/>
      <c r="C542" s="93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</row>
    <row r="543" spans="2:17">
      <c r="B543" s="93"/>
      <c r="C543" s="93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</row>
    <row r="544" spans="2:17">
      <c r="B544" s="93"/>
      <c r="C544" s="93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</row>
    <row r="545" spans="2:17">
      <c r="B545" s="93"/>
      <c r="C545" s="93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</row>
    <row r="546" spans="2:17">
      <c r="B546" s="93"/>
      <c r="C546" s="93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</row>
    <row r="547" spans="2:17">
      <c r="B547" s="93"/>
      <c r="C547" s="93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</row>
    <row r="548" spans="2:17">
      <c r="B548" s="93"/>
      <c r="C548" s="93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</row>
    <row r="549" spans="2:17">
      <c r="B549" s="93"/>
      <c r="C549" s="93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</row>
    <row r="550" spans="2:17">
      <c r="B550" s="93"/>
      <c r="C550" s="93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</row>
    <row r="551" spans="2:17">
      <c r="B551" s="93"/>
      <c r="C551" s="93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</row>
    <row r="552" spans="2:17">
      <c r="B552" s="93"/>
      <c r="C552" s="93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</row>
    <row r="553" spans="2:17">
      <c r="B553" s="93"/>
      <c r="C553" s="93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</row>
    <row r="554" spans="2:17">
      <c r="B554" s="93"/>
      <c r="C554" s="93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</row>
    <row r="555" spans="2:17">
      <c r="B555" s="93"/>
      <c r="C555" s="93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</row>
    <row r="556" spans="2:17">
      <c r="B556" s="93"/>
      <c r="C556" s="93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</row>
    <row r="557" spans="2:17">
      <c r="B557" s="93"/>
      <c r="C557" s="93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</row>
    <row r="558" spans="2:17">
      <c r="B558" s="93"/>
      <c r="C558" s="93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4" type="noConversion"/>
  <conditionalFormatting sqref="B12:B110">
    <cfRule type="cellIs" dxfId="11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36.140625" style="2" customWidth="1"/>
    <col min="4" max="4" width="10.140625" style="2" bestFit="1" customWidth="1"/>
    <col min="5" max="5" width="13.710937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1.28515625" style="1" bestFit="1" customWidth="1"/>
    <col min="15" max="15" width="9.5703125" style="1" bestFit="1" customWidth="1"/>
    <col min="16" max="16" width="10.140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146</v>
      </c>
      <c r="C1" s="46" t="s" vm="1">
        <v>229</v>
      </c>
    </row>
    <row r="2" spans="2:18">
      <c r="B2" s="46" t="s">
        <v>145</v>
      </c>
      <c r="C2" s="46" t="s">
        <v>230</v>
      </c>
    </row>
    <row r="3" spans="2:18">
      <c r="B3" s="46" t="s">
        <v>147</v>
      </c>
      <c r="C3" s="46" t="s">
        <v>231</v>
      </c>
    </row>
    <row r="4" spans="2:18">
      <c r="B4" s="46" t="s">
        <v>148</v>
      </c>
      <c r="C4" s="46">
        <v>12152</v>
      </c>
    </row>
    <row r="6" spans="2:18" ht="26.25" customHeight="1">
      <c r="B6" s="143" t="s">
        <v>175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5"/>
    </row>
    <row r="7" spans="2:18" s="3" customFormat="1" ht="78.75">
      <c r="B7" s="47" t="s">
        <v>116</v>
      </c>
      <c r="C7" s="48" t="s">
        <v>187</v>
      </c>
      <c r="D7" s="48" t="s">
        <v>47</v>
      </c>
      <c r="E7" s="48" t="s">
        <v>117</v>
      </c>
      <c r="F7" s="48" t="s">
        <v>14</v>
      </c>
      <c r="G7" s="48" t="s">
        <v>104</v>
      </c>
      <c r="H7" s="48" t="s">
        <v>68</v>
      </c>
      <c r="I7" s="48" t="s">
        <v>17</v>
      </c>
      <c r="J7" s="48" t="s">
        <v>228</v>
      </c>
      <c r="K7" s="48" t="s">
        <v>103</v>
      </c>
      <c r="L7" s="48" t="s">
        <v>36</v>
      </c>
      <c r="M7" s="48" t="s">
        <v>18</v>
      </c>
      <c r="N7" s="48" t="s">
        <v>205</v>
      </c>
      <c r="O7" s="48" t="s">
        <v>204</v>
      </c>
      <c r="P7" s="48" t="s">
        <v>111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212</v>
      </c>
      <c r="O8" s="15"/>
      <c r="P8" s="15" t="s">
        <v>208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74" t="s">
        <v>41</v>
      </c>
      <c r="C10" s="75"/>
      <c r="D10" s="74"/>
      <c r="E10" s="74"/>
      <c r="F10" s="74"/>
      <c r="G10" s="97"/>
      <c r="H10" s="74"/>
      <c r="I10" s="77">
        <v>3.9825785700220235</v>
      </c>
      <c r="J10" s="75"/>
      <c r="K10" s="75"/>
      <c r="L10" s="76"/>
      <c r="M10" s="76">
        <v>6.4054364103954112E-2</v>
      </c>
      <c r="N10" s="77"/>
      <c r="O10" s="98"/>
      <c r="P10" s="77">
        <f>P11+P259</f>
        <v>13289.100246803999</v>
      </c>
      <c r="Q10" s="78">
        <f>IFERROR(P10/$P$10,0)</f>
        <v>1</v>
      </c>
      <c r="R10" s="78">
        <f>P10/'סכום נכסי הקרן'!$C$42</f>
        <v>9.925651248365347E-2</v>
      </c>
    </row>
    <row r="11" spans="2:18" ht="21.75" customHeight="1">
      <c r="B11" s="79" t="s">
        <v>39</v>
      </c>
      <c r="C11" s="81"/>
      <c r="D11" s="80"/>
      <c r="E11" s="80"/>
      <c r="F11" s="80"/>
      <c r="G11" s="99"/>
      <c r="H11" s="80"/>
      <c r="I11" s="83">
        <v>5.1696913298954073</v>
      </c>
      <c r="J11" s="81"/>
      <c r="K11" s="81"/>
      <c r="L11" s="82"/>
      <c r="M11" s="82">
        <v>5.8998200129023681E-2</v>
      </c>
      <c r="N11" s="83"/>
      <c r="O11" s="100"/>
      <c r="P11" s="83">
        <v>7808.0353618399986</v>
      </c>
      <c r="Q11" s="84">
        <f t="shared" ref="Q11:Q74" si="0">IFERROR(P11/$P$10,0)</f>
        <v>0.58755184450638898</v>
      </c>
      <c r="R11" s="84">
        <f>P11/'סכום נכסי הקרן'!$C$42</f>
        <v>5.8318346989042022E-2</v>
      </c>
    </row>
    <row r="12" spans="2:18">
      <c r="B12" s="85" t="s">
        <v>37</v>
      </c>
      <c r="C12" s="81"/>
      <c r="D12" s="80"/>
      <c r="E12" s="80"/>
      <c r="F12" s="80"/>
      <c r="G12" s="99"/>
      <c r="H12" s="80"/>
      <c r="I12" s="83">
        <v>6.6142643555342024</v>
      </c>
      <c r="J12" s="81"/>
      <c r="K12" s="81"/>
      <c r="L12" s="82"/>
      <c r="M12" s="82">
        <v>4.2948168418755851E-2</v>
      </c>
      <c r="N12" s="83"/>
      <c r="O12" s="100"/>
      <c r="P12" s="83">
        <f>SUM(P13:P31)</f>
        <v>1536.8233048879999</v>
      </c>
      <c r="Q12" s="84">
        <f t="shared" si="0"/>
        <v>0.1156453993382737</v>
      </c>
      <c r="R12" s="84">
        <f>P12/'סכום נכסי הקרן'!$C$42</f>
        <v>1.1478559023096453E-2</v>
      </c>
    </row>
    <row r="13" spans="2:18">
      <c r="B13" s="86" t="s">
        <v>2901</v>
      </c>
      <c r="C13" s="88" t="s">
        <v>2625</v>
      </c>
      <c r="D13" s="87">
        <v>6028</v>
      </c>
      <c r="E13" s="87"/>
      <c r="F13" s="87" t="s">
        <v>550</v>
      </c>
      <c r="G13" s="101">
        <v>43100</v>
      </c>
      <c r="H13" s="87"/>
      <c r="I13" s="90">
        <v>7.549999999944772</v>
      </c>
      <c r="J13" s="88" t="s">
        <v>29</v>
      </c>
      <c r="K13" s="88" t="s">
        <v>133</v>
      </c>
      <c r="L13" s="89">
        <v>0</v>
      </c>
      <c r="M13" s="89">
        <v>6.4499999999591787E-2</v>
      </c>
      <c r="N13" s="90">
        <v>60122.477394000001</v>
      </c>
      <c r="O13" s="102">
        <v>103.9</v>
      </c>
      <c r="P13" s="90">
        <v>62.467254019000002</v>
      </c>
      <c r="Q13" s="91">
        <f t="shared" si="0"/>
        <v>4.7006383320814553E-3</v>
      </c>
      <c r="R13" s="91">
        <f>P13/'סכום נכסי הקרן'!$C$42</f>
        <v>4.6656896728938297E-4</v>
      </c>
    </row>
    <row r="14" spans="2:18">
      <c r="B14" s="86" t="s">
        <v>2901</v>
      </c>
      <c r="C14" s="88" t="s">
        <v>2625</v>
      </c>
      <c r="D14" s="87">
        <v>6869</v>
      </c>
      <c r="E14" s="87"/>
      <c r="F14" s="87" t="s">
        <v>550</v>
      </c>
      <c r="G14" s="101">
        <v>43555</v>
      </c>
      <c r="H14" s="87"/>
      <c r="I14" s="90">
        <v>3.6000000001364998</v>
      </c>
      <c r="J14" s="88" t="s">
        <v>29</v>
      </c>
      <c r="K14" s="88" t="s">
        <v>133</v>
      </c>
      <c r="L14" s="89">
        <v>0</v>
      </c>
      <c r="M14" s="89">
        <v>5.3400000001304335E-2</v>
      </c>
      <c r="N14" s="90">
        <v>12947.331263000002</v>
      </c>
      <c r="O14" s="102">
        <v>101.85</v>
      </c>
      <c r="P14" s="90">
        <v>13.186856892</v>
      </c>
      <c r="Q14" s="91">
        <f t="shared" si="0"/>
        <v>9.9230622443166627E-4</v>
      </c>
      <c r="R14" s="91">
        <f>P14/'סכום נכסי הקרן'!$C$42</f>
        <v>9.8492855152908722E-5</v>
      </c>
    </row>
    <row r="15" spans="2:18">
      <c r="B15" s="86" t="s">
        <v>2901</v>
      </c>
      <c r="C15" s="88" t="s">
        <v>2625</v>
      </c>
      <c r="D15" s="87">
        <v>6870</v>
      </c>
      <c r="E15" s="87"/>
      <c r="F15" s="87" t="s">
        <v>550</v>
      </c>
      <c r="G15" s="101">
        <v>43555</v>
      </c>
      <c r="H15" s="87"/>
      <c r="I15" s="90">
        <v>5.2599999999978264</v>
      </c>
      <c r="J15" s="88" t="s">
        <v>29</v>
      </c>
      <c r="K15" s="88" t="s">
        <v>133</v>
      </c>
      <c r="L15" s="89">
        <v>0</v>
      </c>
      <c r="M15" s="89">
        <v>4.3500000000022361E-2</v>
      </c>
      <c r="N15" s="90">
        <v>154797.39269899999</v>
      </c>
      <c r="O15" s="102">
        <v>101.06</v>
      </c>
      <c r="P15" s="90">
        <v>156.438245059</v>
      </c>
      <c r="Q15" s="91">
        <f t="shared" si="0"/>
        <v>1.1771921511136397E-2</v>
      </c>
      <c r="R15" s="91">
        <f>P15/'סכום נכסי הקרן'!$C$42</f>
        <v>1.1684398744266987E-3</v>
      </c>
    </row>
    <row r="16" spans="2:18">
      <c r="B16" s="86" t="s">
        <v>2901</v>
      </c>
      <c r="C16" s="88" t="s">
        <v>2625</v>
      </c>
      <c r="D16" s="87">
        <v>6868</v>
      </c>
      <c r="E16" s="87"/>
      <c r="F16" s="87" t="s">
        <v>550</v>
      </c>
      <c r="G16" s="101">
        <v>43555</v>
      </c>
      <c r="H16" s="87"/>
      <c r="I16" s="90">
        <v>5.1200000000930075</v>
      </c>
      <c r="J16" s="88" t="s">
        <v>29</v>
      </c>
      <c r="K16" s="88" t="s">
        <v>133</v>
      </c>
      <c r="L16" s="89">
        <v>0</v>
      </c>
      <c r="M16" s="89">
        <v>5.2300000001540427E-2</v>
      </c>
      <c r="N16" s="90">
        <v>8326.0170039999994</v>
      </c>
      <c r="O16" s="102">
        <v>123.97</v>
      </c>
      <c r="P16" s="90">
        <v>10.321762067</v>
      </c>
      <c r="Q16" s="91">
        <f t="shared" si="0"/>
        <v>7.7670887233184671E-4</v>
      </c>
      <c r="R16" s="91">
        <f>P16/'סכום נכסי הקרן'!$C$42</f>
        <v>7.7093413882770357E-5</v>
      </c>
    </row>
    <row r="17" spans="2:18">
      <c r="B17" s="86" t="s">
        <v>2901</v>
      </c>
      <c r="C17" s="88" t="s">
        <v>2625</v>
      </c>
      <c r="D17" s="87">
        <v>6867</v>
      </c>
      <c r="E17" s="87"/>
      <c r="F17" s="87" t="s">
        <v>550</v>
      </c>
      <c r="G17" s="101">
        <v>43555</v>
      </c>
      <c r="H17" s="87"/>
      <c r="I17" s="90">
        <v>5.1599999999549109</v>
      </c>
      <c r="J17" s="88" t="s">
        <v>29</v>
      </c>
      <c r="K17" s="88" t="s">
        <v>133</v>
      </c>
      <c r="L17" s="89">
        <v>0</v>
      </c>
      <c r="M17" s="89">
        <v>5.1399999999497077E-2</v>
      </c>
      <c r="N17" s="90">
        <v>20225.271428</v>
      </c>
      <c r="O17" s="102">
        <v>114.04</v>
      </c>
      <c r="P17" s="90">
        <v>23.064896793999996</v>
      </c>
      <c r="Q17" s="91">
        <f t="shared" si="0"/>
        <v>1.73562516390431E-3</v>
      </c>
      <c r="R17" s="91">
        <f>P17/'סכום נכסי הקרן'!$C$42</f>
        <v>1.7227210074801123E-4</v>
      </c>
    </row>
    <row r="18" spans="2:18">
      <c r="B18" s="86" t="s">
        <v>2901</v>
      </c>
      <c r="C18" s="88" t="s">
        <v>2625</v>
      </c>
      <c r="D18" s="87">
        <v>6866</v>
      </c>
      <c r="E18" s="87"/>
      <c r="F18" s="87" t="s">
        <v>550</v>
      </c>
      <c r="G18" s="101">
        <v>43555</v>
      </c>
      <c r="H18" s="87"/>
      <c r="I18" s="90">
        <v>5.8599999999140655</v>
      </c>
      <c r="J18" s="88" t="s">
        <v>29</v>
      </c>
      <c r="K18" s="88" t="s">
        <v>133</v>
      </c>
      <c r="L18" s="89">
        <v>0</v>
      </c>
      <c r="M18" s="89">
        <v>3.2199999999474843E-2</v>
      </c>
      <c r="N18" s="90">
        <v>30420.270516</v>
      </c>
      <c r="O18" s="102">
        <v>110.17</v>
      </c>
      <c r="P18" s="90">
        <v>33.514007907999996</v>
      </c>
      <c r="Q18" s="91">
        <f t="shared" si="0"/>
        <v>2.5219170060862507E-3</v>
      </c>
      <c r="R18" s="91">
        <f>P18/'סכום נכסי הקרן'!$C$42</f>
        <v>2.5031668679733791E-4</v>
      </c>
    </row>
    <row r="19" spans="2:18">
      <c r="B19" s="86" t="s">
        <v>2901</v>
      </c>
      <c r="C19" s="88" t="s">
        <v>2625</v>
      </c>
      <c r="D19" s="87">
        <v>6865</v>
      </c>
      <c r="E19" s="87"/>
      <c r="F19" s="87" t="s">
        <v>550</v>
      </c>
      <c r="G19" s="101">
        <v>43555</v>
      </c>
      <c r="H19" s="87"/>
      <c r="I19" s="90">
        <v>4.1499999999973909</v>
      </c>
      <c r="J19" s="88" t="s">
        <v>29</v>
      </c>
      <c r="K19" s="88" t="s">
        <v>133</v>
      </c>
      <c r="L19" s="89">
        <v>0</v>
      </c>
      <c r="M19" s="89">
        <v>2.3600000000146108E-2</v>
      </c>
      <c r="N19" s="90">
        <v>15702.910349999998</v>
      </c>
      <c r="O19" s="102">
        <v>122.04</v>
      </c>
      <c r="P19" s="90">
        <v>19.163833626999999</v>
      </c>
      <c r="Q19" s="91">
        <f t="shared" si="0"/>
        <v>1.4420715677578595E-3</v>
      </c>
      <c r="R19" s="91">
        <f>P19/'סכום נכסי הקרן'!$C$42</f>
        <v>1.431349945674797E-4</v>
      </c>
    </row>
    <row r="20" spans="2:18">
      <c r="B20" s="86" t="s">
        <v>2901</v>
      </c>
      <c r="C20" s="88" t="s">
        <v>2625</v>
      </c>
      <c r="D20" s="87">
        <v>5212</v>
      </c>
      <c r="E20" s="87"/>
      <c r="F20" s="87" t="s">
        <v>550</v>
      </c>
      <c r="G20" s="101">
        <v>42643</v>
      </c>
      <c r="H20" s="87"/>
      <c r="I20" s="90">
        <v>6.8799999999849302</v>
      </c>
      <c r="J20" s="88" t="s">
        <v>29</v>
      </c>
      <c r="K20" s="88" t="s">
        <v>133</v>
      </c>
      <c r="L20" s="89">
        <v>0</v>
      </c>
      <c r="M20" s="89">
        <v>4.66999999998821E-2</v>
      </c>
      <c r="N20" s="90">
        <v>144001.9325</v>
      </c>
      <c r="O20" s="102">
        <v>99.54</v>
      </c>
      <c r="P20" s="90">
        <v>143.33952360700002</v>
      </c>
      <c r="Q20" s="91">
        <f t="shared" si="0"/>
        <v>1.0786247446772996E-2</v>
      </c>
      <c r="R20" s="91">
        <f>P20/'סכום נכסי הקרן'!$C$42</f>
        <v>1.0706053043523993E-3</v>
      </c>
    </row>
    <row r="21" spans="2:18">
      <c r="B21" s="86" t="s">
        <v>2901</v>
      </c>
      <c r="C21" s="88" t="s">
        <v>2625</v>
      </c>
      <c r="D21" s="87">
        <v>5211</v>
      </c>
      <c r="E21" s="87"/>
      <c r="F21" s="87" t="s">
        <v>550</v>
      </c>
      <c r="G21" s="101">
        <v>42643</v>
      </c>
      <c r="H21" s="87"/>
      <c r="I21" s="90">
        <v>4.6999999999918591</v>
      </c>
      <c r="J21" s="88" t="s">
        <v>29</v>
      </c>
      <c r="K21" s="88" t="s">
        <v>133</v>
      </c>
      <c r="L21" s="89">
        <v>0</v>
      </c>
      <c r="M21" s="89">
        <v>4.369999999995567E-2</v>
      </c>
      <c r="N21" s="90">
        <v>112617.461933</v>
      </c>
      <c r="O21" s="102">
        <v>98.17</v>
      </c>
      <c r="P21" s="90">
        <v>110.55656237700001</v>
      </c>
      <c r="Q21" s="91">
        <f t="shared" si="0"/>
        <v>8.3193414395070601E-3</v>
      </c>
      <c r="R21" s="91">
        <f>P21/'סכום נכסי הקרן'!$C$42</f>
        <v>8.2574881744620812E-4</v>
      </c>
    </row>
    <row r="22" spans="2:18">
      <c r="B22" s="86" t="s">
        <v>2901</v>
      </c>
      <c r="C22" s="88" t="s">
        <v>2625</v>
      </c>
      <c r="D22" s="87">
        <v>6027</v>
      </c>
      <c r="E22" s="87"/>
      <c r="F22" s="87" t="s">
        <v>550</v>
      </c>
      <c r="G22" s="101">
        <v>43100</v>
      </c>
      <c r="H22" s="87"/>
      <c r="I22" s="90">
        <v>8.0800000000159855</v>
      </c>
      <c r="J22" s="88" t="s">
        <v>29</v>
      </c>
      <c r="K22" s="88" t="s">
        <v>133</v>
      </c>
      <c r="L22" s="89">
        <v>0</v>
      </c>
      <c r="M22" s="89">
        <v>4.5400000000079925E-2</v>
      </c>
      <c r="N22" s="90">
        <v>235728.07662899996</v>
      </c>
      <c r="O22" s="102">
        <v>100.84</v>
      </c>
      <c r="P22" s="90">
        <v>237.708192465</v>
      </c>
      <c r="Q22" s="91">
        <f t="shared" si="0"/>
        <v>1.7887455738184257E-2</v>
      </c>
      <c r="R22" s="91">
        <f>P22/'סכום נכסי הקרן'!$C$42</f>
        <v>1.7754464737778845E-3</v>
      </c>
    </row>
    <row r="23" spans="2:18">
      <c r="B23" s="86" t="s">
        <v>2901</v>
      </c>
      <c r="C23" s="88" t="s">
        <v>2625</v>
      </c>
      <c r="D23" s="87">
        <v>5025</v>
      </c>
      <c r="E23" s="87"/>
      <c r="F23" s="87" t="s">
        <v>550</v>
      </c>
      <c r="G23" s="101">
        <v>42551</v>
      </c>
      <c r="H23" s="87"/>
      <c r="I23" s="90">
        <v>7.5399999999800142</v>
      </c>
      <c r="J23" s="88" t="s">
        <v>29</v>
      </c>
      <c r="K23" s="88" t="s">
        <v>133</v>
      </c>
      <c r="L23" s="89">
        <v>0</v>
      </c>
      <c r="M23" s="89">
        <v>4.8699999999893266E-2</v>
      </c>
      <c r="N23" s="90">
        <v>148896.257809</v>
      </c>
      <c r="O23" s="102">
        <v>98.8</v>
      </c>
      <c r="P23" s="90">
        <v>147.109502711</v>
      </c>
      <c r="Q23" s="91">
        <f t="shared" si="0"/>
        <v>1.1069937014462626E-2</v>
      </c>
      <c r="R23" s="91">
        <f>P23/'סכום נכסי הקרן'!$C$42</f>
        <v>1.0987633414692674E-3</v>
      </c>
    </row>
    <row r="24" spans="2:18">
      <c r="B24" s="86" t="s">
        <v>2901</v>
      </c>
      <c r="C24" s="88" t="s">
        <v>2625</v>
      </c>
      <c r="D24" s="87">
        <v>5024</v>
      </c>
      <c r="E24" s="87"/>
      <c r="F24" s="87" t="s">
        <v>550</v>
      </c>
      <c r="G24" s="101">
        <v>42551</v>
      </c>
      <c r="H24" s="87"/>
      <c r="I24" s="90">
        <v>5.6200000000104344</v>
      </c>
      <c r="J24" s="88" t="s">
        <v>29</v>
      </c>
      <c r="K24" s="88" t="s">
        <v>133</v>
      </c>
      <c r="L24" s="89">
        <v>0</v>
      </c>
      <c r="M24" s="89">
        <v>4.3100000000052166E-2</v>
      </c>
      <c r="N24" s="90">
        <v>96941.004545999982</v>
      </c>
      <c r="O24" s="102">
        <v>100.84</v>
      </c>
      <c r="P24" s="90">
        <v>97.755308979000006</v>
      </c>
      <c r="Q24" s="91">
        <f t="shared" si="0"/>
        <v>7.3560517389060975E-3</v>
      </c>
      <c r="R24" s="91">
        <f>P24/'סכום נכסי הקרן'!$C$42</f>
        <v>7.3013604125313387E-4</v>
      </c>
    </row>
    <row r="25" spans="2:18">
      <c r="B25" s="86" t="s">
        <v>2901</v>
      </c>
      <c r="C25" s="88" t="s">
        <v>2625</v>
      </c>
      <c r="D25" s="87">
        <v>6026</v>
      </c>
      <c r="E25" s="87"/>
      <c r="F25" s="87" t="s">
        <v>550</v>
      </c>
      <c r="G25" s="101">
        <v>43100</v>
      </c>
      <c r="H25" s="87"/>
      <c r="I25" s="90">
        <v>6.3800000000058352</v>
      </c>
      <c r="J25" s="88" t="s">
        <v>29</v>
      </c>
      <c r="K25" s="88" t="s">
        <v>133</v>
      </c>
      <c r="L25" s="89">
        <v>0</v>
      </c>
      <c r="M25" s="89">
        <v>4.1800000000037016E-2</v>
      </c>
      <c r="N25" s="90">
        <v>286662.01945800002</v>
      </c>
      <c r="O25" s="102">
        <v>111.98000481728224</v>
      </c>
      <c r="P25" s="90">
        <v>277.87685341100001</v>
      </c>
      <c r="Q25" s="91">
        <f t="shared" si="0"/>
        <v>2.0910132984949738E-2</v>
      </c>
      <c r="R25" s="91">
        <f>P25/'סכום נכסי הקרן'!$C$42</f>
        <v>2.0754668756555179E-3</v>
      </c>
    </row>
    <row r="26" spans="2:18">
      <c r="B26" s="86" t="s">
        <v>2901</v>
      </c>
      <c r="C26" s="88" t="s">
        <v>2625</v>
      </c>
      <c r="D26" s="87">
        <v>5023</v>
      </c>
      <c r="E26" s="87"/>
      <c r="F26" s="87" t="s">
        <v>550</v>
      </c>
      <c r="G26" s="101">
        <v>42551</v>
      </c>
      <c r="H26" s="87"/>
      <c r="I26" s="90">
        <v>7.6299999999801233</v>
      </c>
      <c r="J26" s="88" t="s">
        <v>29</v>
      </c>
      <c r="K26" s="88" t="s">
        <v>133</v>
      </c>
      <c r="L26" s="89">
        <v>0</v>
      </c>
      <c r="M26" s="89">
        <v>4.2599999999844859E-2</v>
      </c>
      <c r="N26" s="90">
        <v>39651.898245999997</v>
      </c>
      <c r="O26" s="102">
        <v>104.04</v>
      </c>
      <c r="P26" s="90">
        <v>41.253816514</v>
      </c>
      <c r="Q26" s="91">
        <f t="shared" si="0"/>
        <v>3.1043348118260645E-3</v>
      </c>
      <c r="R26" s="91">
        <f>P26/'סכום נכסי הקרן'!$C$42</f>
        <v>3.0812544700345381E-4</v>
      </c>
    </row>
    <row r="27" spans="2:18">
      <c r="B27" s="86" t="s">
        <v>2901</v>
      </c>
      <c r="C27" s="88" t="s">
        <v>2625</v>
      </c>
      <c r="D27" s="87">
        <v>5210</v>
      </c>
      <c r="E27" s="87"/>
      <c r="F27" s="87" t="s">
        <v>550</v>
      </c>
      <c r="G27" s="101">
        <v>42643</v>
      </c>
      <c r="H27" s="87"/>
      <c r="I27" s="90">
        <v>7.0499999999168264</v>
      </c>
      <c r="J27" s="88" t="s">
        <v>29</v>
      </c>
      <c r="K27" s="88" t="s">
        <v>133</v>
      </c>
      <c r="L27" s="89">
        <v>0</v>
      </c>
      <c r="M27" s="89">
        <v>3.389999999974292E-2</v>
      </c>
      <c r="N27" s="90">
        <v>30291.956801</v>
      </c>
      <c r="O27" s="102">
        <v>109.15</v>
      </c>
      <c r="P27" s="90">
        <v>33.063657014999997</v>
      </c>
      <c r="Q27" s="91">
        <f t="shared" si="0"/>
        <v>2.4880282638361268E-3</v>
      </c>
      <c r="R27" s="91">
        <f>P27/'סכום נכסי הקרן'!$C$42</f>
        <v>2.4695300842913321E-4</v>
      </c>
    </row>
    <row r="28" spans="2:18">
      <c r="B28" s="86" t="s">
        <v>2901</v>
      </c>
      <c r="C28" s="88" t="s">
        <v>2625</v>
      </c>
      <c r="D28" s="87">
        <v>6025</v>
      </c>
      <c r="E28" s="87"/>
      <c r="F28" s="87" t="s">
        <v>550</v>
      </c>
      <c r="G28" s="101">
        <v>43100</v>
      </c>
      <c r="H28" s="87"/>
      <c r="I28" s="90">
        <v>8.3600000000000012</v>
      </c>
      <c r="J28" s="88" t="s">
        <v>29</v>
      </c>
      <c r="K28" s="88" t="s">
        <v>133</v>
      </c>
      <c r="L28" s="89">
        <v>0</v>
      </c>
      <c r="M28" s="89">
        <v>3.4900000000119641E-2</v>
      </c>
      <c r="N28" s="90">
        <v>38079.823874000002</v>
      </c>
      <c r="O28" s="102">
        <v>109.75</v>
      </c>
      <c r="P28" s="90">
        <v>41.792601649999995</v>
      </c>
      <c r="Q28" s="91">
        <f t="shared" si="0"/>
        <v>3.1448781989624188E-3</v>
      </c>
      <c r="R28" s="91">
        <f>P28/'סכום נכסי הקרן'!$C$42</f>
        <v>3.1214964221488295E-4</v>
      </c>
    </row>
    <row r="29" spans="2:18">
      <c r="B29" s="86" t="s">
        <v>2901</v>
      </c>
      <c r="C29" s="88" t="s">
        <v>2625</v>
      </c>
      <c r="D29" s="87">
        <v>5022</v>
      </c>
      <c r="E29" s="87"/>
      <c r="F29" s="87" t="s">
        <v>550</v>
      </c>
      <c r="G29" s="101">
        <v>42551</v>
      </c>
      <c r="H29" s="87"/>
      <c r="I29" s="90">
        <v>7.1200000000413235</v>
      </c>
      <c r="J29" s="88" t="s">
        <v>29</v>
      </c>
      <c r="K29" s="88" t="s">
        <v>133</v>
      </c>
      <c r="L29" s="89">
        <v>0</v>
      </c>
      <c r="M29" s="89">
        <v>2.0600000000206623E-2</v>
      </c>
      <c r="N29" s="90">
        <v>26889.302555999999</v>
      </c>
      <c r="O29" s="102">
        <v>115.19</v>
      </c>
      <c r="P29" s="90">
        <v>30.973779456000003</v>
      </c>
      <c r="Q29" s="91">
        <f t="shared" si="0"/>
        <v>2.3307657313706496E-3</v>
      </c>
      <c r="R29" s="91">
        <f>P29/'סכום נכסי הקרן'!$C$42</f>
        <v>2.313436779122626E-4</v>
      </c>
    </row>
    <row r="30" spans="2:18">
      <c r="B30" s="86" t="s">
        <v>2901</v>
      </c>
      <c r="C30" s="88" t="s">
        <v>2625</v>
      </c>
      <c r="D30" s="87">
        <v>6024</v>
      </c>
      <c r="E30" s="87"/>
      <c r="F30" s="87" t="s">
        <v>550</v>
      </c>
      <c r="G30" s="101">
        <v>43100</v>
      </c>
      <c r="H30" s="87"/>
      <c r="I30" s="90">
        <v>7.590000000115559</v>
      </c>
      <c r="J30" s="88" t="s">
        <v>29</v>
      </c>
      <c r="K30" s="88" t="s">
        <v>133</v>
      </c>
      <c r="L30" s="89">
        <v>0</v>
      </c>
      <c r="M30" s="89">
        <v>1.450000000025381E-2</v>
      </c>
      <c r="N30" s="90">
        <v>27746.162365</v>
      </c>
      <c r="O30" s="102">
        <v>120.7</v>
      </c>
      <c r="P30" s="90">
        <v>33.489621106999998</v>
      </c>
      <c r="Q30" s="91">
        <f t="shared" si="0"/>
        <v>2.520081908107675E-3</v>
      </c>
      <c r="R30" s="91">
        <f>P30/'סכום נכסי הקרן'!$C$42</f>
        <v>2.501345413719187E-4</v>
      </c>
    </row>
    <row r="31" spans="2:18">
      <c r="B31" s="86" t="s">
        <v>2901</v>
      </c>
      <c r="C31" s="88" t="s">
        <v>2625</v>
      </c>
      <c r="D31" s="87">
        <v>5209</v>
      </c>
      <c r="E31" s="87"/>
      <c r="F31" s="87" t="s">
        <v>550</v>
      </c>
      <c r="G31" s="101">
        <v>42643</v>
      </c>
      <c r="H31" s="87"/>
      <c r="I31" s="90">
        <v>6.1500000000210555</v>
      </c>
      <c r="J31" s="88" t="s">
        <v>29</v>
      </c>
      <c r="K31" s="88" t="s">
        <v>133</v>
      </c>
      <c r="L31" s="89">
        <v>0</v>
      </c>
      <c r="M31" s="89">
        <v>1.8600000000084223E-2</v>
      </c>
      <c r="N31" s="90">
        <v>20604.791526000001</v>
      </c>
      <c r="O31" s="102">
        <v>115.25</v>
      </c>
      <c r="P31" s="90">
        <v>23.747029229999999</v>
      </c>
      <c r="Q31" s="91">
        <f t="shared" si="0"/>
        <v>1.7869553836582059E-3</v>
      </c>
      <c r="R31" s="91">
        <f>P31/'סכום נכסי הקרן'!$C$42</f>
        <v>1.7736695934580249E-4</v>
      </c>
    </row>
    <row r="32" spans="2:18">
      <c r="B32" s="92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90"/>
      <c r="O32" s="102"/>
      <c r="P32" s="87"/>
      <c r="Q32" s="91"/>
      <c r="R32" s="87"/>
    </row>
    <row r="33" spans="2:18">
      <c r="B33" s="85" t="s">
        <v>38</v>
      </c>
      <c r="C33" s="81"/>
      <c r="D33" s="80"/>
      <c r="E33" s="80"/>
      <c r="F33" s="80"/>
      <c r="G33" s="99"/>
      <c r="H33" s="80"/>
      <c r="I33" s="83">
        <v>4.8147920704045584</v>
      </c>
      <c r="J33" s="81"/>
      <c r="K33" s="81"/>
      <c r="L33" s="82"/>
      <c r="M33" s="82">
        <v>6.2941333683147582E-2</v>
      </c>
      <c r="N33" s="83"/>
      <c r="O33" s="100"/>
      <c r="P33" s="83">
        <f>SUM(P34:P257)</f>
        <v>6271.2120569519984</v>
      </c>
      <c r="Q33" s="84">
        <f t="shared" si="0"/>
        <v>0.47190644516811525</v>
      </c>
      <c r="R33" s="84">
        <f>P33/'סכום נכסי הקרן'!$C$42</f>
        <v>4.6839787965945567E-2</v>
      </c>
    </row>
    <row r="34" spans="2:18">
      <c r="B34" s="86" t="s">
        <v>2902</v>
      </c>
      <c r="C34" s="88" t="s">
        <v>2626</v>
      </c>
      <c r="D34" s="87" t="s">
        <v>2627</v>
      </c>
      <c r="E34" s="87"/>
      <c r="F34" s="87" t="s">
        <v>358</v>
      </c>
      <c r="G34" s="101">
        <v>42368</v>
      </c>
      <c r="H34" s="87" t="s">
        <v>318</v>
      </c>
      <c r="I34" s="90">
        <v>7.2400000002963631</v>
      </c>
      <c r="J34" s="88" t="s">
        <v>129</v>
      </c>
      <c r="K34" s="88" t="s">
        <v>133</v>
      </c>
      <c r="L34" s="89">
        <v>3.1699999999999999E-2</v>
      </c>
      <c r="M34" s="89">
        <v>2.3800000000538845E-2</v>
      </c>
      <c r="N34" s="90">
        <v>6369.1835069999997</v>
      </c>
      <c r="O34" s="102">
        <v>116.55</v>
      </c>
      <c r="P34" s="90">
        <v>7.4232830199999995</v>
      </c>
      <c r="Q34" s="91">
        <f t="shared" si="0"/>
        <v>5.5859936956870226E-4</v>
      </c>
      <c r="R34" s="91">
        <f>P34/'סכום נכסי הקרן'!$C$42</f>
        <v>5.5444625298956853E-5</v>
      </c>
    </row>
    <row r="35" spans="2:18">
      <c r="B35" s="86" t="s">
        <v>2902</v>
      </c>
      <c r="C35" s="88" t="s">
        <v>2626</v>
      </c>
      <c r="D35" s="87" t="s">
        <v>2628</v>
      </c>
      <c r="E35" s="87"/>
      <c r="F35" s="87" t="s">
        <v>358</v>
      </c>
      <c r="G35" s="101">
        <v>42388</v>
      </c>
      <c r="H35" s="87" t="s">
        <v>318</v>
      </c>
      <c r="I35" s="90">
        <v>7.2300000001576414</v>
      </c>
      <c r="J35" s="88" t="s">
        <v>129</v>
      </c>
      <c r="K35" s="88" t="s">
        <v>133</v>
      </c>
      <c r="L35" s="89">
        <v>3.1899999999999998E-2</v>
      </c>
      <c r="M35" s="89">
        <v>2.4000000000192246E-2</v>
      </c>
      <c r="N35" s="90">
        <v>8916.8569769999995</v>
      </c>
      <c r="O35" s="102">
        <v>116.67</v>
      </c>
      <c r="P35" s="90">
        <v>10.403296532000001</v>
      </c>
      <c r="Q35" s="91">
        <f t="shared" si="0"/>
        <v>7.8284431141242784E-4</v>
      </c>
      <c r="R35" s="91">
        <f>P35/'סכום נכסי הקרן'!$C$42</f>
        <v>7.7702396168464742E-5</v>
      </c>
    </row>
    <row r="36" spans="2:18">
      <c r="B36" s="86" t="s">
        <v>2902</v>
      </c>
      <c r="C36" s="88" t="s">
        <v>2626</v>
      </c>
      <c r="D36" s="87" t="s">
        <v>2629</v>
      </c>
      <c r="E36" s="87"/>
      <c r="F36" s="87" t="s">
        <v>358</v>
      </c>
      <c r="G36" s="101">
        <v>42509</v>
      </c>
      <c r="H36" s="87" t="s">
        <v>318</v>
      </c>
      <c r="I36" s="90">
        <v>7.2899999997826752</v>
      </c>
      <c r="J36" s="88" t="s">
        <v>129</v>
      </c>
      <c r="K36" s="88" t="s">
        <v>133</v>
      </c>
      <c r="L36" s="89">
        <v>2.7400000000000001E-2</v>
      </c>
      <c r="M36" s="89">
        <v>2.6099999999469204E-2</v>
      </c>
      <c r="N36" s="90">
        <v>8916.8569769999995</v>
      </c>
      <c r="O36" s="102">
        <v>111.98</v>
      </c>
      <c r="P36" s="90">
        <v>9.9850968729999998</v>
      </c>
      <c r="Q36" s="91">
        <f t="shared" si="0"/>
        <v>7.5137493792338541E-4</v>
      </c>
      <c r="R36" s="91">
        <f>P36/'סכום נכסי הקרן'!$C$42</f>
        <v>7.4578855905896847E-5</v>
      </c>
    </row>
    <row r="37" spans="2:18">
      <c r="B37" s="86" t="s">
        <v>2902</v>
      </c>
      <c r="C37" s="88" t="s">
        <v>2626</v>
      </c>
      <c r="D37" s="87" t="s">
        <v>2630</v>
      </c>
      <c r="E37" s="87"/>
      <c r="F37" s="87" t="s">
        <v>358</v>
      </c>
      <c r="G37" s="101">
        <v>42723</v>
      </c>
      <c r="H37" s="87" t="s">
        <v>318</v>
      </c>
      <c r="I37" s="90">
        <v>7.2000000002775915</v>
      </c>
      <c r="J37" s="88" t="s">
        <v>129</v>
      </c>
      <c r="K37" s="88" t="s">
        <v>133</v>
      </c>
      <c r="L37" s="89">
        <v>3.15E-2</v>
      </c>
      <c r="M37" s="89">
        <v>2.8300000003192306E-2</v>
      </c>
      <c r="N37" s="90">
        <v>1273.836685</v>
      </c>
      <c r="O37" s="102">
        <v>113.12</v>
      </c>
      <c r="P37" s="90">
        <v>1.440964138</v>
      </c>
      <c r="Q37" s="91">
        <f t="shared" si="0"/>
        <v>1.0843203160774929E-4</v>
      </c>
      <c r="R37" s="91">
        <f>P37/'סכום נכסי הקרן'!$C$42</f>
        <v>1.0762585298902474E-5</v>
      </c>
    </row>
    <row r="38" spans="2:18">
      <c r="B38" s="86" t="s">
        <v>2902</v>
      </c>
      <c r="C38" s="88" t="s">
        <v>2626</v>
      </c>
      <c r="D38" s="87" t="s">
        <v>2631</v>
      </c>
      <c r="E38" s="87"/>
      <c r="F38" s="87" t="s">
        <v>358</v>
      </c>
      <c r="G38" s="101">
        <v>42918</v>
      </c>
      <c r="H38" s="87" t="s">
        <v>318</v>
      </c>
      <c r="I38" s="90">
        <v>7.1400000002486026</v>
      </c>
      <c r="J38" s="88" t="s">
        <v>129</v>
      </c>
      <c r="K38" s="88" t="s">
        <v>133</v>
      </c>
      <c r="L38" s="89">
        <v>3.1899999999999998E-2</v>
      </c>
      <c r="M38" s="89">
        <v>3.1800000000542929E-2</v>
      </c>
      <c r="N38" s="90">
        <v>6369.1835069999997</v>
      </c>
      <c r="O38" s="102">
        <v>109.89</v>
      </c>
      <c r="P38" s="90">
        <v>6.9990957090000006</v>
      </c>
      <c r="Q38" s="91">
        <f t="shared" si="0"/>
        <v>5.2667942742649324E-4</v>
      </c>
      <c r="R38" s="91">
        <f>P38/'סכום נכסי הקרן'!$C$42</f>
        <v>5.2276363163241191E-5</v>
      </c>
    </row>
    <row r="39" spans="2:18">
      <c r="B39" s="86" t="s">
        <v>2902</v>
      </c>
      <c r="C39" s="88" t="s">
        <v>2626</v>
      </c>
      <c r="D39" s="87" t="s">
        <v>2632</v>
      </c>
      <c r="E39" s="87"/>
      <c r="F39" s="87" t="s">
        <v>358</v>
      </c>
      <c r="G39" s="101">
        <v>43915</v>
      </c>
      <c r="H39" s="87" t="s">
        <v>318</v>
      </c>
      <c r="I39" s="90">
        <v>7.1500000000187516</v>
      </c>
      <c r="J39" s="88" t="s">
        <v>129</v>
      </c>
      <c r="K39" s="88" t="s">
        <v>133</v>
      </c>
      <c r="L39" s="89">
        <v>2.6600000000000002E-2</v>
      </c>
      <c r="M39" s="89">
        <v>3.9899999999887491E-2</v>
      </c>
      <c r="N39" s="90">
        <v>13408.807449</v>
      </c>
      <c r="O39" s="102">
        <v>99.43</v>
      </c>
      <c r="P39" s="90">
        <v>13.332376285</v>
      </c>
      <c r="Q39" s="91">
        <f t="shared" si="0"/>
        <v>1.0032565062639519E-3</v>
      </c>
      <c r="R39" s="91">
        <f>P39/'סכום נכסי הקרן'!$C$42</f>
        <v>9.957974193829451E-5</v>
      </c>
    </row>
    <row r="40" spans="2:18">
      <c r="B40" s="86" t="s">
        <v>2902</v>
      </c>
      <c r="C40" s="88" t="s">
        <v>2626</v>
      </c>
      <c r="D40" s="87" t="s">
        <v>2633</v>
      </c>
      <c r="E40" s="87"/>
      <c r="F40" s="87" t="s">
        <v>358</v>
      </c>
      <c r="G40" s="101">
        <v>44168</v>
      </c>
      <c r="H40" s="87" t="s">
        <v>318</v>
      </c>
      <c r="I40" s="90">
        <v>7.2599999998400433</v>
      </c>
      <c r="J40" s="88" t="s">
        <v>129</v>
      </c>
      <c r="K40" s="88" t="s">
        <v>133</v>
      </c>
      <c r="L40" s="89">
        <v>1.89E-2</v>
      </c>
      <c r="M40" s="89">
        <v>4.3599999998965938E-2</v>
      </c>
      <c r="N40" s="90">
        <v>13580.348678000002</v>
      </c>
      <c r="O40" s="102">
        <v>91.15</v>
      </c>
      <c r="P40" s="90">
        <v>12.378487773000003</v>
      </c>
      <c r="Q40" s="91">
        <f t="shared" si="0"/>
        <v>9.3147673981743072E-4</v>
      </c>
      <c r="R40" s="91">
        <f>P40/'סכום נכסי הקרן'!$C$42</f>
        <v>9.2455132653921656E-5</v>
      </c>
    </row>
    <row r="41" spans="2:18">
      <c r="B41" s="86" t="s">
        <v>2902</v>
      </c>
      <c r="C41" s="88" t="s">
        <v>2626</v>
      </c>
      <c r="D41" s="87" t="s">
        <v>2634</v>
      </c>
      <c r="E41" s="87"/>
      <c r="F41" s="87" t="s">
        <v>358</v>
      </c>
      <c r="G41" s="101">
        <v>44277</v>
      </c>
      <c r="H41" s="87" t="s">
        <v>318</v>
      </c>
      <c r="I41" s="90">
        <v>7.1000000001511232</v>
      </c>
      <c r="J41" s="88" t="s">
        <v>129</v>
      </c>
      <c r="K41" s="88" t="s">
        <v>133</v>
      </c>
      <c r="L41" s="89">
        <v>1.9E-2</v>
      </c>
      <c r="M41" s="89">
        <v>5.7100000001081105E-2</v>
      </c>
      <c r="N41" s="90">
        <v>20651.230086</v>
      </c>
      <c r="O41" s="102">
        <v>83.31</v>
      </c>
      <c r="P41" s="90">
        <v>17.204540234</v>
      </c>
      <c r="Q41" s="91">
        <f t="shared" si="0"/>
        <v>1.2946354466802715E-3</v>
      </c>
      <c r="R41" s="91">
        <f>P41/'סכום נכסי הקרן'!$C$42</f>
        <v>1.2850099937520063E-4</v>
      </c>
    </row>
    <row r="42" spans="2:18">
      <c r="B42" s="86" t="s">
        <v>2903</v>
      </c>
      <c r="C42" s="88" t="s">
        <v>2626</v>
      </c>
      <c r="D42" s="87" t="s">
        <v>2635</v>
      </c>
      <c r="E42" s="87"/>
      <c r="F42" s="87" t="s">
        <v>367</v>
      </c>
      <c r="G42" s="101">
        <v>42122</v>
      </c>
      <c r="H42" s="87" t="s">
        <v>131</v>
      </c>
      <c r="I42" s="90">
        <v>4.4000000000081867</v>
      </c>
      <c r="J42" s="88" t="s">
        <v>348</v>
      </c>
      <c r="K42" s="88" t="s">
        <v>133</v>
      </c>
      <c r="L42" s="89">
        <v>2.98E-2</v>
      </c>
      <c r="M42" s="89">
        <v>2.5900000000059351E-2</v>
      </c>
      <c r="N42" s="90">
        <v>130329.436019</v>
      </c>
      <c r="O42" s="102">
        <v>112.46</v>
      </c>
      <c r="P42" s="90">
        <v>146.568482507</v>
      </c>
      <c r="Q42" s="91">
        <f t="shared" si="0"/>
        <v>1.1029225439265492E-2</v>
      </c>
      <c r="R42" s="91">
        <f>P42/'סכום נכסי הקרן'!$C$42</f>
        <v>1.0947224524974837E-3</v>
      </c>
    </row>
    <row r="43" spans="2:18">
      <c r="B43" s="86" t="s">
        <v>2904</v>
      </c>
      <c r="C43" s="88" t="s">
        <v>2626</v>
      </c>
      <c r="D43" s="87" t="s">
        <v>2636</v>
      </c>
      <c r="E43" s="87"/>
      <c r="F43" s="87" t="s">
        <v>2637</v>
      </c>
      <c r="G43" s="101">
        <v>40742</v>
      </c>
      <c r="H43" s="87" t="s">
        <v>2624</v>
      </c>
      <c r="I43" s="90">
        <v>3.3100000000114154</v>
      </c>
      <c r="J43" s="88" t="s">
        <v>338</v>
      </c>
      <c r="K43" s="88" t="s">
        <v>133</v>
      </c>
      <c r="L43" s="89">
        <v>4.4999999999999998E-2</v>
      </c>
      <c r="M43" s="89">
        <v>1.6100000000064518E-2</v>
      </c>
      <c r="N43" s="90">
        <v>48486.595322000001</v>
      </c>
      <c r="O43" s="102">
        <v>124.67</v>
      </c>
      <c r="P43" s="90">
        <v>60.448237700999989</v>
      </c>
      <c r="Q43" s="91">
        <f t="shared" si="0"/>
        <v>4.5487080824405451E-3</v>
      </c>
      <c r="R43" s="91">
        <f>P43/'סכום נכסי הקרן'!$C$42</f>
        <v>4.514889005692554E-4</v>
      </c>
    </row>
    <row r="44" spans="2:18">
      <c r="B44" s="86" t="s">
        <v>2905</v>
      </c>
      <c r="C44" s="88" t="s">
        <v>2626</v>
      </c>
      <c r="D44" s="87" t="s">
        <v>2638</v>
      </c>
      <c r="E44" s="87"/>
      <c r="F44" s="87" t="s">
        <v>432</v>
      </c>
      <c r="G44" s="101">
        <v>43431</v>
      </c>
      <c r="H44" s="87" t="s">
        <v>318</v>
      </c>
      <c r="I44" s="90">
        <v>7.9600000000559232</v>
      </c>
      <c r="J44" s="88" t="s">
        <v>348</v>
      </c>
      <c r="K44" s="88" t="s">
        <v>133</v>
      </c>
      <c r="L44" s="89">
        <v>3.6600000000000001E-2</v>
      </c>
      <c r="M44" s="89">
        <v>3.7200000001584452E-2</v>
      </c>
      <c r="N44" s="90">
        <v>3963.5364410000002</v>
      </c>
      <c r="O44" s="102">
        <v>108.28</v>
      </c>
      <c r="P44" s="90">
        <v>4.2917169809999995</v>
      </c>
      <c r="Q44" s="91">
        <f t="shared" si="0"/>
        <v>3.2295015473543054E-4</v>
      </c>
      <c r="R44" s="91">
        <f>P44/'סכום נכסי הקרן'!$C$42</f>
        <v>3.2054906065095078E-5</v>
      </c>
    </row>
    <row r="45" spans="2:18">
      <c r="B45" s="86" t="s">
        <v>2905</v>
      </c>
      <c r="C45" s="88" t="s">
        <v>2626</v>
      </c>
      <c r="D45" s="87" t="s">
        <v>2639</v>
      </c>
      <c r="E45" s="87"/>
      <c r="F45" s="87" t="s">
        <v>432</v>
      </c>
      <c r="G45" s="101">
        <v>43276</v>
      </c>
      <c r="H45" s="87" t="s">
        <v>318</v>
      </c>
      <c r="I45" s="90">
        <v>8.0199999997000067</v>
      </c>
      <c r="J45" s="88" t="s">
        <v>348</v>
      </c>
      <c r="K45" s="88" t="s">
        <v>133</v>
      </c>
      <c r="L45" s="89">
        <v>3.2599999999999997E-2</v>
      </c>
      <c r="M45" s="89">
        <v>3.8099999999467754E-2</v>
      </c>
      <c r="N45" s="90">
        <v>3948.986296</v>
      </c>
      <c r="O45" s="102">
        <v>104.67</v>
      </c>
      <c r="P45" s="90">
        <v>4.1334040619999994</v>
      </c>
      <c r="Q45" s="91">
        <f t="shared" si="0"/>
        <v>3.1103716468645605E-4</v>
      </c>
      <c r="R45" s="91">
        <f>P45/'סכום נכסי הקרן'!$C$42</f>
        <v>3.0872464219581407E-5</v>
      </c>
    </row>
    <row r="46" spans="2:18">
      <c r="B46" s="86" t="s">
        <v>2905</v>
      </c>
      <c r="C46" s="88" t="s">
        <v>2626</v>
      </c>
      <c r="D46" s="87" t="s">
        <v>2640</v>
      </c>
      <c r="E46" s="87"/>
      <c r="F46" s="87" t="s">
        <v>432</v>
      </c>
      <c r="G46" s="101">
        <v>43222</v>
      </c>
      <c r="H46" s="87" t="s">
        <v>318</v>
      </c>
      <c r="I46" s="90">
        <v>8.0300000000473446</v>
      </c>
      <c r="J46" s="88" t="s">
        <v>348</v>
      </c>
      <c r="K46" s="88" t="s">
        <v>133</v>
      </c>
      <c r="L46" s="89">
        <v>3.2199999999999999E-2</v>
      </c>
      <c r="M46" s="89">
        <v>3.8200000000181318E-2</v>
      </c>
      <c r="N46" s="90">
        <v>18870.897277</v>
      </c>
      <c r="O46" s="102">
        <v>105.21</v>
      </c>
      <c r="P46" s="90">
        <v>19.854071002000001</v>
      </c>
      <c r="Q46" s="91">
        <f t="shared" si="0"/>
        <v>1.4940116812479358E-3</v>
      </c>
      <c r="R46" s="91">
        <f>P46/'סכום נכסי הקרן'!$C$42</f>
        <v>1.4829038909050984E-4</v>
      </c>
    </row>
    <row r="47" spans="2:18">
      <c r="B47" s="86" t="s">
        <v>2905</v>
      </c>
      <c r="C47" s="88" t="s">
        <v>2626</v>
      </c>
      <c r="D47" s="87" t="s">
        <v>2641</v>
      </c>
      <c r="E47" s="87"/>
      <c r="F47" s="87" t="s">
        <v>432</v>
      </c>
      <c r="G47" s="101">
        <v>43922</v>
      </c>
      <c r="H47" s="87" t="s">
        <v>318</v>
      </c>
      <c r="I47" s="90">
        <v>8.2199999997670012</v>
      </c>
      <c r="J47" s="88" t="s">
        <v>348</v>
      </c>
      <c r="K47" s="88" t="s">
        <v>133</v>
      </c>
      <c r="L47" s="89">
        <v>2.7699999999999999E-2</v>
      </c>
      <c r="M47" s="89">
        <v>3.3699999999258635E-2</v>
      </c>
      <c r="N47" s="90">
        <v>4540.3321720000004</v>
      </c>
      <c r="O47" s="102">
        <v>103.98</v>
      </c>
      <c r="P47" s="90">
        <v>4.7210374549999994</v>
      </c>
      <c r="Q47" s="91">
        <f t="shared" si="0"/>
        <v>3.5525636554178296E-4</v>
      </c>
      <c r="R47" s="91">
        <f>P47/'סכום נכסי הקרן'!$C$42</f>
        <v>3.5261507881295342E-5</v>
      </c>
    </row>
    <row r="48" spans="2:18">
      <c r="B48" s="86" t="s">
        <v>2905</v>
      </c>
      <c r="C48" s="88" t="s">
        <v>2626</v>
      </c>
      <c r="D48" s="87" t="s">
        <v>2642</v>
      </c>
      <c r="E48" s="87"/>
      <c r="F48" s="87" t="s">
        <v>432</v>
      </c>
      <c r="G48" s="101">
        <v>43978</v>
      </c>
      <c r="H48" s="87" t="s">
        <v>318</v>
      </c>
      <c r="I48" s="90">
        <v>8.2099999997624042</v>
      </c>
      <c r="J48" s="88" t="s">
        <v>348</v>
      </c>
      <c r="K48" s="88" t="s">
        <v>133</v>
      </c>
      <c r="L48" s="89">
        <v>2.3E-2</v>
      </c>
      <c r="M48" s="89">
        <v>3.9799999998121331E-2</v>
      </c>
      <c r="N48" s="90">
        <v>1904.6437739999999</v>
      </c>
      <c r="O48" s="102">
        <v>95.02</v>
      </c>
      <c r="P48" s="90">
        <v>1.8097925829999999</v>
      </c>
      <c r="Q48" s="91">
        <f t="shared" si="0"/>
        <v>1.3618623905220755E-4</v>
      </c>
      <c r="R48" s="91">
        <f>P48/'סכום נכסי הקרן'!$C$42</f>
        <v>1.3517371136587255E-5</v>
      </c>
    </row>
    <row r="49" spans="2:18">
      <c r="B49" s="86" t="s">
        <v>2905</v>
      </c>
      <c r="C49" s="88" t="s">
        <v>2626</v>
      </c>
      <c r="D49" s="87" t="s">
        <v>2643</v>
      </c>
      <c r="E49" s="87"/>
      <c r="F49" s="87" t="s">
        <v>432</v>
      </c>
      <c r="G49" s="101">
        <v>44010</v>
      </c>
      <c r="H49" s="87" t="s">
        <v>318</v>
      </c>
      <c r="I49" s="90">
        <v>8.3199999996434197</v>
      </c>
      <c r="J49" s="88" t="s">
        <v>348</v>
      </c>
      <c r="K49" s="88" t="s">
        <v>133</v>
      </c>
      <c r="L49" s="89">
        <v>2.2000000000000002E-2</v>
      </c>
      <c r="M49" s="89">
        <v>3.5599999998902829E-2</v>
      </c>
      <c r="N49" s="90">
        <v>2986.4709160000002</v>
      </c>
      <c r="O49" s="102">
        <v>97.66</v>
      </c>
      <c r="P49" s="90">
        <v>2.9165873470000001</v>
      </c>
      <c r="Q49" s="91">
        <f t="shared" si="0"/>
        <v>2.1947214580621689E-4</v>
      </c>
      <c r="R49" s="91">
        <f>P49/'סכום נכסי הקרן'!$C$42</f>
        <v>2.1784039780028982E-5</v>
      </c>
    </row>
    <row r="50" spans="2:18">
      <c r="B50" s="86" t="s">
        <v>2905</v>
      </c>
      <c r="C50" s="88" t="s">
        <v>2626</v>
      </c>
      <c r="D50" s="87" t="s">
        <v>2644</v>
      </c>
      <c r="E50" s="87"/>
      <c r="F50" s="87" t="s">
        <v>432</v>
      </c>
      <c r="G50" s="101">
        <v>44133</v>
      </c>
      <c r="H50" s="87" t="s">
        <v>318</v>
      </c>
      <c r="I50" s="90">
        <v>8.1799999997904145</v>
      </c>
      <c r="J50" s="88" t="s">
        <v>348</v>
      </c>
      <c r="K50" s="88" t="s">
        <v>133</v>
      </c>
      <c r="L50" s="89">
        <v>2.3799999999999998E-2</v>
      </c>
      <c r="M50" s="89">
        <v>0.04</v>
      </c>
      <c r="N50" s="90">
        <v>3883.5669130000001</v>
      </c>
      <c r="O50" s="102">
        <v>95.83</v>
      </c>
      <c r="P50" s="90">
        <v>3.7216222710000002</v>
      </c>
      <c r="Q50" s="91">
        <f t="shared" si="0"/>
        <v>2.800507334493953E-4</v>
      </c>
      <c r="R50" s="91">
        <f>P50/'סכום נכסי הקרן'!$C$42</f>
        <v>2.7796859120676217E-5</v>
      </c>
    </row>
    <row r="51" spans="2:18">
      <c r="B51" s="86" t="s">
        <v>2905</v>
      </c>
      <c r="C51" s="88" t="s">
        <v>2626</v>
      </c>
      <c r="D51" s="87" t="s">
        <v>2645</v>
      </c>
      <c r="E51" s="87"/>
      <c r="F51" s="87" t="s">
        <v>432</v>
      </c>
      <c r="G51" s="101">
        <v>44251</v>
      </c>
      <c r="H51" s="87" t="s">
        <v>318</v>
      </c>
      <c r="I51" s="90">
        <v>8.040000000179365</v>
      </c>
      <c r="J51" s="88" t="s">
        <v>348</v>
      </c>
      <c r="K51" s="88" t="s">
        <v>133</v>
      </c>
      <c r="L51" s="89">
        <v>2.3599999999999999E-2</v>
      </c>
      <c r="M51" s="89">
        <v>4.6700000000467493E-2</v>
      </c>
      <c r="N51" s="90">
        <v>11530.777878000001</v>
      </c>
      <c r="O51" s="102">
        <v>90.9</v>
      </c>
      <c r="P51" s="90">
        <v>10.481477153</v>
      </c>
      <c r="Q51" s="91">
        <f t="shared" si="0"/>
        <v>7.8872737494178912E-4</v>
      </c>
      <c r="R51" s="91">
        <f>P51/'סכום נכסי הקרן'!$C$42</f>
        <v>7.8286328537108924E-5</v>
      </c>
    </row>
    <row r="52" spans="2:18">
      <c r="B52" s="86" t="s">
        <v>2905</v>
      </c>
      <c r="C52" s="88" t="s">
        <v>2626</v>
      </c>
      <c r="D52" s="87" t="s">
        <v>2646</v>
      </c>
      <c r="E52" s="87"/>
      <c r="F52" s="87" t="s">
        <v>432</v>
      </c>
      <c r="G52" s="101">
        <v>44294</v>
      </c>
      <c r="H52" s="87" t="s">
        <v>318</v>
      </c>
      <c r="I52" s="90">
        <v>7.9800000002966032</v>
      </c>
      <c r="J52" s="88" t="s">
        <v>348</v>
      </c>
      <c r="K52" s="88" t="s">
        <v>133</v>
      </c>
      <c r="L52" s="89">
        <v>2.3199999999999998E-2</v>
      </c>
      <c r="M52" s="89">
        <v>5.0400000002306912E-2</v>
      </c>
      <c r="N52" s="90">
        <v>8296.2550819999997</v>
      </c>
      <c r="O52" s="102">
        <v>87.78</v>
      </c>
      <c r="P52" s="90">
        <v>7.2824526580000004</v>
      </c>
      <c r="Q52" s="91">
        <f t="shared" si="0"/>
        <v>5.4800193562776493E-4</v>
      </c>
      <c r="R52" s="91">
        <f>P52/'סכום נכסי הקרן'!$C$42</f>
        <v>5.4392760964703519E-5</v>
      </c>
    </row>
    <row r="53" spans="2:18">
      <c r="B53" s="86" t="s">
        <v>2905</v>
      </c>
      <c r="C53" s="88" t="s">
        <v>2626</v>
      </c>
      <c r="D53" s="87" t="s">
        <v>2647</v>
      </c>
      <c r="E53" s="87"/>
      <c r="F53" s="87" t="s">
        <v>432</v>
      </c>
      <c r="G53" s="101">
        <v>44602</v>
      </c>
      <c r="H53" s="87" t="s">
        <v>318</v>
      </c>
      <c r="I53" s="90">
        <v>7.7500000000277591</v>
      </c>
      <c r="J53" s="88" t="s">
        <v>348</v>
      </c>
      <c r="K53" s="88" t="s">
        <v>133</v>
      </c>
      <c r="L53" s="89">
        <v>2.0899999999999998E-2</v>
      </c>
      <c r="M53" s="89">
        <v>6.3800000000821686E-2</v>
      </c>
      <c r="N53" s="90">
        <v>11885.893900999999</v>
      </c>
      <c r="O53" s="102">
        <v>75.77</v>
      </c>
      <c r="P53" s="90">
        <v>9.0059412769999998</v>
      </c>
      <c r="Q53" s="91">
        <f t="shared" si="0"/>
        <v>6.776938325200692E-4</v>
      </c>
      <c r="R53" s="91">
        <f>P53/'סכום נכסי הקרן'!$C$42</f>
        <v>6.7265526347623215E-5</v>
      </c>
    </row>
    <row r="54" spans="2:18">
      <c r="B54" s="86" t="s">
        <v>2905</v>
      </c>
      <c r="C54" s="88" t="s">
        <v>2626</v>
      </c>
      <c r="D54" s="87" t="s">
        <v>2648</v>
      </c>
      <c r="E54" s="87"/>
      <c r="F54" s="87" t="s">
        <v>432</v>
      </c>
      <c r="G54" s="101">
        <v>43500</v>
      </c>
      <c r="H54" s="87" t="s">
        <v>318</v>
      </c>
      <c r="I54" s="90">
        <v>8.0500000002097742</v>
      </c>
      <c r="J54" s="88" t="s">
        <v>348</v>
      </c>
      <c r="K54" s="88" t="s">
        <v>133</v>
      </c>
      <c r="L54" s="89">
        <v>3.4500000000000003E-2</v>
      </c>
      <c r="M54" s="89">
        <v>3.5000000001233961E-2</v>
      </c>
      <c r="N54" s="90">
        <v>7439.5796300000002</v>
      </c>
      <c r="O54" s="102">
        <v>108.93</v>
      </c>
      <c r="P54" s="90">
        <v>8.1039341460000003</v>
      </c>
      <c r="Q54" s="91">
        <f t="shared" si="0"/>
        <v>6.0981812127942816E-4</v>
      </c>
      <c r="R54" s="91">
        <f>P54/'סכום נכסי הקרן'!$C$42</f>
        <v>6.0528419967529672E-5</v>
      </c>
    </row>
    <row r="55" spans="2:18">
      <c r="B55" s="86" t="s">
        <v>2905</v>
      </c>
      <c r="C55" s="88" t="s">
        <v>2626</v>
      </c>
      <c r="D55" s="87" t="s">
        <v>2649</v>
      </c>
      <c r="E55" s="87"/>
      <c r="F55" s="87" t="s">
        <v>432</v>
      </c>
      <c r="G55" s="101">
        <v>43556</v>
      </c>
      <c r="H55" s="87" t="s">
        <v>318</v>
      </c>
      <c r="I55" s="90">
        <v>8.1400000002015584</v>
      </c>
      <c r="J55" s="88" t="s">
        <v>348</v>
      </c>
      <c r="K55" s="88" t="s">
        <v>133</v>
      </c>
      <c r="L55" s="89">
        <v>3.0499999999999999E-2</v>
      </c>
      <c r="M55" s="89">
        <v>3.4500000000629874E-2</v>
      </c>
      <c r="N55" s="90">
        <v>7502.2644420000006</v>
      </c>
      <c r="O55" s="102">
        <v>105.81</v>
      </c>
      <c r="P55" s="90">
        <v>7.9381457099999997</v>
      </c>
      <c r="Q55" s="91">
        <f t="shared" si="0"/>
        <v>5.9734260127273153E-4</v>
      </c>
      <c r="R55" s="91">
        <f>P55/'סכום נכסי הקרן'!$C$42</f>
        <v>5.9290143360244916E-5</v>
      </c>
    </row>
    <row r="56" spans="2:18">
      <c r="B56" s="86" t="s">
        <v>2905</v>
      </c>
      <c r="C56" s="88" t="s">
        <v>2626</v>
      </c>
      <c r="D56" s="87" t="s">
        <v>2650</v>
      </c>
      <c r="E56" s="87"/>
      <c r="F56" s="87" t="s">
        <v>432</v>
      </c>
      <c r="G56" s="101">
        <v>43647</v>
      </c>
      <c r="H56" s="87" t="s">
        <v>318</v>
      </c>
      <c r="I56" s="90">
        <v>8.1099999997834864</v>
      </c>
      <c r="J56" s="88" t="s">
        <v>348</v>
      </c>
      <c r="K56" s="88" t="s">
        <v>133</v>
      </c>
      <c r="L56" s="89">
        <v>2.8999999999999998E-2</v>
      </c>
      <c r="M56" s="89">
        <v>3.8099999998265015E-2</v>
      </c>
      <c r="N56" s="90">
        <v>6964.3781920000001</v>
      </c>
      <c r="O56" s="102">
        <v>100.14</v>
      </c>
      <c r="P56" s="90">
        <v>6.9741276409999999</v>
      </c>
      <c r="Q56" s="91">
        <f t="shared" si="0"/>
        <v>5.2480058931583904E-4</v>
      </c>
      <c r="R56" s="91">
        <f>P56/'סכום נכסי הקרן'!$C$42</f>
        <v>5.2089876244856271E-5</v>
      </c>
    </row>
    <row r="57" spans="2:18">
      <c r="B57" s="86" t="s">
        <v>2905</v>
      </c>
      <c r="C57" s="88" t="s">
        <v>2626</v>
      </c>
      <c r="D57" s="87" t="s">
        <v>2651</v>
      </c>
      <c r="E57" s="87"/>
      <c r="F57" s="87" t="s">
        <v>432</v>
      </c>
      <c r="G57" s="101">
        <v>43703</v>
      </c>
      <c r="H57" s="87" t="s">
        <v>318</v>
      </c>
      <c r="I57" s="90">
        <v>8.2599999974786424</v>
      </c>
      <c r="J57" s="88" t="s">
        <v>348</v>
      </c>
      <c r="K57" s="88" t="s">
        <v>133</v>
      </c>
      <c r="L57" s="89">
        <v>2.3799999999999998E-2</v>
      </c>
      <c r="M57" s="89">
        <v>3.6499999988633222E-2</v>
      </c>
      <c r="N57" s="90">
        <v>494.54847499999994</v>
      </c>
      <c r="O57" s="102">
        <v>97.84</v>
      </c>
      <c r="P57" s="90">
        <v>0.48386624699999997</v>
      </c>
      <c r="Q57" s="91">
        <f t="shared" si="0"/>
        <v>3.64107605491477E-5</v>
      </c>
      <c r="R57" s="91">
        <f>P57/'סכום נכסי הקרן'!$C$42</f>
        <v>3.6140051089857959E-6</v>
      </c>
    </row>
    <row r="58" spans="2:18">
      <c r="B58" s="86" t="s">
        <v>2905</v>
      </c>
      <c r="C58" s="88" t="s">
        <v>2626</v>
      </c>
      <c r="D58" s="87" t="s">
        <v>2652</v>
      </c>
      <c r="E58" s="87"/>
      <c r="F58" s="87" t="s">
        <v>432</v>
      </c>
      <c r="G58" s="101">
        <v>43740</v>
      </c>
      <c r="H58" s="87" t="s">
        <v>318</v>
      </c>
      <c r="I58" s="90">
        <v>8.1400000003103461</v>
      </c>
      <c r="J58" s="88" t="s">
        <v>348</v>
      </c>
      <c r="K58" s="88" t="s">
        <v>133</v>
      </c>
      <c r="L58" s="89">
        <v>2.4300000000000002E-2</v>
      </c>
      <c r="M58" s="89">
        <v>4.1400000001653246E-2</v>
      </c>
      <c r="N58" s="90">
        <v>7308.4627190000001</v>
      </c>
      <c r="O58" s="102">
        <v>94.35</v>
      </c>
      <c r="P58" s="90">
        <v>6.8955343989999998</v>
      </c>
      <c r="Q58" s="91">
        <f t="shared" si="0"/>
        <v>5.1888647620506603E-4</v>
      </c>
      <c r="R58" s="91">
        <f>P58/'סכום נכסי הקרן'!$C$42</f>
        <v>5.150286200304709E-5</v>
      </c>
    </row>
    <row r="59" spans="2:18">
      <c r="B59" s="86" t="s">
        <v>2905</v>
      </c>
      <c r="C59" s="88" t="s">
        <v>2626</v>
      </c>
      <c r="D59" s="87" t="s">
        <v>2653</v>
      </c>
      <c r="E59" s="87"/>
      <c r="F59" s="87" t="s">
        <v>432</v>
      </c>
      <c r="G59" s="101">
        <v>43831</v>
      </c>
      <c r="H59" s="87" t="s">
        <v>318</v>
      </c>
      <c r="I59" s="90">
        <v>8.1099999998678829</v>
      </c>
      <c r="J59" s="88" t="s">
        <v>348</v>
      </c>
      <c r="K59" s="88" t="s">
        <v>133</v>
      </c>
      <c r="L59" s="89">
        <v>2.3799999999999998E-2</v>
      </c>
      <c r="M59" s="89">
        <v>4.3199999999772698E-2</v>
      </c>
      <c r="N59" s="90">
        <v>7585.4388390000004</v>
      </c>
      <c r="O59" s="102">
        <v>92.8</v>
      </c>
      <c r="P59" s="90">
        <v>7.039287463</v>
      </c>
      <c r="Q59" s="91">
        <f t="shared" si="0"/>
        <v>5.2970384241724227E-4</v>
      </c>
      <c r="R59" s="91">
        <f>P59/'סכום נכסי הקרן'!$C$42</f>
        <v>5.2576556047526213E-5</v>
      </c>
    </row>
    <row r="60" spans="2:18">
      <c r="B60" s="86" t="s">
        <v>2906</v>
      </c>
      <c r="C60" s="88" t="s">
        <v>2626</v>
      </c>
      <c r="D60" s="87">
        <v>7936</v>
      </c>
      <c r="E60" s="87"/>
      <c r="F60" s="87" t="s">
        <v>2654</v>
      </c>
      <c r="G60" s="101">
        <v>44087</v>
      </c>
      <c r="H60" s="87" t="s">
        <v>2624</v>
      </c>
      <c r="I60" s="90">
        <v>5.469999999971459</v>
      </c>
      <c r="J60" s="88" t="s">
        <v>338</v>
      </c>
      <c r="K60" s="88" t="s">
        <v>133</v>
      </c>
      <c r="L60" s="89">
        <v>1.7947999999999999E-2</v>
      </c>
      <c r="M60" s="89">
        <v>3.1099999999789983E-2</v>
      </c>
      <c r="N60" s="90">
        <v>36532.722712000003</v>
      </c>
      <c r="O60" s="102">
        <v>101.66</v>
      </c>
      <c r="P60" s="90">
        <v>37.139162497999997</v>
      </c>
      <c r="Q60" s="91">
        <f t="shared" si="0"/>
        <v>2.7947085813376936E-3</v>
      </c>
      <c r="R60" s="91">
        <f>P60/'סכום נכסי הקרן'!$C$42</f>
        <v>2.7739302719171824E-4</v>
      </c>
    </row>
    <row r="61" spans="2:18">
      <c r="B61" s="86" t="s">
        <v>2906</v>
      </c>
      <c r="C61" s="88" t="s">
        <v>2626</v>
      </c>
      <c r="D61" s="87">
        <v>7937</v>
      </c>
      <c r="E61" s="87"/>
      <c r="F61" s="87" t="s">
        <v>2654</v>
      </c>
      <c r="G61" s="101">
        <v>44087</v>
      </c>
      <c r="H61" s="87" t="s">
        <v>2624</v>
      </c>
      <c r="I61" s="90">
        <v>6.9100000001859527</v>
      </c>
      <c r="J61" s="88" t="s">
        <v>338</v>
      </c>
      <c r="K61" s="88" t="s">
        <v>133</v>
      </c>
      <c r="L61" s="89">
        <v>7.0499999999999993E-2</v>
      </c>
      <c r="M61" s="89">
        <v>8.410000000218576E-2</v>
      </c>
      <c r="N61" s="90">
        <v>16434.139061000002</v>
      </c>
      <c r="O61" s="102">
        <v>93.26</v>
      </c>
      <c r="P61" s="90">
        <v>15.326461965</v>
      </c>
      <c r="Q61" s="91">
        <f t="shared" si="0"/>
        <v>1.1533107343882053E-3</v>
      </c>
      <c r="R61" s="91">
        <f>P61/'סכום נכסי הקרן'!$C$42</f>
        <v>1.1447360130533445E-4</v>
      </c>
    </row>
    <row r="62" spans="2:18">
      <c r="B62" s="86" t="s">
        <v>2907</v>
      </c>
      <c r="C62" s="88" t="s">
        <v>2625</v>
      </c>
      <c r="D62" s="87">
        <v>8063</v>
      </c>
      <c r="E62" s="87"/>
      <c r="F62" s="87" t="s">
        <v>435</v>
      </c>
      <c r="G62" s="101">
        <v>44147</v>
      </c>
      <c r="H62" s="87" t="s">
        <v>131</v>
      </c>
      <c r="I62" s="90">
        <v>7.8599999999468082</v>
      </c>
      <c r="J62" s="88" t="s">
        <v>520</v>
      </c>
      <c r="K62" s="88" t="s">
        <v>133</v>
      </c>
      <c r="L62" s="89">
        <v>1.6250000000000001E-2</v>
      </c>
      <c r="M62" s="89">
        <v>3.2899999999748616E-2</v>
      </c>
      <c r="N62" s="90">
        <v>28660.691561</v>
      </c>
      <c r="O62" s="102">
        <v>95.77</v>
      </c>
      <c r="P62" s="90">
        <v>27.448346161</v>
      </c>
      <c r="Q62" s="91">
        <f t="shared" si="0"/>
        <v>2.0654781475970331E-3</v>
      </c>
      <c r="R62" s="91">
        <f>P62/'סכום נכסי הקרן'!$C$42</f>
        <v>2.0501215754167837E-4</v>
      </c>
    </row>
    <row r="63" spans="2:18">
      <c r="B63" s="86" t="s">
        <v>2907</v>
      </c>
      <c r="C63" s="88" t="s">
        <v>2625</v>
      </c>
      <c r="D63" s="87">
        <v>8145</v>
      </c>
      <c r="E63" s="87"/>
      <c r="F63" s="87" t="s">
        <v>435</v>
      </c>
      <c r="G63" s="101">
        <v>44185</v>
      </c>
      <c r="H63" s="87" t="s">
        <v>131</v>
      </c>
      <c r="I63" s="90">
        <v>7.8500000000317565</v>
      </c>
      <c r="J63" s="88" t="s">
        <v>520</v>
      </c>
      <c r="K63" s="88" t="s">
        <v>133</v>
      </c>
      <c r="L63" s="89">
        <v>1.4990000000000002E-2</v>
      </c>
      <c r="M63" s="89">
        <v>3.449999999984122E-2</v>
      </c>
      <c r="N63" s="90">
        <v>13472.821726</v>
      </c>
      <c r="O63" s="102">
        <v>93.49</v>
      </c>
      <c r="P63" s="90">
        <v>12.595740356</v>
      </c>
      <c r="Q63" s="91">
        <f t="shared" si="0"/>
        <v>9.478249183220098E-4</v>
      </c>
      <c r="R63" s="91">
        <f>P63/'סכום נכסי הקרן'!$C$42</f>
        <v>9.4077795837746399E-5</v>
      </c>
    </row>
    <row r="64" spans="2:18">
      <c r="B64" s="86" t="s">
        <v>2908</v>
      </c>
      <c r="C64" s="88" t="s">
        <v>2625</v>
      </c>
      <c r="D64" s="87" t="s">
        <v>2655</v>
      </c>
      <c r="E64" s="87"/>
      <c r="F64" s="87" t="s">
        <v>432</v>
      </c>
      <c r="G64" s="101">
        <v>42901</v>
      </c>
      <c r="H64" s="87" t="s">
        <v>318</v>
      </c>
      <c r="I64" s="90">
        <v>0.66000000000019565</v>
      </c>
      <c r="J64" s="88" t="s">
        <v>156</v>
      </c>
      <c r="K64" s="88" t="s">
        <v>133</v>
      </c>
      <c r="L64" s="89">
        <v>0.04</v>
      </c>
      <c r="M64" s="89">
        <v>6.0600000000080187E-2</v>
      </c>
      <c r="N64" s="90">
        <v>102389.188419</v>
      </c>
      <c r="O64" s="102">
        <v>99.88</v>
      </c>
      <c r="P64" s="90">
        <v>102.266319103</v>
      </c>
      <c r="Q64" s="91">
        <f t="shared" si="0"/>
        <v>7.6955036235500469E-3</v>
      </c>
      <c r="R64" s="91">
        <f>P64/'סכום נכסי הקרן'!$C$42</f>
        <v>7.6382885147889578E-4</v>
      </c>
    </row>
    <row r="65" spans="2:18">
      <c r="B65" s="86" t="s">
        <v>2909</v>
      </c>
      <c r="C65" s="88" t="s">
        <v>2625</v>
      </c>
      <c r="D65" s="87">
        <v>4069</v>
      </c>
      <c r="E65" s="87"/>
      <c r="F65" s="87" t="s">
        <v>435</v>
      </c>
      <c r="G65" s="101">
        <v>42052</v>
      </c>
      <c r="H65" s="87" t="s">
        <v>131</v>
      </c>
      <c r="I65" s="90">
        <v>4.380000000065758</v>
      </c>
      <c r="J65" s="88" t="s">
        <v>562</v>
      </c>
      <c r="K65" s="88" t="s">
        <v>133</v>
      </c>
      <c r="L65" s="89">
        <v>2.9779E-2</v>
      </c>
      <c r="M65" s="89">
        <v>2.01000000001096E-2</v>
      </c>
      <c r="N65" s="90">
        <v>19894.186130999999</v>
      </c>
      <c r="O65" s="102">
        <v>114.66</v>
      </c>
      <c r="P65" s="90">
        <v>22.810673874999999</v>
      </c>
      <c r="Q65" s="91">
        <f t="shared" si="0"/>
        <v>1.7164949809514696E-3</v>
      </c>
      <c r="R65" s="91">
        <f>P65/'סכום נכסי הקרן'!$C$42</f>
        <v>1.7037330550493806E-4</v>
      </c>
    </row>
    <row r="66" spans="2:18">
      <c r="B66" s="86" t="s">
        <v>2910</v>
      </c>
      <c r="C66" s="88" t="s">
        <v>2625</v>
      </c>
      <c r="D66" s="87">
        <v>8224</v>
      </c>
      <c r="E66" s="87"/>
      <c r="F66" s="87" t="s">
        <v>435</v>
      </c>
      <c r="G66" s="101">
        <v>44223</v>
      </c>
      <c r="H66" s="87" t="s">
        <v>131</v>
      </c>
      <c r="I66" s="90">
        <v>12.68000000000076</v>
      </c>
      <c r="J66" s="88" t="s">
        <v>338</v>
      </c>
      <c r="K66" s="88" t="s">
        <v>133</v>
      </c>
      <c r="L66" s="89">
        <v>2.1537000000000001E-2</v>
      </c>
      <c r="M66" s="89">
        <v>4.01999999999164E-2</v>
      </c>
      <c r="N66" s="90">
        <v>60609.840560999997</v>
      </c>
      <c r="O66" s="102">
        <v>86.84</v>
      </c>
      <c r="P66" s="90">
        <v>52.633586622000003</v>
      </c>
      <c r="Q66" s="91">
        <f t="shared" si="0"/>
        <v>3.9606584076042521E-3</v>
      </c>
      <c r="R66" s="91">
        <f>P66/'סכום נכסי הקרן'!$C$42</f>
        <v>3.9312114067785854E-4</v>
      </c>
    </row>
    <row r="67" spans="2:18">
      <c r="B67" s="86" t="s">
        <v>2910</v>
      </c>
      <c r="C67" s="88" t="s">
        <v>2625</v>
      </c>
      <c r="D67" s="87">
        <v>2963</v>
      </c>
      <c r="E67" s="87"/>
      <c r="F67" s="87" t="s">
        <v>435</v>
      </c>
      <c r="G67" s="101">
        <v>41423</v>
      </c>
      <c r="H67" s="87" t="s">
        <v>131</v>
      </c>
      <c r="I67" s="90">
        <v>3.0300000000466092</v>
      </c>
      <c r="J67" s="88" t="s">
        <v>338</v>
      </c>
      <c r="K67" s="88" t="s">
        <v>133</v>
      </c>
      <c r="L67" s="89">
        <v>0.05</v>
      </c>
      <c r="M67" s="89">
        <v>2.2000000000262584E-2</v>
      </c>
      <c r="N67" s="90">
        <v>12569.639440999999</v>
      </c>
      <c r="O67" s="102">
        <v>121.19</v>
      </c>
      <c r="P67" s="90">
        <v>15.233145943</v>
      </c>
      <c r="Q67" s="91">
        <f t="shared" si="0"/>
        <v>1.1462887373931536E-3</v>
      </c>
      <c r="R67" s="91">
        <f>P67/'סכום נכסי הקרן'!$C$42</f>
        <v>1.1377662237293492E-4</v>
      </c>
    </row>
    <row r="68" spans="2:18">
      <c r="B68" s="86" t="s">
        <v>2910</v>
      </c>
      <c r="C68" s="88" t="s">
        <v>2625</v>
      </c>
      <c r="D68" s="87">
        <v>2968</v>
      </c>
      <c r="E68" s="87"/>
      <c r="F68" s="87" t="s">
        <v>435</v>
      </c>
      <c r="G68" s="101">
        <v>41423</v>
      </c>
      <c r="H68" s="87" t="s">
        <v>131</v>
      </c>
      <c r="I68" s="90">
        <v>3.0299999998407934</v>
      </c>
      <c r="J68" s="88" t="s">
        <v>338</v>
      </c>
      <c r="K68" s="88" t="s">
        <v>133</v>
      </c>
      <c r="L68" s="89">
        <v>0.05</v>
      </c>
      <c r="M68" s="89">
        <v>2.1999999999591777E-2</v>
      </c>
      <c r="N68" s="90">
        <v>4042.6458870000001</v>
      </c>
      <c r="O68" s="102">
        <v>121.19</v>
      </c>
      <c r="P68" s="90">
        <v>4.8992825260000004</v>
      </c>
      <c r="Q68" s="91">
        <f t="shared" si="0"/>
        <v>3.6866924283893995E-4</v>
      </c>
      <c r="R68" s="91">
        <f>P68/'סכום נכסי הקרן'!$C$42</f>
        <v>3.6592823304182314E-5</v>
      </c>
    </row>
    <row r="69" spans="2:18">
      <c r="B69" s="86" t="s">
        <v>2910</v>
      </c>
      <c r="C69" s="88" t="s">
        <v>2625</v>
      </c>
      <c r="D69" s="87">
        <v>4605</v>
      </c>
      <c r="E69" s="87"/>
      <c r="F69" s="87" t="s">
        <v>435</v>
      </c>
      <c r="G69" s="101">
        <v>42352</v>
      </c>
      <c r="H69" s="87" t="s">
        <v>131</v>
      </c>
      <c r="I69" s="90">
        <v>5.2300000000464824</v>
      </c>
      <c r="J69" s="88" t="s">
        <v>338</v>
      </c>
      <c r="K69" s="88" t="s">
        <v>133</v>
      </c>
      <c r="L69" s="89">
        <v>0.05</v>
      </c>
      <c r="M69" s="89">
        <v>2.7200000000562111E-2</v>
      </c>
      <c r="N69" s="90">
        <v>14881.073902</v>
      </c>
      <c r="O69" s="102">
        <v>124.33</v>
      </c>
      <c r="P69" s="90">
        <v>18.501638818</v>
      </c>
      <c r="Q69" s="91">
        <f t="shared" si="0"/>
        <v>1.3922416472439212E-3</v>
      </c>
      <c r="R69" s="91">
        <f>P69/'סכום נכסי הקרן'!$C$42</f>
        <v>1.3818905043992853E-4</v>
      </c>
    </row>
    <row r="70" spans="2:18">
      <c r="B70" s="86" t="s">
        <v>2910</v>
      </c>
      <c r="C70" s="88" t="s">
        <v>2625</v>
      </c>
      <c r="D70" s="87">
        <v>4606</v>
      </c>
      <c r="E70" s="87"/>
      <c r="F70" s="87" t="s">
        <v>435</v>
      </c>
      <c r="G70" s="101">
        <v>42352</v>
      </c>
      <c r="H70" s="87" t="s">
        <v>131</v>
      </c>
      <c r="I70" s="90">
        <v>6.9999999999815481</v>
      </c>
      <c r="J70" s="88" t="s">
        <v>338</v>
      </c>
      <c r="K70" s="88" t="s">
        <v>133</v>
      </c>
      <c r="L70" s="89">
        <v>4.0999999999999995E-2</v>
      </c>
      <c r="M70" s="89">
        <v>2.76E-2</v>
      </c>
      <c r="N70" s="90">
        <v>44700.575586999999</v>
      </c>
      <c r="O70" s="102">
        <v>121.24</v>
      </c>
      <c r="P70" s="90">
        <v>54.194975850000006</v>
      </c>
      <c r="Q70" s="91">
        <f t="shared" si="0"/>
        <v>4.078152383795418E-3</v>
      </c>
      <c r="R70" s="91">
        <f>P70/'סכום נכסי הקרן'!$C$42</f>
        <v>4.0478318299243108E-4</v>
      </c>
    </row>
    <row r="71" spans="2:18">
      <c r="B71" s="86" t="s">
        <v>2910</v>
      </c>
      <c r="C71" s="88" t="s">
        <v>2625</v>
      </c>
      <c r="D71" s="87">
        <v>5150</v>
      </c>
      <c r="E71" s="87"/>
      <c r="F71" s="87" t="s">
        <v>435</v>
      </c>
      <c r="G71" s="101">
        <v>42631</v>
      </c>
      <c r="H71" s="87" t="s">
        <v>131</v>
      </c>
      <c r="I71" s="90">
        <v>6.9400000000556465</v>
      </c>
      <c r="J71" s="88" t="s">
        <v>338</v>
      </c>
      <c r="K71" s="88" t="s">
        <v>133</v>
      </c>
      <c r="L71" s="89">
        <v>4.0999999999999995E-2</v>
      </c>
      <c r="M71" s="89">
        <v>3.0700000000404695E-2</v>
      </c>
      <c r="N71" s="90">
        <v>13264.929192</v>
      </c>
      <c r="O71" s="102">
        <v>119.22</v>
      </c>
      <c r="P71" s="90">
        <v>15.814448447999998</v>
      </c>
      <c r="Q71" s="91">
        <f t="shared" si="0"/>
        <v>1.1900315412101238E-3</v>
      </c>
      <c r="R71" s="91">
        <f>P71/'סכום נכסי הקרן'!$C$42</f>
        <v>1.1811838052606402E-4</v>
      </c>
    </row>
    <row r="72" spans="2:18">
      <c r="B72" s="86" t="s">
        <v>2911</v>
      </c>
      <c r="C72" s="88" t="s">
        <v>2626</v>
      </c>
      <c r="D72" s="87" t="s">
        <v>2656</v>
      </c>
      <c r="E72" s="87"/>
      <c r="F72" s="87" t="s">
        <v>432</v>
      </c>
      <c r="G72" s="101">
        <v>42033</v>
      </c>
      <c r="H72" s="87" t="s">
        <v>318</v>
      </c>
      <c r="I72" s="90">
        <v>3.8800000004398694</v>
      </c>
      <c r="J72" s="88" t="s">
        <v>348</v>
      </c>
      <c r="K72" s="88" t="s">
        <v>133</v>
      </c>
      <c r="L72" s="89">
        <v>5.0999999999999997E-2</v>
      </c>
      <c r="M72" s="89">
        <v>2.7200000003848857E-2</v>
      </c>
      <c r="N72" s="90">
        <v>2999.9563710000007</v>
      </c>
      <c r="O72" s="102">
        <v>121.25</v>
      </c>
      <c r="P72" s="90">
        <v>3.6374470549999995</v>
      </c>
      <c r="Q72" s="91">
        <f t="shared" si="0"/>
        <v>2.737165788086216E-4</v>
      </c>
      <c r="R72" s="91">
        <f>P72/'סכום נכסי הקרן'!$C$42</f>
        <v>2.7168153021500867E-5</v>
      </c>
    </row>
    <row r="73" spans="2:18">
      <c r="B73" s="86" t="s">
        <v>2911</v>
      </c>
      <c r="C73" s="88" t="s">
        <v>2626</v>
      </c>
      <c r="D73" s="87" t="s">
        <v>2657</v>
      </c>
      <c r="E73" s="87"/>
      <c r="F73" s="87" t="s">
        <v>432</v>
      </c>
      <c r="G73" s="101">
        <v>42054</v>
      </c>
      <c r="H73" s="87" t="s">
        <v>318</v>
      </c>
      <c r="I73" s="90">
        <v>3.8799999999720991</v>
      </c>
      <c r="J73" s="88" t="s">
        <v>348</v>
      </c>
      <c r="K73" s="88" t="s">
        <v>133</v>
      </c>
      <c r="L73" s="89">
        <v>5.0999999999999997E-2</v>
      </c>
      <c r="M73" s="89">
        <v>2.7200000000279011E-2</v>
      </c>
      <c r="N73" s="90">
        <v>5860.146737</v>
      </c>
      <c r="O73" s="102">
        <v>122.32</v>
      </c>
      <c r="P73" s="90">
        <v>7.1681313399999995</v>
      </c>
      <c r="Q73" s="91">
        <f t="shared" si="0"/>
        <v>5.3939929768562927E-4</v>
      </c>
      <c r="R73" s="91">
        <f>P73/'סכום נכסי הקרן'!$C$42</f>
        <v>5.3538893124407575E-5</v>
      </c>
    </row>
    <row r="74" spans="2:18">
      <c r="B74" s="86" t="s">
        <v>2911</v>
      </c>
      <c r="C74" s="88" t="s">
        <v>2626</v>
      </c>
      <c r="D74" s="87" t="s">
        <v>2658</v>
      </c>
      <c r="E74" s="87"/>
      <c r="F74" s="87" t="s">
        <v>432</v>
      </c>
      <c r="G74" s="101">
        <v>42565</v>
      </c>
      <c r="H74" s="87" t="s">
        <v>318</v>
      </c>
      <c r="I74" s="90">
        <v>3.8800000001912482</v>
      </c>
      <c r="J74" s="88" t="s">
        <v>348</v>
      </c>
      <c r="K74" s="88" t="s">
        <v>133</v>
      </c>
      <c r="L74" s="89">
        <v>5.0999999999999997E-2</v>
      </c>
      <c r="M74" s="89">
        <v>2.720000000104731E-2</v>
      </c>
      <c r="N74" s="90">
        <v>7152.830257999999</v>
      </c>
      <c r="O74" s="102">
        <v>122.81</v>
      </c>
      <c r="P74" s="90">
        <v>8.7843904139999989</v>
      </c>
      <c r="Q74" s="91">
        <f t="shared" si="0"/>
        <v>6.6102220999594212E-4</v>
      </c>
      <c r="R74" s="91">
        <f>P74/'סכום נכסי הקרן'!$C$42</f>
        <v>6.5610759238434428E-5</v>
      </c>
    </row>
    <row r="75" spans="2:18">
      <c r="B75" s="86" t="s">
        <v>2911</v>
      </c>
      <c r="C75" s="88" t="s">
        <v>2626</v>
      </c>
      <c r="D75" s="87" t="s">
        <v>2659</v>
      </c>
      <c r="E75" s="87"/>
      <c r="F75" s="87" t="s">
        <v>432</v>
      </c>
      <c r="G75" s="101">
        <v>40570</v>
      </c>
      <c r="H75" s="87" t="s">
        <v>318</v>
      </c>
      <c r="I75" s="90">
        <v>3.9200000000142938</v>
      </c>
      <c r="J75" s="88" t="s">
        <v>348</v>
      </c>
      <c r="K75" s="88" t="s">
        <v>133</v>
      </c>
      <c r="L75" s="89">
        <v>5.0999999999999997E-2</v>
      </c>
      <c r="M75" s="89">
        <v>2.0600000000050449E-2</v>
      </c>
      <c r="N75" s="90">
        <v>36268.022300999997</v>
      </c>
      <c r="O75" s="102">
        <v>131.16999999999999</v>
      </c>
      <c r="P75" s="90">
        <v>47.572762995999994</v>
      </c>
      <c r="Q75" s="91">
        <f t="shared" ref="Q75:Q138" si="1">IFERROR(P75/$P$10,0)</f>
        <v>3.5798332552605394E-3</v>
      </c>
      <c r="R75" s="91">
        <f>P75/'סכום נכסי הקרן'!$C$42</f>
        <v>3.5532176419016554E-4</v>
      </c>
    </row>
    <row r="76" spans="2:18">
      <c r="B76" s="86" t="s">
        <v>2911</v>
      </c>
      <c r="C76" s="88" t="s">
        <v>2626</v>
      </c>
      <c r="D76" s="87" t="s">
        <v>2660</v>
      </c>
      <c r="E76" s="87"/>
      <c r="F76" s="87" t="s">
        <v>432</v>
      </c>
      <c r="G76" s="101">
        <v>41207</v>
      </c>
      <c r="H76" s="87" t="s">
        <v>318</v>
      </c>
      <c r="I76" s="90">
        <v>3.9199999971020625</v>
      </c>
      <c r="J76" s="88" t="s">
        <v>348</v>
      </c>
      <c r="K76" s="88" t="s">
        <v>133</v>
      </c>
      <c r="L76" s="89">
        <v>5.0999999999999997E-2</v>
      </c>
      <c r="M76" s="89">
        <v>2.0399999991367847E-2</v>
      </c>
      <c r="N76" s="90">
        <v>515.52541299999996</v>
      </c>
      <c r="O76" s="102">
        <v>125.84</v>
      </c>
      <c r="P76" s="90">
        <v>0.64873718899999999</v>
      </c>
      <c r="Q76" s="91">
        <f t="shared" si="1"/>
        <v>4.8817239463297746E-5</v>
      </c>
      <c r="R76" s="91">
        <f>P76/'סכום נכסי הקרן'!$C$42</f>
        <v>4.8454289382063135E-6</v>
      </c>
    </row>
    <row r="77" spans="2:18">
      <c r="B77" s="86" t="s">
        <v>2911</v>
      </c>
      <c r="C77" s="88" t="s">
        <v>2626</v>
      </c>
      <c r="D77" s="87" t="s">
        <v>2661</v>
      </c>
      <c r="E77" s="87"/>
      <c r="F77" s="87" t="s">
        <v>432</v>
      </c>
      <c r="G77" s="101">
        <v>41239</v>
      </c>
      <c r="H77" s="87" t="s">
        <v>318</v>
      </c>
      <c r="I77" s="90">
        <v>3.8800000002220361</v>
      </c>
      <c r="J77" s="88" t="s">
        <v>348</v>
      </c>
      <c r="K77" s="88" t="s">
        <v>133</v>
      </c>
      <c r="L77" s="89">
        <v>5.0999999999999997E-2</v>
      </c>
      <c r="M77" s="89">
        <v>2.7200000001002742E-2</v>
      </c>
      <c r="N77" s="90">
        <v>4546.3007729999999</v>
      </c>
      <c r="O77" s="102">
        <v>122.84</v>
      </c>
      <c r="P77" s="90">
        <v>5.5846760020000001</v>
      </c>
      <c r="Q77" s="91">
        <f t="shared" si="1"/>
        <v>4.2024485467653111E-4</v>
      </c>
      <c r="R77" s="91">
        <f>P77/'סכום נכסי הקרן'!$C$42</f>
        <v>4.1712038664392248E-5</v>
      </c>
    </row>
    <row r="78" spans="2:18">
      <c r="B78" s="86" t="s">
        <v>2911</v>
      </c>
      <c r="C78" s="88" t="s">
        <v>2626</v>
      </c>
      <c r="D78" s="87" t="s">
        <v>2662</v>
      </c>
      <c r="E78" s="87"/>
      <c r="F78" s="87" t="s">
        <v>432</v>
      </c>
      <c r="G78" s="101">
        <v>41269</v>
      </c>
      <c r="H78" s="87" t="s">
        <v>318</v>
      </c>
      <c r="I78" s="90">
        <v>3.9199999990552938</v>
      </c>
      <c r="J78" s="88" t="s">
        <v>348</v>
      </c>
      <c r="K78" s="88" t="s">
        <v>133</v>
      </c>
      <c r="L78" s="89">
        <v>5.0999999999999997E-2</v>
      </c>
      <c r="M78" s="89">
        <v>2.0599999995914785E-2</v>
      </c>
      <c r="N78" s="90">
        <v>1237.7540100000001</v>
      </c>
      <c r="O78" s="102">
        <v>126.57</v>
      </c>
      <c r="P78" s="90">
        <v>1.566625194</v>
      </c>
      <c r="Q78" s="91">
        <f t="shared" si="1"/>
        <v>1.1788798074397626E-4</v>
      </c>
      <c r="R78" s="91">
        <f>P78/'סכום נכסי הקרן'!$C$42</f>
        <v>1.170114983238718E-5</v>
      </c>
    </row>
    <row r="79" spans="2:18">
      <c r="B79" s="86" t="s">
        <v>2911</v>
      </c>
      <c r="C79" s="88" t="s">
        <v>2626</v>
      </c>
      <c r="D79" s="87" t="s">
        <v>2663</v>
      </c>
      <c r="E79" s="87"/>
      <c r="F79" s="87" t="s">
        <v>432</v>
      </c>
      <c r="G79" s="101">
        <v>41298</v>
      </c>
      <c r="H79" s="87" t="s">
        <v>318</v>
      </c>
      <c r="I79" s="90">
        <v>3.8800000003111683</v>
      </c>
      <c r="J79" s="88" t="s">
        <v>348</v>
      </c>
      <c r="K79" s="88" t="s">
        <v>133</v>
      </c>
      <c r="L79" s="89">
        <v>5.0999999999999997E-2</v>
      </c>
      <c r="M79" s="89">
        <v>2.7200000004019263E-2</v>
      </c>
      <c r="N79" s="90">
        <v>2504.581189</v>
      </c>
      <c r="O79" s="102">
        <v>123.18</v>
      </c>
      <c r="P79" s="90">
        <v>3.085143108</v>
      </c>
      <c r="Q79" s="91">
        <f t="shared" si="1"/>
        <v>2.3215590602094905E-4</v>
      </c>
      <c r="R79" s="91">
        <f>P79/'סכום נכסי הקרן'!$C$42</f>
        <v>2.3042985584122213E-5</v>
      </c>
    </row>
    <row r="80" spans="2:18">
      <c r="B80" s="86" t="s">
        <v>2911</v>
      </c>
      <c r="C80" s="88" t="s">
        <v>2626</v>
      </c>
      <c r="D80" s="87" t="s">
        <v>2664</v>
      </c>
      <c r="E80" s="87"/>
      <c r="F80" s="87" t="s">
        <v>432</v>
      </c>
      <c r="G80" s="101">
        <v>41330</v>
      </c>
      <c r="H80" s="87" t="s">
        <v>318</v>
      </c>
      <c r="I80" s="90">
        <v>3.8800000003172337</v>
      </c>
      <c r="J80" s="88" t="s">
        <v>348</v>
      </c>
      <c r="K80" s="88" t="s">
        <v>133</v>
      </c>
      <c r="L80" s="89">
        <v>5.0999999999999997E-2</v>
      </c>
      <c r="M80" s="89">
        <v>2.7200000001836613E-2</v>
      </c>
      <c r="N80" s="90">
        <v>3882.5278280000002</v>
      </c>
      <c r="O80" s="102">
        <v>123.41</v>
      </c>
      <c r="P80" s="90">
        <v>4.7914274459999993</v>
      </c>
      <c r="Q80" s="91">
        <f t="shared" si="1"/>
        <v>3.6055318697383805E-4</v>
      </c>
      <c r="R80" s="91">
        <f>P80/'סכום נכסי הקרן'!$C$42</f>
        <v>3.5787251903889798E-5</v>
      </c>
    </row>
    <row r="81" spans="2:18">
      <c r="B81" s="86" t="s">
        <v>2911</v>
      </c>
      <c r="C81" s="88" t="s">
        <v>2626</v>
      </c>
      <c r="D81" s="87" t="s">
        <v>2665</v>
      </c>
      <c r="E81" s="87"/>
      <c r="F81" s="87" t="s">
        <v>432</v>
      </c>
      <c r="G81" s="101">
        <v>41389</v>
      </c>
      <c r="H81" s="87" t="s">
        <v>318</v>
      </c>
      <c r="I81" s="90">
        <v>3.9200000007825841</v>
      </c>
      <c r="J81" s="88" t="s">
        <v>348</v>
      </c>
      <c r="K81" s="88" t="s">
        <v>133</v>
      </c>
      <c r="L81" s="89">
        <v>5.0999999999999997E-2</v>
      </c>
      <c r="M81" s="89">
        <v>2.0600000003447097E-2</v>
      </c>
      <c r="N81" s="90">
        <v>1699.4407169999999</v>
      </c>
      <c r="O81" s="102">
        <v>126.32</v>
      </c>
      <c r="P81" s="90">
        <v>2.1467335210000003</v>
      </c>
      <c r="Q81" s="91">
        <f t="shared" si="1"/>
        <v>1.6154092309720406E-4</v>
      </c>
      <c r="R81" s="91">
        <f>P81/'סכום נכסי הקרן'!$C$42</f>
        <v>1.6033988650018538E-5</v>
      </c>
    </row>
    <row r="82" spans="2:18">
      <c r="B82" s="86" t="s">
        <v>2911</v>
      </c>
      <c r="C82" s="88" t="s">
        <v>2626</v>
      </c>
      <c r="D82" s="87" t="s">
        <v>2666</v>
      </c>
      <c r="E82" s="87"/>
      <c r="F82" s="87" t="s">
        <v>432</v>
      </c>
      <c r="G82" s="101">
        <v>41422</v>
      </c>
      <c r="H82" s="87" t="s">
        <v>318</v>
      </c>
      <c r="I82" s="90">
        <v>3.9200000005114553</v>
      </c>
      <c r="J82" s="88" t="s">
        <v>348</v>
      </c>
      <c r="K82" s="88" t="s">
        <v>133</v>
      </c>
      <c r="L82" s="89">
        <v>5.0999999999999997E-2</v>
      </c>
      <c r="M82" s="89">
        <v>2.090000000383592E-2</v>
      </c>
      <c r="N82" s="90">
        <v>622.42798600000003</v>
      </c>
      <c r="O82" s="102">
        <v>125.65</v>
      </c>
      <c r="P82" s="90">
        <v>0.78208073</v>
      </c>
      <c r="Q82" s="91">
        <f t="shared" si="1"/>
        <v>5.8851292824590499E-5</v>
      </c>
      <c r="R82" s="91">
        <f>P82/'סכום נכסי הקרן'!$C$42</f>
        <v>5.8413740809231131E-6</v>
      </c>
    </row>
    <row r="83" spans="2:18">
      <c r="B83" s="86" t="s">
        <v>2911</v>
      </c>
      <c r="C83" s="88" t="s">
        <v>2626</v>
      </c>
      <c r="D83" s="87" t="s">
        <v>2667</v>
      </c>
      <c r="E83" s="87"/>
      <c r="F83" s="87" t="s">
        <v>432</v>
      </c>
      <c r="G83" s="101">
        <v>41450</v>
      </c>
      <c r="H83" s="87" t="s">
        <v>318</v>
      </c>
      <c r="I83" s="90">
        <v>3.9199999996891206</v>
      </c>
      <c r="J83" s="88" t="s">
        <v>348</v>
      </c>
      <c r="K83" s="88" t="s">
        <v>133</v>
      </c>
      <c r="L83" s="89">
        <v>5.0999999999999997E-2</v>
      </c>
      <c r="M83" s="89">
        <v>2.1000000000000001E-2</v>
      </c>
      <c r="N83" s="90">
        <v>1025.4022540000001</v>
      </c>
      <c r="O83" s="102">
        <v>125.48</v>
      </c>
      <c r="P83" s="90">
        <v>1.2866747700000001</v>
      </c>
      <c r="Q83" s="91">
        <f t="shared" si="1"/>
        <v>9.6821812320171388E-5</v>
      </c>
      <c r="R83" s="91">
        <f>P83/'סכום נכסי הקרן'!$C$42</f>
        <v>9.6101954232470456E-6</v>
      </c>
    </row>
    <row r="84" spans="2:18">
      <c r="B84" s="86" t="s">
        <v>2911</v>
      </c>
      <c r="C84" s="88" t="s">
        <v>2626</v>
      </c>
      <c r="D84" s="87" t="s">
        <v>2668</v>
      </c>
      <c r="E84" s="87"/>
      <c r="F84" s="87" t="s">
        <v>432</v>
      </c>
      <c r="G84" s="101">
        <v>41480</v>
      </c>
      <c r="H84" s="87" t="s">
        <v>318</v>
      </c>
      <c r="I84" s="90">
        <v>3.9099999998294188</v>
      </c>
      <c r="J84" s="88" t="s">
        <v>348</v>
      </c>
      <c r="K84" s="88" t="s">
        <v>133</v>
      </c>
      <c r="L84" s="89">
        <v>5.0999999999999997E-2</v>
      </c>
      <c r="M84" s="89">
        <v>2.2700000005117456E-2</v>
      </c>
      <c r="N84" s="90">
        <v>900.50512200000003</v>
      </c>
      <c r="O84" s="102">
        <v>123.69</v>
      </c>
      <c r="P84" s="90">
        <v>1.1138348089999999</v>
      </c>
      <c r="Q84" s="91">
        <f t="shared" si="1"/>
        <v>8.3815667600812546E-5</v>
      </c>
      <c r="R84" s="91">
        <f>P84/'סכום נכסי הקרן'!$C$42</f>
        <v>8.3192508575458001E-6</v>
      </c>
    </row>
    <row r="85" spans="2:18">
      <c r="B85" s="86" t="s">
        <v>2911</v>
      </c>
      <c r="C85" s="88" t="s">
        <v>2626</v>
      </c>
      <c r="D85" s="87" t="s">
        <v>2669</v>
      </c>
      <c r="E85" s="87"/>
      <c r="F85" s="87" t="s">
        <v>432</v>
      </c>
      <c r="G85" s="101">
        <v>41512</v>
      </c>
      <c r="H85" s="87" t="s">
        <v>318</v>
      </c>
      <c r="I85" s="90">
        <v>3.8199999997800544</v>
      </c>
      <c r="J85" s="88" t="s">
        <v>348</v>
      </c>
      <c r="K85" s="88" t="s">
        <v>133</v>
      </c>
      <c r="L85" s="89">
        <v>5.0999999999999997E-2</v>
      </c>
      <c r="M85" s="89">
        <v>3.7600000000122195E-2</v>
      </c>
      <c r="N85" s="90">
        <v>2807.487869</v>
      </c>
      <c r="O85" s="102">
        <v>116.6</v>
      </c>
      <c r="P85" s="90">
        <v>3.2735308460000003</v>
      </c>
      <c r="Q85" s="91">
        <f t="shared" si="1"/>
        <v>2.4633201535124831E-4</v>
      </c>
      <c r="R85" s="91">
        <f>P85/'סכום נכסי הקרן'!$C$42</f>
        <v>2.4450056756834697E-5</v>
      </c>
    </row>
    <row r="86" spans="2:18">
      <c r="B86" s="86" t="s">
        <v>2911</v>
      </c>
      <c r="C86" s="88" t="s">
        <v>2626</v>
      </c>
      <c r="D86" s="87" t="s">
        <v>2670</v>
      </c>
      <c r="E86" s="87"/>
      <c r="F86" s="87" t="s">
        <v>432</v>
      </c>
      <c r="G86" s="101">
        <v>40871</v>
      </c>
      <c r="H86" s="87" t="s">
        <v>318</v>
      </c>
      <c r="I86" s="90">
        <v>3.8799999998195771</v>
      </c>
      <c r="J86" s="88" t="s">
        <v>348</v>
      </c>
      <c r="K86" s="88" t="s">
        <v>133</v>
      </c>
      <c r="L86" s="89">
        <v>5.1879999999999996E-2</v>
      </c>
      <c r="M86" s="89">
        <v>2.7199999999548946E-2</v>
      </c>
      <c r="N86" s="90">
        <v>1412.8997320000001</v>
      </c>
      <c r="O86" s="102">
        <v>125.53</v>
      </c>
      <c r="P86" s="90">
        <v>1.773612964</v>
      </c>
      <c r="Q86" s="91">
        <f t="shared" si="1"/>
        <v>1.3346373577297307E-4</v>
      </c>
      <c r="R86" s="91">
        <f>P86/'סכום נכסי הקרן'!$C$42</f>
        <v>1.3247144955865128E-5</v>
      </c>
    </row>
    <row r="87" spans="2:18">
      <c r="B87" s="86" t="s">
        <v>2911</v>
      </c>
      <c r="C87" s="88" t="s">
        <v>2626</v>
      </c>
      <c r="D87" s="87" t="s">
        <v>2671</v>
      </c>
      <c r="E87" s="87"/>
      <c r="F87" s="87" t="s">
        <v>432</v>
      </c>
      <c r="G87" s="101">
        <v>41547</v>
      </c>
      <c r="H87" s="87" t="s">
        <v>318</v>
      </c>
      <c r="I87" s="90">
        <v>3.8199999994478251</v>
      </c>
      <c r="J87" s="88" t="s">
        <v>348</v>
      </c>
      <c r="K87" s="88" t="s">
        <v>133</v>
      </c>
      <c r="L87" s="89">
        <v>5.0999999999999997E-2</v>
      </c>
      <c r="M87" s="89">
        <v>3.7699999993641618E-2</v>
      </c>
      <c r="N87" s="90">
        <v>2054.2635519999999</v>
      </c>
      <c r="O87" s="102">
        <v>116.37</v>
      </c>
      <c r="P87" s="90">
        <v>2.3905464759999999</v>
      </c>
      <c r="Q87" s="91">
        <f t="shared" si="1"/>
        <v>1.7988776001407028E-4</v>
      </c>
      <c r="R87" s="91">
        <f>P87/'סכום נכסי הקרן'!$C$42</f>
        <v>1.7855031697493027E-5</v>
      </c>
    </row>
    <row r="88" spans="2:18">
      <c r="B88" s="86" t="s">
        <v>2911</v>
      </c>
      <c r="C88" s="88" t="s">
        <v>2626</v>
      </c>
      <c r="D88" s="87" t="s">
        <v>2672</v>
      </c>
      <c r="E88" s="87"/>
      <c r="F88" s="87" t="s">
        <v>432</v>
      </c>
      <c r="G88" s="101">
        <v>41571</v>
      </c>
      <c r="H88" s="87" t="s">
        <v>318</v>
      </c>
      <c r="I88" s="90">
        <v>3.8999999997555057</v>
      </c>
      <c r="J88" s="88" t="s">
        <v>348</v>
      </c>
      <c r="K88" s="88" t="s">
        <v>133</v>
      </c>
      <c r="L88" s="89">
        <v>5.0999999999999997E-2</v>
      </c>
      <c r="M88" s="89">
        <v>2.4000000001629967E-2</v>
      </c>
      <c r="N88" s="90">
        <v>1001.6491150000001</v>
      </c>
      <c r="O88" s="102">
        <v>122.5</v>
      </c>
      <c r="P88" s="90">
        <v>1.2270201569999999</v>
      </c>
      <c r="Q88" s="91">
        <f t="shared" si="1"/>
        <v>9.2332824210209099E-5</v>
      </c>
      <c r="R88" s="91">
        <f>P88/'סכום נכסי הקרן'!$C$42</f>
        <v>9.1646341188716009E-6</v>
      </c>
    </row>
    <row r="89" spans="2:18">
      <c r="B89" s="86" t="s">
        <v>2911</v>
      </c>
      <c r="C89" s="88" t="s">
        <v>2626</v>
      </c>
      <c r="D89" s="87" t="s">
        <v>2673</v>
      </c>
      <c r="E89" s="87"/>
      <c r="F89" s="87" t="s">
        <v>432</v>
      </c>
      <c r="G89" s="101">
        <v>41597</v>
      </c>
      <c r="H89" s="87" t="s">
        <v>318</v>
      </c>
      <c r="I89" s="90">
        <v>3.9000000069720757</v>
      </c>
      <c r="J89" s="88" t="s">
        <v>348</v>
      </c>
      <c r="K89" s="88" t="s">
        <v>133</v>
      </c>
      <c r="L89" s="89">
        <v>5.0999999999999997E-2</v>
      </c>
      <c r="M89" s="89">
        <v>2.4300000032958905E-2</v>
      </c>
      <c r="N89" s="90">
        <v>258.68541699999997</v>
      </c>
      <c r="O89" s="102">
        <v>121.98</v>
      </c>
      <c r="P89" s="90">
        <v>0.31554447199999996</v>
      </c>
      <c r="Q89" s="91">
        <f t="shared" si="1"/>
        <v>2.3744607696513372E-5</v>
      </c>
      <c r="R89" s="91">
        <f>P89/'סכום נכסי הקרן'!$C$42</f>
        <v>2.3568069502484335E-6</v>
      </c>
    </row>
    <row r="90" spans="2:18">
      <c r="B90" s="86" t="s">
        <v>2911</v>
      </c>
      <c r="C90" s="88" t="s">
        <v>2626</v>
      </c>
      <c r="D90" s="87" t="s">
        <v>2674</v>
      </c>
      <c r="E90" s="87"/>
      <c r="F90" s="87" t="s">
        <v>432</v>
      </c>
      <c r="G90" s="101">
        <v>41630</v>
      </c>
      <c r="H90" s="87" t="s">
        <v>318</v>
      </c>
      <c r="I90" s="90">
        <v>3.8800000000448938</v>
      </c>
      <c r="J90" s="88" t="s">
        <v>348</v>
      </c>
      <c r="K90" s="88" t="s">
        <v>133</v>
      </c>
      <c r="L90" s="89">
        <v>5.0999999999999997E-2</v>
      </c>
      <c r="M90" s="89">
        <v>2.7200000000112235E-2</v>
      </c>
      <c r="N90" s="90">
        <v>2943.004923</v>
      </c>
      <c r="O90" s="102">
        <v>121.1</v>
      </c>
      <c r="P90" s="90">
        <v>3.5639790179999999</v>
      </c>
      <c r="Q90" s="91">
        <f t="shared" si="1"/>
        <v>2.6818813552536257E-4</v>
      </c>
      <c r="R90" s="91">
        <f>P90/'סכום נכסי הקרן'!$C$42</f>
        <v>2.66194190217409E-5</v>
      </c>
    </row>
    <row r="91" spans="2:18">
      <c r="B91" s="86" t="s">
        <v>2911</v>
      </c>
      <c r="C91" s="88" t="s">
        <v>2626</v>
      </c>
      <c r="D91" s="87" t="s">
        <v>2675</v>
      </c>
      <c r="E91" s="87"/>
      <c r="F91" s="87" t="s">
        <v>432</v>
      </c>
      <c r="G91" s="101">
        <v>41666</v>
      </c>
      <c r="H91" s="87" t="s">
        <v>318</v>
      </c>
      <c r="I91" s="90">
        <v>3.8799999987223686</v>
      </c>
      <c r="J91" s="88" t="s">
        <v>348</v>
      </c>
      <c r="K91" s="88" t="s">
        <v>133</v>
      </c>
      <c r="L91" s="89">
        <v>5.0999999999999997E-2</v>
      </c>
      <c r="M91" s="89">
        <v>2.7199999989546648E-2</v>
      </c>
      <c r="N91" s="90">
        <v>569.23539600000004</v>
      </c>
      <c r="O91" s="102">
        <v>121</v>
      </c>
      <c r="P91" s="90">
        <v>0.68877482600000006</v>
      </c>
      <c r="Q91" s="91">
        <f t="shared" si="1"/>
        <v>5.1830057205388982E-5</v>
      </c>
      <c r="R91" s="91">
        <f>P91/'סכום נכסי הקרן'!$C$42</f>
        <v>5.1444707200351647E-6</v>
      </c>
    </row>
    <row r="92" spans="2:18">
      <c r="B92" s="86" t="s">
        <v>2911</v>
      </c>
      <c r="C92" s="88" t="s">
        <v>2626</v>
      </c>
      <c r="D92" s="87" t="s">
        <v>2676</v>
      </c>
      <c r="E92" s="87"/>
      <c r="F92" s="87" t="s">
        <v>432</v>
      </c>
      <c r="G92" s="101">
        <v>41696</v>
      </c>
      <c r="H92" s="87" t="s">
        <v>318</v>
      </c>
      <c r="I92" s="90">
        <v>3.879999999340221</v>
      </c>
      <c r="J92" s="88" t="s">
        <v>348</v>
      </c>
      <c r="K92" s="88" t="s">
        <v>133</v>
      </c>
      <c r="L92" s="89">
        <v>5.0999999999999997E-2</v>
      </c>
      <c r="M92" s="89">
        <v>2.719999999460181E-2</v>
      </c>
      <c r="N92" s="90">
        <v>547.88885700000003</v>
      </c>
      <c r="O92" s="102">
        <v>121.72</v>
      </c>
      <c r="P92" s="90">
        <v>0.66689028800000005</v>
      </c>
      <c r="Q92" s="91">
        <f t="shared" si="1"/>
        <v>5.0183253614960559E-5</v>
      </c>
      <c r="R92" s="91">
        <f>P92/'סכום נכסי הקרן'!$C$42</f>
        <v>4.981014738903681E-6</v>
      </c>
    </row>
    <row r="93" spans="2:18">
      <c r="B93" s="86" t="s">
        <v>2911</v>
      </c>
      <c r="C93" s="88" t="s">
        <v>2626</v>
      </c>
      <c r="D93" s="87" t="s">
        <v>2677</v>
      </c>
      <c r="E93" s="87"/>
      <c r="F93" s="87" t="s">
        <v>432</v>
      </c>
      <c r="G93" s="101">
        <v>41725</v>
      </c>
      <c r="H93" s="87" t="s">
        <v>318</v>
      </c>
      <c r="I93" s="90">
        <v>3.8800000013826779</v>
      </c>
      <c r="J93" s="88" t="s">
        <v>348</v>
      </c>
      <c r="K93" s="88" t="s">
        <v>133</v>
      </c>
      <c r="L93" s="89">
        <v>5.0999999999999997E-2</v>
      </c>
      <c r="M93" s="89">
        <v>2.7200000007213974E-2</v>
      </c>
      <c r="N93" s="90">
        <v>1091.1373900000001</v>
      </c>
      <c r="O93" s="102">
        <v>121.96</v>
      </c>
      <c r="P93" s="90">
        <v>1.3307511569999999</v>
      </c>
      <c r="Q93" s="91">
        <f t="shared" si="1"/>
        <v>1.0013854454292666E-4</v>
      </c>
      <c r="R93" s="91">
        <f>P93/'סכום נכסי הקרן'!$C$42</f>
        <v>9.939402696519889E-6</v>
      </c>
    </row>
    <row r="94" spans="2:18">
      <c r="B94" s="86" t="s">
        <v>2911</v>
      </c>
      <c r="C94" s="88" t="s">
        <v>2626</v>
      </c>
      <c r="D94" s="87" t="s">
        <v>2678</v>
      </c>
      <c r="E94" s="87"/>
      <c r="F94" s="87" t="s">
        <v>432</v>
      </c>
      <c r="G94" s="101">
        <v>41787</v>
      </c>
      <c r="H94" s="87" t="s">
        <v>318</v>
      </c>
      <c r="I94" s="90">
        <v>3.8799999997124019</v>
      </c>
      <c r="J94" s="88" t="s">
        <v>348</v>
      </c>
      <c r="K94" s="88" t="s">
        <v>133</v>
      </c>
      <c r="L94" s="89">
        <v>5.0999999999999997E-2</v>
      </c>
      <c r="M94" s="89">
        <v>2.7200000005272614E-2</v>
      </c>
      <c r="N94" s="90">
        <v>686.94411200000002</v>
      </c>
      <c r="O94" s="102">
        <v>121.48</v>
      </c>
      <c r="P94" s="90">
        <v>0.83449967300000005</v>
      </c>
      <c r="Q94" s="91">
        <f t="shared" si="1"/>
        <v>6.2795799377064336E-5</v>
      </c>
      <c r="R94" s="91">
        <f>P94/'סכום נכסי הקרן'!$C$42</f>
        <v>6.2328920447905854E-6</v>
      </c>
    </row>
    <row r="95" spans="2:18">
      <c r="B95" s="86" t="s">
        <v>2911</v>
      </c>
      <c r="C95" s="88" t="s">
        <v>2626</v>
      </c>
      <c r="D95" s="87" t="s">
        <v>2679</v>
      </c>
      <c r="E95" s="87"/>
      <c r="F95" s="87" t="s">
        <v>432</v>
      </c>
      <c r="G95" s="101">
        <v>41815</v>
      </c>
      <c r="H95" s="87" t="s">
        <v>318</v>
      </c>
      <c r="I95" s="90">
        <v>3.8800000036691311</v>
      </c>
      <c r="J95" s="88" t="s">
        <v>348</v>
      </c>
      <c r="K95" s="88" t="s">
        <v>133</v>
      </c>
      <c r="L95" s="89">
        <v>5.0999999999999997E-2</v>
      </c>
      <c r="M95" s="89">
        <v>2.7200000014505871E-2</v>
      </c>
      <c r="N95" s="90">
        <v>386.23698200000001</v>
      </c>
      <c r="O95" s="102">
        <v>121.37</v>
      </c>
      <c r="P95" s="90">
        <v>0.46877583099999998</v>
      </c>
      <c r="Q95" s="91">
        <f t="shared" si="1"/>
        <v>3.5275212188480528E-5</v>
      </c>
      <c r="R95" s="91">
        <f>P95/'סכום נכסי הקרן'!$C$42</f>
        <v>3.5012945389494423E-6</v>
      </c>
    </row>
    <row r="96" spans="2:18">
      <c r="B96" s="86" t="s">
        <v>2911</v>
      </c>
      <c r="C96" s="88" t="s">
        <v>2626</v>
      </c>
      <c r="D96" s="87" t="s">
        <v>2680</v>
      </c>
      <c r="E96" s="87"/>
      <c r="F96" s="87" t="s">
        <v>432</v>
      </c>
      <c r="G96" s="101">
        <v>41836</v>
      </c>
      <c r="H96" s="87" t="s">
        <v>318</v>
      </c>
      <c r="I96" s="90">
        <v>3.8799999991075804</v>
      </c>
      <c r="J96" s="88" t="s">
        <v>348</v>
      </c>
      <c r="K96" s="88" t="s">
        <v>133</v>
      </c>
      <c r="L96" s="89">
        <v>5.0999999999999997E-2</v>
      </c>
      <c r="M96" s="89">
        <v>2.7199999988772795E-2</v>
      </c>
      <c r="N96" s="90">
        <v>1148.237263</v>
      </c>
      <c r="O96" s="102">
        <v>121.01</v>
      </c>
      <c r="P96" s="90">
        <v>1.3894818980000001</v>
      </c>
      <c r="Q96" s="91">
        <f t="shared" si="1"/>
        <v>1.0455801161814305E-4</v>
      </c>
      <c r="R96" s="91">
        <f>P96/'סכום נכסי הקרן'!$C$42</f>
        <v>1.03780635854422E-5</v>
      </c>
    </row>
    <row r="97" spans="2:18">
      <c r="B97" s="86" t="s">
        <v>2911</v>
      </c>
      <c r="C97" s="88" t="s">
        <v>2626</v>
      </c>
      <c r="D97" s="87" t="s">
        <v>2681</v>
      </c>
      <c r="E97" s="87"/>
      <c r="F97" s="87" t="s">
        <v>432</v>
      </c>
      <c r="G97" s="101">
        <v>40903</v>
      </c>
      <c r="H97" s="87" t="s">
        <v>318</v>
      </c>
      <c r="I97" s="90">
        <v>3.8199999993175169</v>
      </c>
      <c r="J97" s="88" t="s">
        <v>348</v>
      </c>
      <c r="K97" s="88" t="s">
        <v>133</v>
      </c>
      <c r="L97" s="89">
        <v>5.2619999999999993E-2</v>
      </c>
      <c r="M97" s="89">
        <v>3.7399999992037698E-2</v>
      </c>
      <c r="N97" s="90">
        <v>1449.6552429999999</v>
      </c>
      <c r="O97" s="102">
        <v>121.29</v>
      </c>
      <c r="P97" s="90">
        <v>1.75828681</v>
      </c>
      <c r="Q97" s="91">
        <f t="shared" si="1"/>
        <v>1.3231044821284001E-4</v>
      </c>
      <c r="R97" s="91">
        <f>P97/'סכום נכסי הקרן'!$C$42</f>
        <v>1.3132673654755542E-5</v>
      </c>
    </row>
    <row r="98" spans="2:18">
      <c r="B98" s="86" t="s">
        <v>2911</v>
      </c>
      <c r="C98" s="88" t="s">
        <v>2626</v>
      </c>
      <c r="D98" s="87" t="s">
        <v>2682</v>
      </c>
      <c r="E98" s="87"/>
      <c r="F98" s="87" t="s">
        <v>432</v>
      </c>
      <c r="G98" s="101">
        <v>41911</v>
      </c>
      <c r="H98" s="87" t="s">
        <v>318</v>
      </c>
      <c r="I98" s="90">
        <v>3.879999997579624</v>
      </c>
      <c r="J98" s="88" t="s">
        <v>348</v>
      </c>
      <c r="K98" s="88" t="s">
        <v>133</v>
      </c>
      <c r="L98" s="89">
        <v>5.0999999999999997E-2</v>
      </c>
      <c r="M98" s="89">
        <v>2.7199999980196923E-2</v>
      </c>
      <c r="N98" s="90">
        <v>450.68155300000001</v>
      </c>
      <c r="O98" s="102">
        <v>121.01</v>
      </c>
      <c r="P98" s="90">
        <v>0.54536973899999996</v>
      </c>
      <c r="Q98" s="91">
        <f t="shared" si="1"/>
        <v>4.1038876136942397E-5</v>
      </c>
      <c r="R98" s="91">
        <f>P98/'סכום נכסי הקרן'!$C$42</f>
        <v>4.0733757216015316E-6</v>
      </c>
    </row>
    <row r="99" spans="2:18">
      <c r="B99" s="86" t="s">
        <v>2911</v>
      </c>
      <c r="C99" s="88" t="s">
        <v>2626</v>
      </c>
      <c r="D99" s="87" t="s">
        <v>2683</v>
      </c>
      <c r="E99" s="87"/>
      <c r="F99" s="87" t="s">
        <v>432</v>
      </c>
      <c r="G99" s="101">
        <v>40933</v>
      </c>
      <c r="H99" s="87" t="s">
        <v>318</v>
      </c>
      <c r="I99" s="90">
        <v>3.8800000001850079</v>
      </c>
      <c r="J99" s="88" t="s">
        <v>348</v>
      </c>
      <c r="K99" s="88" t="s">
        <v>133</v>
      </c>
      <c r="L99" s="89">
        <v>5.1330999999999995E-2</v>
      </c>
      <c r="M99" s="89">
        <v>2.7200000000835521E-2</v>
      </c>
      <c r="N99" s="90">
        <v>5345.6829260000004</v>
      </c>
      <c r="O99" s="102">
        <v>125.38</v>
      </c>
      <c r="P99" s="90">
        <v>6.7024174519999997</v>
      </c>
      <c r="Q99" s="91">
        <f t="shared" si="1"/>
        <v>5.0435449560341133E-4</v>
      </c>
      <c r="R99" s="91">
        <f>P99/'סכום נכסי הקרן'!$C$42</f>
        <v>5.0060468289046746E-5</v>
      </c>
    </row>
    <row r="100" spans="2:18">
      <c r="B100" s="86" t="s">
        <v>2911</v>
      </c>
      <c r="C100" s="88" t="s">
        <v>2626</v>
      </c>
      <c r="D100" s="87" t="s">
        <v>2684</v>
      </c>
      <c r="E100" s="87"/>
      <c r="F100" s="87" t="s">
        <v>432</v>
      </c>
      <c r="G100" s="101">
        <v>40993</v>
      </c>
      <c r="H100" s="87" t="s">
        <v>318</v>
      </c>
      <c r="I100" s="90">
        <v>3.8800000001024904</v>
      </c>
      <c r="J100" s="88" t="s">
        <v>348</v>
      </c>
      <c r="K100" s="88" t="s">
        <v>133</v>
      </c>
      <c r="L100" s="89">
        <v>5.1451999999999998E-2</v>
      </c>
      <c r="M100" s="89">
        <v>2.7099999999487544E-2</v>
      </c>
      <c r="N100" s="90">
        <v>3111.048534</v>
      </c>
      <c r="O100" s="102">
        <v>125.45</v>
      </c>
      <c r="P100" s="90">
        <v>3.9028105200000005</v>
      </c>
      <c r="Q100" s="91">
        <f t="shared" si="1"/>
        <v>2.9368508382940513E-4</v>
      </c>
      <c r="R100" s="91">
        <f>P100/'סכום נכסי הקרן'!$C$42</f>
        <v>2.9150157189376164E-5</v>
      </c>
    </row>
    <row r="101" spans="2:18">
      <c r="B101" s="86" t="s">
        <v>2911</v>
      </c>
      <c r="C101" s="88" t="s">
        <v>2626</v>
      </c>
      <c r="D101" s="87" t="s">
        <v>2685</v>
      </c>
      <c r="E101" s="87"/>
      <c r="F101" s="87" t="s">
        <v>432</v>
      </c>
      <c r="G101" s="101">
        <v>41053</v>
      </c>
      <c r="H101" s="87" t="s">
        <v>318</v>
      </c>
      <c r="I101" s="90">
        <v>3.8799999993799821</v>
      </c>
      <c r="J101" s="88" t="s">
        <v>348</v>
      </c>
      <c r="K101" s="88" t="s">
        <v>133</v>
      </c>
      <c r="L101" s="89">
        <v>5.0999999999999997E-2</v>
      </c>
      <c r="M101" s="89">
        <v>2.7199999996604666E-2</v>
      </c>
      <c r="N101" s="90">
        <v>2191.3494970000002</v>
      </c>
      <c r="O101" s="102">
        <v>123.65</v>
      </c>
      <c r="P101" s="90">
        <v>2.7096035360000004</v>
      </c>
      <c r="Q101" s="91">
        <f t="shared" si="1"/>
        <v>2.0389668869054205E-4</v>
      </c>
      <c r="R101" s="91">
        <f>P101/'סכום נכסי הקרן'!$C$42</f>
        <v>2.0238074226388391E-5</v>
      </c>
    </row>
    <row r="102" spans="2:18">
      <c r="B102" s="86" t="s">
        <v>2911</v>
      </c>
      <c r="C102" s="88" t="s">
        <v>2626</v>
      </c>
      <c r="D102" s="87" t="s">
        <v>2686</v>
      </c>
      <c r="E102" s="87"/>
      <c r="F102" s="87" t="s">
        <v>432</v>
      </c>
      <c r="G102" s="101">
        <v>41085</v>
      </c>
      <c r="H102" s="87" t="s">
        <v>318</v>
      </c>
      <c r="I102" s="90">
        <v>3.8800000002246353</v>
      </c>
      <c r="J102" s="88" t="s">
        <v>348</v>
      </c>
      <c r="K102" s="88" t="s">
        <v>133</v>
      </c>
      <c r="L102" s="89">
        <v>5.0999999999999997E-2</v>
      </c>
      <c r="M102" s="89">
        <v>2.7200000002567261E-2</v>
      </c>
      <c r="N102" s="90">
        <v>4032.2347810000001</v>
      </c>
      <c r="O102" s="102">
        <v>123.65</v>
      </c>
      <c r="P102" s="90">
        <v>4.9858580760000004</v>
      </c>
      <c r="Q102" s="91">
        <f t="shared" si="1"/>
        <v>3.7518402174737818E-4</v>
      </c>
      <c r="R102" s="91">
        <f>P102/'סכום נכסי הקרן'!$C$42</f>
        <v>3.7239457538235957E-5</v>
      </c>
    </row>
    <row r="103" spans="2:18">
      <c r="B103" s="86" t="s">
        <v>2911</v>
      </c>
      <c r="C103" s="88" t="s">
        <v>2626</v>
      </c>
      <c r="D103" s="87" t="s">
        <v>2687</v>
      </c>
      <c r="E103" s="87"/>
      <c r="F103" s="87" t="s">
        <v>432</v>
      </c>
      <c r="G103" s="101">
        <v>41115</v>
      </c>
      <c r="H103" s="87" t="s">
        <v>318</v>
      </c>
      <c r="I103" s="90">
        <v>3.879999999837505</v>
      </c>
      <c r="J103" s="88" t="s">
        <v>348</v>
      </c>
      <c r="K103" s="88" t="s">
        <v>133</v>
      </c>
      <c r="L103" s="89">
        <v>5.0999999999999997E-2</v>
      </c>
      <c r="M103" s="89">
        <v>2.7399999998736151E-2</v>
      </c>
      <c r="N103" s="90">
        <v>1788.095847</v>
      </c>
      <c r="O103" s="102">
        <v>123.9</v>
      </c>
      <c r="P103" s="90">
        <v>2.2154506719999998</v>
      </c>
      <c r="Q103" s="91">
        <f t="shared" si="1"/>
        <v>1.6671186392267686E-4</v>
      </c>
      <c r="R103" s="91">
        <f>P103/'סכום נכסי הקרן'!$C$42</f>
        <v>1.6547238202614313E-5</v>
      </c>
    </row>
    <row r="104" spans="2:18">
      <c r="B104" s="86" t="s">
        <v>2911</v>
      </c>
      <c r="C104" s="88" t="s">
        <v>2626</v>
      </c>
      <c r="D104" s="87" t="s">
        <v>2688</v>
      </c>
      <c r="E104" s="87"/>
      <c r="F104" s="87" t="s">
        <v>432</v>
      </c>
      <c r="G104" s="101">
        <v>41179</v>
      </c>
      <c r="H104" s="87" t="s">
        <v>318</v>
      </c>
      <c r="I104" s="90">
        <v>3.8800000007089634</v>
      </c>
      <c r="J104" s="88" t="s">
        <v>348</v>
      </c>
      <c r="K104" s="88" t="s">
        <v>133</v>
      </c>
      <c r="L104" s="89">
        <v>5.0999999999999997E-2</v>
      </c>
      <c r="M104" s="89">
        <v>2.7200000004485275E-2</v>
      </c>
      <c r="N104" s="90">
        <v>2254.7890109999998</v>
      </c>
      <c r="O104" s="102">
        <v>122.61</v>
      </c>
      <c r="P104" s="90">
        <v>2.7645968330000006</v>
      </c>
      <c r="Q104" s="91">
        <f t="shared" si="1"/>
        <v>2.0803491445290891E-4</v>
      </c>
      <c r="R104" s="91">
        <f>P104/'סכום נכסי הקרן'!$C$42</f>
        <v>2.0648820083430935E-5</v>
      </c>
    </row>
    <row r="105" spans="2:18">
      <c r="B105" s="86" t="s">
        <v>2912</v>
      </c>
      <c r="C105" s="88" t="s">
        <v>2625</v>
      </c>
      <c r="D105" s="87">
        <v>4099</v>
      </c>
      <c r="E105" s="87"/>
      <c r="F105" s="87" t="s">
        <v>435</v>
      </c>
      <c r="G105" s="101">
        <v>42052</v>
      </c>
      <c r="H105" s="87" t="s">
        <v>131</v>
      </c>
      <c r="I105" s="90">
        <v>4.3499999999679408</v>
      </c>
      <c r="J105" s="88" t="s">
        <v>562</v>
      </c>
      <c r="K105" s="88" t="s">
        <v>133</v>
      </c>
      <c r="L105" s="89">
        <v>2.9779E-2</v>
      </c>
      <c r="M105" s="89">
        <v>3.4299999999422931E-2</v>
      </c>
      <c r="N105" s="90">
        <v>14446.244092999999</v>
      </c>
      <c r="O105" s="102">
        <v>107.96</v>
      </c>
      <c r="P105" s="90">
        <v>15.59616523</v>
      </c>
      <c r="Q105" s="91">
        <f t="shared" si="1"/>
        <v>1.1736058077935598E-3</v>
      </c>
      <c r="R105" s="91">
        <f>P105/'סכום נכסי הקרן'!$C$42</f>
        <v>1.1648801951214967E-4</v>
      </c>
    </row>
    <row r="106" spans="2:18">
      <c r="B106" s="86" t="s">
        <v>2912</v>
      </c>
      <c r="C106" s="88" t="s">
        <v>2625</v>
      </c>
      <c r="D106" s="87" t="s">
        <v>2689</v>
      </c>
      <c r="E106" s="87"/>
      <c r="F106" s="87" t="s">
        <v>435</v>
      </c>
      <c r="G106" s="101">
        <v>42054</v>
      </c>
      <c r="H106" s="87" t="s">
        <v>131</v>
      </c>
      <c r="I106" s="90">
        <v>4.350000004647808</v>
      </c>
      <c r="J106" s="88" t="s">
        <v>562</v>
      </c>
      <c r="K106" s="88" t="s">
        <v>133</v>
      </c>
      <c r="L106" s="89">
        <v>2.9779E-2</v>
      </c>
      <c r="M106" s="89">
        <v>3.4300000047384975E-2</v>
      </c>
      <c r="N106" s="90">
        <v>408.54763800000001</v>
      </c>
      <c r="O106" s="102">
        <v>107.96</v>
      </c>
      <c r="P106" s="90">
        <v>0.44106803700000008</v>
      </c>
      <c r="Q106" s="91">
        <f t="shared" si="1"/>
        <v>3.3190210684585364E-5</v>
      </c>
      <c r="R106" s="91">
        <f>P106/'סכום נכסי הקרן'!$C$42</f>
        <v>3.2943445611496361E-6</v>
      </c>
    </row>
    <row r="107" spans="2:18">
      <c r="B107" s="86" t="s">
        <v>2913</v>
      </c>
      <c r="C107" s="88" t="s">
        <v>2625</v>
      </c>
      <c r="D107" s="87">
        <v>9079</v>
      </c>
      <c r="E107" s="87"/>
      <c r="F107" s="87" t="s">
        <v>2654</v>
      </c>
      <c r="G107" s="101">
        <v>44705</v>
      </c>
      <c r="H107" s="87" t="s">
        <v>2624</v>
      </c>
      <c r="I107" s="90">
        <v>7.9599999999902149</v>
      </c>
      <c r="J107" s="88" t="s">
        <v>338</v>
      </c>
      <c r="K107" s="88" t="s">
        <v>133</v>
      </c>
      <c r="L107" s="89">
        <v>2.3671999999999999E-2</v>
      </c>
      <c r="M107" s="89">
        <v>2.5899999999975533E-2</v>
      </c>
      <c r="N107" s="90">
        <v>60028.349233999994</v>
      </c>
      <c r="O107" s="102">
        <v>102.14</v>
      </c>
      <c r="P107" s="90">
        <v>61.312950084999997</v>
      </c>
      <c r="Q107" s="91">
        <f t="shared" si="1"/>
        <v>4.6137773774221954E-3</v>
      </c>
      <c r="R107" s="91">
        <f>P107/'סכום נכסי הקרן'!$C$42</f>
        <v>4.5794745185890408E-4</v>
      </c>
    </row>
    <row r="108" spans="2:18">
      <c r="B108" s="86" t="s">
        <v>2913</v>
      </c>
      <c r="C108" s="88" t="s">
        <v>2625</v>
      </c>
      <c r="D108" s="87">
        <v>9017</v>
      </c>
      <c r="E108" s="87"/>
      <c r="F108" s="87" t="s">
        <v>2654</v>
      </c>
      <c r="G108" s="101">
        <v>44651</v>
      </c>
      <c r="H108" s="87" t="s">
        <v>2624</v>
      </c>
      <c r="I108" s="90">
        <v>8.0399999999793703</v>
      </c>
      <c r="J108" s="88" t="s">
        <v>338</v>
      </c>
      <c r="K108" s="88" t="s">
        <v>133</v>
      </c>
      <c r="L108" s="89">
        <v>1.797E-2</v>
      </c>
      <c r="M108" s="89">
        <v>4.2199999999920294E-2</v>
      </c>
      <c r="N108" s="90">
        <v>147076.16162599999</v>
      </c>
      <c r="O108" s="102">
        <v>87.01</v>
      </c>
      <c r="P108" s="90">
        <v>127.970966441</v>
      </c>
      <c r="Q108" s="91">
        <f t="shared" si="1"/>
        <v>9.629769063693892E-3</v>
      </c>
      <c r="R108" s="91">
        <f>P108/'סכום נכסי הקרן'!$C$42</f>
        <v>9.5581729328523266E-4</v>
      </c>
    </row>
    <row r="109" spans="2:18">
      <c r="B109" s="86" t="s">
        <v>2913</v>
      </c>
      <c r="C109" s="88" t="s">
        <v>2625</v>
      </c>
      <c r="D109" s="87">
        <v>9080</v>
      </c>
      <c r="E109" s="87"/>
      <c r="F109" s="87" t="s">
        <v>2654</v>
      </c>
      <c r="G109" s="101">
        <v>44705</v>
      </c>
      <c r="H109" s="87" t="s">
        <v>2624</v>
      </c>
      <c r="I109" s="90">
        <v>7.5999999999204144</v>
      </c>
      <c r="J109" s="88" t="s">
        <v>338</v>
      </c>
      <c r="K109" s="88" t="s">
        <v>133</v>
      </c>
      <c r="L109" s="89">
        <v>2.3184999999999997E-2</v>
      </c>
      <c r="M109" s="89">
        <v>2.8199999999794008E-2</v>
      </c>
      <c r="N109" s="90">
        <v>42661.385200999997</v>
      </c>
      <c r="O109" s="102">
        <v>100.14</v>
      </c>
      <c r="P109" s="90">
        <v>42.721111934</v>
      </c>
      <c r="Q109" s="91">
        <f t="shared" si="1"/>
        <v>3.2147482629062371E-3</v>
      </c>
      <c r="R109" s="91">
        <f>P109/'סכום נכסי הקרן'!$C$42</f>
        <v>3.1908470108895623E-4</v>
      </c>
    </row>
    <row r="110" spans="2:18">
      <c r="B110" s="86" t="s">
        <v>2913</v>
      </c>
      <c r="C110" s="88" t="s">
        <v>2625</v>
      </c>
      <c r="D110" s="87">
        <v>9019</v>
      </c>
      <c r="E110" s="87"/>
      <c r="F110" s="87" t="s">
        <v>2654</v>
      </c>
      <c r="G110" s="101">
        <v>44651</v>
      </c>
      <c r="H110" s="87" t="s">
        <v>2624</v>
      </c>
      <c r="I110" s="90">
        <v>7.6200000000025616</v>
      </c>
      <c r="J110" s="88" t="s">
        <v>338</v>
      </c>
      <c r="K110" s="88" t="s">
        <v>133</v>
      </c>
      <c r="L110" s="89">
        <v>1.8769999999999998E-2</v>
      </c>
      <c r="M110" s="89">
        <v>4.6100000000012811E-2</v>
      </c>
      <c r="N110" s="90">
        <v>90854.290735999995</v>
      </c>
      <c r="O110" s="102">
        <v>85.9</v>
      </c>
      <c r="P110" s="90">
        <v>78.043834990000008</v>
      </c>
      <c r="Q110" s="91">
        <f t="shared" si="1"/>
        <v>5.8727704314495924E-3</v>
      </c>
      <c r="R110" s="91">
        <f>P110/'סכום נכסי הקרן'!$C$42</f>
        <v>5.8291071164280747E-4</v>
      </c>
    </row>
    <row r="111" spans="2:18">
      <c r="B111" s="86" t="s">
        <v>2914</v>
      </c>
      <c r="C111" s="88" t="s">
        <v>2625</v>
      </c>
      <c r="D111" s="87">
        <v>4100</v>
      </c>
      <c r="E111" s="87"/>
      <c r="F111" s="87" t="s">
        <v>435</v>
      </c>
      <c r="G111" s="101">
        <v>42052</v>
      </c>
      <c r="H111" s="87" t="s">
        <v>131</v>
      </c>
      <c r="I111" s="90">
        <v>4.4299999999150268</v>
      </c>
      <c r="J111" s="88" t="s">
        <v>562</v>
      </c>
      <c r="K111" s="88" t="s">
        <v>133</v>
      </c>
      <c r="L111" s="89">
        <v>2.9779E-2</v>
      </c>
      <c r="M111" s="89">
        <v>1.9699999999787565E-2</v>
      </c>
      <c r="N111" s="90">
        <v>16384.883852999999</v>
      </c>
      <c r="O111" s="102">
        <v>114.92</v>
      </c>
      <c r="P111" s="90">
        <v>18.829508620000002</v>
      </c>
      <c r="Q111" s="91">
        <f t="shared" si="1"/>
        <v>1.4169137315770087E-3</v>
      </c>
      <c r="R111" s="91">
        <f>P111/'סכום נכסי הקרן'!$C$42</f>
        <v>1.4063791548653339E-4</v>
      </c>
    </row>
    <row r="112" spans="2:18">
      <c r="B112" s="86" t="s">
        <v>2915</v>
      </c>
      <c r="C112" s="88" t="s">
        <v>2626</v>
      </c>
      <c r="D112" s="87" t="s">
        <v>2690</v>
      </c>
      <c r="E112" s="87"/>
      <c r="F112" s="87" t="s">
        <v>435</v>
      </c>
      <c r="G112" s="101">
        <v>41767</v>
      </c>
      <c r="H112" s="87" t="s">
        <v>131</v>
      </c>
      <c r="I112" s="90">
        <v>4.7200000013037844</v>
      </c>
      <c r="J112" s="88" t="s">
        <v>562</v>
      </c>
      <c r="K112" s="88" t="s">
        <v>133</v>
      </c>
      <c r="L112" s="89">
        <v>5.3499999999999999E-2</v>
      </c>
      <c r="M112" s="89">
        <v>2.6500000008148655E-2</v>
      </c>
      <c r="N112" s="90">
        <v>991.83422299999995</v>
      </c>
      <c r="O112" s="102">
        <v>123.73</v>
      </c>
      <c r="P112" s="90">
        <v>1.2271964200000001</v>
      </c>
      <c r="Q112" s="91">
        <f t="shared" si="1"/>
        <v>9.2346087937378475E-5</v>
      </c>
      <c r="R112" s="91">
        <f>P112/'סכום נכסי הקרן'!$C$42</f>
        <v>9.1659506301729682E-6</v>
      </c>
    </row>
    <row r="113" spans="2:18">
      <c r="B113" s="86" t="s">
        <v>2915</v>
      </c>
      <c r="C113" s="88" t="s">
        <v>2626</v>
      </c>
      <c r="D113" s="87" t="s">
        <v>2691</v>
      </c>
      <c r="E113" s="87"/>
      <c r="F113" s="87" t="s">
        <v>435</v>
      </c>
      <c r="G113" s="101">
        <v>41269</v>
      </c>
      <c r="H113" s="87" t="s">
        <v>131</v>
      </c>
      <c r="I113" s="90">
        <v>4.7799999998132439</v>
      </c>
      <c r="J113" s="88" t="s">
        <v>562</v>
      </c>
      <c r="K113" s="88" t="s">
        <v>133</v>
      </c>
      <c r="L113" s="89">
        <v>5.3499999999999999E-2</v>
      </c>
      <c r="M113" s="89">
        <v>1.8399999999066219E-2</v>
      </c>
      <c r="N113" s="90">
        <v>4926.0027959999998</v>
      </c>
      <c r="O113" s="102">
        <v>130.44</v>
      </c>
      <c r="P113" s="90">
        <v>6.4254777399999989</v>
      </c>
      <c r="Q113" s="91">
        <f t="shared" si="1"/>
        <v>4.8351488217159873E-4</v>
      </c>
      <c r="R113" s="91">
        <f>P113/'סכום נכסי הקרן'!$C$42</f>
        <v>4.7992000938297526E-5</v>
      </c>
    </row>
    <row r="114" spans="2:18">
      <c r="B114" s="86" t="s">
        <v>2915</v>
      </c>
      <c r="C114" s="88" t="s">
        <v>2626</v>
      </c>
      <c r="D114" s="87" t="s">
        <v>2692</v>
      </c>
      <c r="E114" s="87"/>
      <c r="F114" s="87" t="s">
        <v>435</v>
      </c>
      <c r="G114" s="101">
        <v>41767</v>
      </c>
      <c r="H114" s="87" t="s">
        <v>131</v>
      </c>
      <c r="I114" s="90">
        <v>5.3999999975010784</v>
      </c>
      <c r="J114" s="88" t="s">
        <v>562</v>
      </c>
      <c r="K114" s="88" t="s">
        <v>133</v>
      </c>
      <c r="L114" s="89">
        <v>5.3499999999999999E-2</v>
      </c>
      <c r="M114" s="89">
        <v>3.0099999984277623E-2</v>
      </c>
      <c r="N114" s="90">
        <v>776.21813699999996</v>
      </c>
      <c r="O114" s="102">
        <v>123.73</v>
      </c>
      <c r="P114" s="90">
        <v>0.96041465100000001</v>
      </c>
      <c r="Q114" s="91">
        <f t="shared" si="1"/>
        <v>7.2270856052197944E-5</v>
      </c>
      <c r="R114" s="91">
        <f>P114/'סכום נכסי הקרן'!$C$42</f>
        <v>7.1733531259493087E-6</v>
      </c>
    </row>
    <row r="115" spans="2:18">
      <c r="B115" s="86" t="s">
        <v>2915</v>
      </c>
      <c r="C115" s="88" t="s">
        <v>2626</v>
      </c>
      <c r="D115" s="87" t="s">
        <v>2693</v>
      </c>
      <c r="E115" s="87"/>
      <c r="F115" s="87" t="s">
        <v>435</v>
      </c>
      <c r="G115" s="101">
        <v>41767</v>
      </c>
      <c r="H115" s="87" t="s">
        <v>131</v>
      </c>
      <c r="I115" s="90">
        <v>4.7200000003911358</v>
      </c>
      <c r="J115" s="88" t="s">
        <v>562</v>
      </c>
      <c r="K115" s="88" t="s">
        <v>133</v>
      </c>
      <c r="L115" s="89">
        <v>5.3499999999999999E-2</v>
      </c>
      <c r="M115" s="89">
        <v>2.6500000000814868E-2</v>
      </c>
      <c r="N115" s="90">
        <v>991.83417799999995</v>
      </c>
      <c r="O115" s="102">
        <v>123.73</v>
      </c>
      <c r="P115" s="90">
        <v>1.2271963659999998</v>
      </c>
      <c r="Q115" s="91">
        <f t="shared" si="1"/>
        <v>9.2346083873897939E-5</v>
      </c>
      <c r="R115" s="91">
        <f>P115/'סכום נכסי הקרן'!$C$42</f>
        <v>9.1659502268460602E-6</v>
      </c>
    </row>
    <row r="116" spans="2:18">
      <c r="B116" s="86" t="s">
        <v>2915</v>
      </c>
      <c r="C116" s="88" t="s">
        <v>2626</v>
      </c>
      <c r="D116" s="87" t="s">
        <v>2694</v>
      </c>
      <c r="E116" s="87"/>
      <c r="F116" s="87" t="s">
        <v>435</v>
      </c>
      <c r="G116" s="101">
        <v>41269</v>
      </c>
      <c r="H116" s="87" t="s">
        <v>131</v>
      </c>
      <c r="I116" s="90">
        <v>4.7799999999765639</v>
      </c>
      <c r="J116" s="88" t="s">
        <v>562</v>
      </c>
      <c r="K116" s="88" t="s">
        <v>133</v>
      </c>
      <c r="L116" s="89">
        <v>5.3499999999999999E-2</v>
      </c>
      <c r="M116" s="89">
        <v>1.839999999929692E-2</v>
      </c>
      <c r="N116" s="90">
        <v>5233.8776790000002</v>
      </c>
      <c r="O116" s="102">
        <v>130.44</v>
      </c>
      <c r="P116" s="90">
        <v>6.8270697219999992</v>
      </c>
      <c r="Q116" s="91">
        <f t="shared" si="1"/>
        <v>5.1373453395702211E-4</v>
      </c>
      <c r="R116" s="91">
        <f>P116/'סכום נכסי הקרן'!$C$42</f>
        <v>5.0991498182989057E-5</v>
      </c>
    </row>
    <row r="117" spans="2:18">
      <c r="B117" s="86" t="s">
        <v>2915</v>
      </c>
      <c r="C117" s="88" t="s">
        <v>2626</v>
      </c>
      <c r="D117" s="87" t="s">
        <v>2695</v>
      </c>
      <c r="E117" s="87"/>
      <c r="F117" s="87" t="s">
        <v>435</v>
      </c>
      <c r="G117" s="101">
        <v>41281</v>
      </c>
      <c r="H117" s="87" t="s">
        <v>131</v>
      </c>
      <c r="I117" s="90">
        <v>4.779999999872051</v>
      </c>
      <c r="J117" s="88" t="s">
        <v>562</v>
      </c>
      <c r="K117" s="88" t="s">
        <v>133</v>
      </c>
      <c r="L117" s="89">
        <v>5.3499999999999999E-2</v>
      </c>
      <c r="M117" s="89">
        <v>1.8499999999709207E-2</v>
      </c>
      <c r="N117" s="90">
        <v>6593.9308339999998</v>
      </c>
      <c r="O117" s="102">
        <v>130.38</v>
      </c>
      <c r="P117" s="90">
        <v>8.5971666449999997</v>
      </c>
      <c r="Q117" s="91">
        <f t="shared" si="1"/>
        <v>6.4693368891303234E-4</v>
      </c>
      <c r="R117" s="91">
        <f>P117/'סכום נכסי הקרן'!$C$42</f>
        <v>6.4212381769692385E-5</v>
      </c>
    </row>
    <row r="118" spans="2:18">
      <c r="B118" s="86" t="s">
        <v>2915</v>
      </c>
      <c r="C118" s="88" t="s">
        <v>2626</v>
      </c>
      <c r="D118" s="87" t="s">
        <v>2696</v>
      </c>
      <c r="E118" s="87"/>
      <c r="F118" s="87" t="s">
        <v>435</v>
      </c>
      <c r="G118" s="101">
        <v>41767</v>
      </c>
      <c r="H118" s="87" t="s">
        <v>131</v>
      </c>
      <c r="I118" s="90">
        <v>4.7199999982507554</v>
      </c>
      <c r="J118" s="88" t="s">
        <v>562</v>
      </c>
      <c r="K118" s="88" t="s">
        <v>133</v>
      </c>
      <c r="L118" s="89">
        <v>5.3499999999999999E-2</v>
      </c>
      <c r="M118" s="89">
        <v>2.6499999988546616E-2</v>
      </c>
      <c r="N118" s="90">
        <v>1164.327088</v>
      </c>
      <c r="O118" s="102">
        <v>123.73</v>
      </c>
      <c r="P118" s="90">
        <v>1.440621841</v>
      </c>
      <c r="Q118" s="91">
        <f t="shared" si="1"/>
        <v>1.0840627388197079E-4</v>
      </c>
      <c r="R118" s="91">
        <f>P118/'סכום נכסי הקרן'!$C$42</f>
        <v>1.0760028676872192E-5</v>
      </c>
    </row>
    <row r="119" spans="2:18">
      <c r="B119" s="86" t="s">
        <v>2915</v>
      </c>
      <c r="C119" s="88" t="s">
        <v>2626</v>
      </c>
      <c r="D119" s="87" t="s">
        <v>2697</v>
      </c>
      <c r="E119" s="87"/>
      <c r="F119" s="87" t="s">
        <v>435</v>
      </c>
      <c r="G119" s="101">
        <v>41281</v>
      </c>
      <c r="H119" s="87" t="s">
        <v>131</v>
      </c>
      <c r="I119" s="90">
        <v>4.7799999998579015</v>
      </c>
      <c r="J119" s="88" t="s">
        <v>562</v>
      </c>
      <c r="K119" s="88" t="s">
        <v>133</v>
      </c>
      <c r="L119" s="89">
        <v>5.3499999999999999E-2</v>
      </c>
      <c r="M119" s="89">
        <v>1.8499999999031146E-2</v>
      </c>
      <c r="N119" s="90">
        <v>4749.8654420000003</v>
      </c>
      <c r="O119" s="102">
        <v>130.38</v>
      </c>
      <c r="P119" s="90">
        <v>6.1928742960000003</v>
      </c>
      <c r="Q119" s="91">
        <f t="shared" si="1"/>
        <v>4.6601155691404868E-4</v>
      </c>
      <c r="R119" s="91">
        <f>P119/'סכום נכסי הקרן'!$C$42</f>
        <v>4.6254681916366061E-5</v>
      </c>
    </row>
    <row r="120" spans="2:18">
      <c r="B120" s="86" t="s">
        <v>2915</v>
      </c>
      <c r="C120" s="88" t="s">
        <v>2626</v>
      </c>
      <c r="D120" s="87" t="s">
        <v>2698</v>
      </c>
      <c r="E120" s="87"/>
      <c r="F120" s="87" t="s">
        <v>435</v>
      </c>
      <c r="G120" s="101">
        <v>41767</v>
      </c>
      <c r="H120" s="87" t="s">
        <v>131</v>
      </c>
      <c r="I120" s="90">
        <v>4.7199999979890439</v>
      </c>
      <c r="J120" s="88" t="s">
        <v>562</v>
      </c>
      <c r="K120" s="88" t="s">
        <v>133</v>
      </c>
      <c r="L120" s="89">
        <v>5.3499999999999999E-2</v>
      </c>
      <c r="M120" s="89">
        <v>2.6499999987644549E-2</v>
      </c>
      <c r="N120" s="90">
        <v>948.49354600000004</v>
      </c>
      <c r="O120" s="102">
        <v>123.73</v>
      </c>
      <c r="P120" s="90">
        <v>1.1735710129999999</v>
      </c>
      <c r="Q120" s="91">
        <f t="shared" si="1"/>
        <v>8.8310795404093759E-5</v>
      </c>
      <c r="R120" s="91">
        <f>P120/'סכום נכסי הקרן'!$C$42</f>
        <v>8.7654215664677998E-6</v>
      </c>
    </row>
    <row r="121" spans="2:18">
      <c r="B121" s="86" t="s">
        <v>2915</v>
      </c>
      <c r="C121" s="88" t="s">
        <v>2626</v>
      </c>
      <c r="D121" s="87" t="s">
        <v>2699</v>
      </c>
      <c r="E121" s="87"/>
      <c r="F121" s="87" t="s">
        <v>435</v>
      </c>
      <c r="G121" s="101">
        <v>41281</v>
      </c>
      <c r="H121" s="87" t="s">
        <v>131</v>
      </c>
      <c r="I121" s="90">
        <v>4.7799999999381519</v>
      </c>
      <c r="J121" s="88" t="s">
        <v>562</v>
      </c>
      <c r="K121" s="88" t="s">
        <v>133</v>
      </c>
      <c r="L121" s="89">
        <v>5.3499999999999999E-2</v>
      </c>
      <c r="M121" s="89">
        <v>1.8500000000067227E-2</v>
      </c>
      <c r="N121" s="90">
        <v>5704.4954239999988</v>
      </c>
      <c r="O121" s="102">
        <v>130.38</v>
      </c>
      <c r="P121" s="90">
        <v>7.4375208069999994</v>
      </c>
      <c r="Q121" s="91">
        <f t="shared" si="1"/>
        <v>5.5967075790467518E-4</v>
      </c>
      <c r="R121" s="91">
        <f>P121/'סכום נכסי הקרן'!$C$42</f>
        <v>5.5550967568701187E-5</v>
      </c>
    </row>
    <row r="122" spans="2:18">
      <c r="B122" s="86" t="s">
        <v>2916</v>
      </c>
      <c r="C122" s="88" t="s">
        <v>2625</v>
      </c>
      <c r="D122" s="87">
        <v>9533</v>
      </c>
      <c r="E122" s="87"/>
      <c r="F122" s="87" t="s">
        <v>2654</v>
      </c>
      <c r="G122" s="101">
        <v>45015</v>
      </c>
      <c r="H122" s="87" t="s">
        <v>2624</v>
      </c>
      <c r="I122" s="90">
        <v>4.340000000051587</v>
      </c>
      <c r="J122" s="88" t="s">
        <v>520</v>
      </c>
      <c r="K122" s="88" t="s">
        <v>133</v>
      </c>
      <c r="L122" s="89">
        <v>3.3593000000000005E-2</v>
      </c>
      <c r="M122" s="89">
        <v>3.5000000000330683E-2</v>
      </c>
      <c r="N122" s="90">
        <v>45611.391486</v>
      </c>
      <c r="O122" s="102">
        <v>99.45</v>
      </c>
      <c r="P122" s="90">
        <v>45.360275649000002</v>
      </c>
      <c r="Q122" s="91">
        <f t="shared" si="1"/>
        <v>3.4133443804751982E-3</v>
      </c>
      <c r="R122" s="91">
        <f>P122/'סכום נכסי הקרן'!$C$42</f>
        <v>3.3879665911164497E-4</v>
      </c>
    </row>
    <row r="123" spans="2:18">
      <c r="B123" s="86" t="s">
        <v>2917</v>
      </c>
      <c r="C123" s="88" t="s">
        <v>2626</v>
      </c>
      <c r="D123" s="87" t="s">
        <v>2700</v>
      </c>
      <c r="E123" s="87"/>
      <c r="F123" s="87" t="s">
        <v>2654</v>
      </c>
      <c r="G123" s="101">
        <v>44748</v>
      </c>
      <c r="H123" s="87" t="s">
        <v>2624</v>
      </c>
      <c r="I123" s="90">
        <v>2.0800000000003713</v>
      </c>
      <c r="J123" s="88" t="s">
        <v>338</v>
      </c>
      <c r="K123" s="88" t="s">
        <v>133</v>
      </c>
      <c r="L123" s="89">
        <v>7.0660000000000001E-2</v>
      </c>
      <c r="M123" s="89">
        <v>9.3600000000007413E-2</v>
      </c>
      <c r="N123" s="90">
        <v>551948.10303700005</v>
      </c>
      <c r="O123" s="102">
        <v>97.51</v>
      </c>
      <c r="P123" s="90">
        <v>538.20411776000003</v>
      </c>
      <c r="Q123" s="91">
        <f t="shared" si="1"/>
        <v>4.0499665723376342E-2</v>
      </c>
      <c r="R123" s="91">
        <f>P123/'סכום נכסי הקרן'!$C$42</f>
        <v>4.0198555764560965E-3</v>
      </c>
    </row>
    <row r="124" spans="2:18">
      <c r="B124" s="86" t="s">
        <v>2918</v>
      </c>
      <c r="C124" s="88" t="s">
        <v>2626</v>
      </c>
      <c r="D124" s="87">
        <v>7127</v>
      </c>
      <c r="E124" s="87"/>
      <c r="F124" s="87" t="s">
        <v>2654</v>
      </c>
      <c r="G124" s="101">
        <v>43631</v>
      </c>
      <c r="H124" s="87" t="s">
        <v>2624</v>
      </c>
      <c r="I124" s="90">
        <v>5.0999999999758199</v>
      </c>
      <c r="J124" s="88" t="s">
        <v>338</v>
      </c>
      <c r="K124" s="88" t="s">
        <v>133</v>
      </c>
      <c r="L124" s="89">
        <v>3.1E-2</v>
      </c>
      <c r="M124" s="89">
        <v>3.1299999999957688E-2</v>
      </c>
      <c r="N124" s="90">
        <v>30381.440761000002</v>
      </c>
      <c r="O124" s="102">
        <v>108.9</v>
      </c>
      <c r="P124" s="90">
        <v>33.085387277999999</v>
      </c>
      <c r="Q124" s="91">
        <f t="shared" si="1"/>
        <v>2.4896634582884545E-3</v>
      </c>
      <c r="R124" s="91">
        <f>P124/'סכום נכסי הקרן'!$C$42</f>
        <v>2.4711531212770385E-4</v>
      </c>
    </row>
    <row r="125" spans="2:18">
      <c r="B125" s="86" t="s">
        <v>2918</v>
      </c>
      <c r="C125" s="88" t="s">
        <v>2626</v>
      </c>
      <c r="D125" s="87">
        <v>7128</v>
      </c>
      <c r="E125" s="87"/>
      <c r="F125" s="87" t="s">
        <v>2654</v>
      </c>
      <c r="G125" s="101">
        <v>43634</v>
      </c>
      <c r="H125" s="87" t="s">
        <v>2624</v>
      </c>
      <c r="I125" s="90">
        <v>5.1299999999766976</v>
      </c>
      <c r="J125" s="88" t="s">
        <v>338</v>
      </c>
      <c r="K125" s="88" t="s">
        <v>133</v>
      </c>
      <c r="L125" s="89">
        <v>2.4900000000000002E-2</v>
      </c>
      <c r="M125" s="89">
        <v>3.1400000000029127E-2</v>
      </c>
      <c r="N125" s="90">
        <v>12788.62291</v>
      </c>
      <c r="O125" s="102">
        <v>107.38</v>
      </c>
      <c r="P125" s="90">
        <v>13.732422764000001</v>
      </c>
      <c r="Q125" s="91">
        <f t="shared" si="1"/>
        <v>1.0333598595061106E-3</v>
      </c>
      <c r="R125" s="91">
        <f>P125/'סכום נכסי הקרן'!$C$42</f>
        <v>1.0256769579517467E-4</v>
      </c>
    </row>
    <row r="126" spans="2:18">
      <c r="B126" s="86" t="s">
        <v>2918</v>
      </c>
      <c r="C126" s="88" t="s">
        <v>2626</v>
      </c>
      <c r="D126" s="87">
        <v>7130</v>
      </c>
      <c r="E126" s="87"/>
      <c r="F126" s="87" t="s">
        <v>2654</v>
      </c>
      <c r="G126" s="101">
        <v>43634</v>
      </c>
      <c r="H126" s="87" t="s">
        <v>2624</v>
      </c>
      <c r="I126" s="90">
        <v>5.3999999998508192</v>
      </c>
      <c r="J126" s="88" t="s">
        <v>338</v>
      </c>
      <c r="K126" s="88" t="s">
        <v>133</v>
      </c>
      <c r="L126" s="89">
        <v>3.6000000000000004E-2</v>
      </c>
      <c r="M126" s="89">
        <v>3.1599999999190158E-2</v>
      </c>
      <c r="N126" s="90">
        <v>8396.3152800000007</v>
      </c>
      <c r="O126" s="102">
        <v>111.77</v>
      </c>
      <c r="P126" s="90">
        <v>9.3845616360000008</v>
      </c>
      <c r="Q126" s="91">
        <f t="shared" si="1"/>
        <v>7.0618487796094158E-4</v>
      </c>
      <c r="R126" s="91">
        <f>P126/'סכום נכסי הקרן'!$C$42</f>
        <v>7.0093448155097499E-5</v>
      </c>
    </row>
    <row r="127" spans="2:18">
      <c r="B127" s="86" t="s">
        <v>2910</v>
      </c>
      <c r="C127" s="88" t="s">
        <v>2625</v>
      </c>
      <c r="D127" s="87">
        <v>9922</v>
      </c>
      <c r="E127" s="87"/>
      <c r="F127" s="87" t="s">
        <v>435</v>
      </c>
      <c r="G127" s="101">
        <v>40489</v>
      </c>
      <c r="H127" s="87" t="s">
        <v>131</v>
      </c>
      <c r="I127" s="90">
        <v>1.9800000000849753</v>
      </c>
      <c r="J127" s="88" t="s">
        <v>338</v>
      </c>
      <c r="K127" s="88" t="s">
        <v>133</v>
      </c>
      <c r="L127" s="89">
        <v>5.7000000000000002E-2</v>
      </c>
      <c r="M127" s="89">
        <v>2.2600000000283248E-2</v>
      </c>
      <c r="N127" s="90">
        <v>8551.6741999999995</v>
      </c>
      <c r="O127" s="102">
        <v>123.85</v>
      </c>
      <c r="P127" s="90">
        <v>10.591248545000003</v>
      </c>
      <c r="Q127" s="91">
        <f t="shared" si="1"/>
        <v>7.9698763259364953E-4</v>
      </c>
      <c r="R127" s="91">
        <f>P127/'סכום נכסי הקרן'!$C$42</f>
        <v>7.9106212903848995E-5</v>
      </c>
    </row>
    <row r="128" spans="2:18">
      <c r="B128" s="86" t="s">
        <v>2919</v>
      </c>
      <c r="C128" s="88" t="s">
        <v>2626</v>
      </c>
      <c r="D128" s="87" t="s">
        <v>2701</v>
      </c>
      <c r="E128" s="87"/>
      <c r="F128" s="87" t="s">
        <v>479</v>
      </c>
      <c r="G128" s="101">
        <v>43801</v>
      </c>
      <c r="H128" s="87" t="s">
        <v>318</v>
      </c>
      <c r="I128" s="90">
        <v>4.6999999999979813</v>
      </c>
      <c r="J128" s="88" t="s">
        <v>348</v>
      </c>
      <c r="K128" s="88" t="s">
        <v>134</v>
      </c>
      <c r="L128" s="89">
        <v>2.3629999999999998E-2</v>
      </c>
      <c r="M128" s="89">
        <v>7.0499999999949547E-2</v>
      </c>
      <c r="N128" s="90">
        <v>78290.860986999993</v>
      </c>
      <c r="O128" s="102">
        <v>80.45</v>
      </c>
      <c r="P128" s="90">
        <v>247.66961980499997</v>
      </c>
      <c r="Q128" s="91">
        <f t="shared" si="1"/>
        <v>1.8637049552287333E-2</v>
      </c>
      <c r="R128" s="91">
        <f>P128/'סכום נכסי הקרן'!$C$42</f>
        <v>1.849848541545076E-3</v>
      </c>
    </row>
    <row r="129" spans="2:18">
      <c r="B129" s="86" t="s">
        <v>2920</v>
      </c>
      <c r="C129" s="88" t="s">
        <v>2626</v>
      </c>
      <c r="D129" s="87">
        <v>9365</v>
      </c>
      <c r="E129" s="87"/>
      <c r="F129" s="87" t="s">
        <v>311</v>
      </c>
      <c r="G129" s="101">
        <v>44906</v>
      </c>
      <c r="H129" s="87" t="s">
        <v>2624</v>
      </c>
      <c r="I129" s="90">
        <v>2.4100000006358697</v>
      </c>
      <c r="J129" s="88" t="s">
        <v>338</v>
      </c>
      <c r="K129" s="88" t="s">
        <v>133</v>
      </c>
      <c r="L129" s="89">
        <v>7.1800000000000003E-2</v>
      </c>
      <c r="M129" s="89">
        <v>8.6200000018016323E-2</v>
      </c>
      <c r="N129" s="90">
        <v>386.95490799999999</v>
      </c>
      <c r="O129" s="102">
        <v>97.54</v>
      </c>
      <c r="P129" s="90">
        <v>0.37743583599999997</v>
      </c>
      <c r="Q129" s="91">
        <f t="shared" si="1"/>
        <v>2.8401910512396993E-5</v>
      </c>
      <c r="R129" s="91">
        <f>P129/'סכום נכסי הקרן'!$C$42</f>
        <v>2.8190745853333408E-6</v>
      </c>
    </row>
    <row r="130" spans="2:18">
      <c r="B130" s="86" t="s">
        <v>2920</v>
      </c>
      <c r="C130" s="88" t="s">
        <v>2626</v>
      </c>
      <c r="D130" s="87">
        <v>9509</v>
      </c>
      <c r="E130" s="87"/>
      <c r="F130" s="87" t="s">
        <v>311</v>
      </c>
      <c r="G130" s="101">
        <v>44991</v>
      </c>
      <c r="H130" s="87" t="s">
        <v>2624</v>
      </c>
      <c r="I130" s="90">
        <v>2.4100000000738877</v>
      </c>
      <c r="J130" s="88" t="s">
        <v>338</v>
      </c>
      <c r="K130" s="88" t="s">
        <v>133</v>
      </c>
      <c r="L130" s="89">
        <v>7.1800000000000003E-2</v>
      </c>
      <c r="M130" s="89">
        <v>7.9400000001899965E-2</v>
      </c>
      <c r="N130" s="90">
        <v>19137.144606000002</v>
      </c>
      <c r="O130" s="102">
        <v>99.01</v>
      </c>
      <c r="P130" s="90">
        <v>18.947689460000003</v>
      </c>
      <c r="Q130" s="91">
        <f t="shared" si="1"/>
        <v>1.4258067971574587E-3</v>
      </c>
      <c r="R130" s="91">
        <f>P130/'סכום נכסי הקרן'!$C$42</f>
        <v>1.4152061016133727E-4</v>
      </c>
    </row>
    <row r="131" spans="2:18">
      <c r="B131" s="86" t="s">
        <v>2920</v>
      </c>
      <c r="C131" s="88" t="s">
        <v>2626</v>
      </c>
      <c r="D131" s="87">
        <v>9316</v>
      </c>
      <c r="E131" s="87"/>
      <c r="F131" s="87" t="s">
        <v>311</v>
      </c>
      <c r="G131" s="101">
        <v>44885</v>
      </c>
      <c r="H131" s="87" t="s">
        <v>2624</v>
      </c>
      <c r="I131" s="90">
        <v>2.4099999999920314</v>
      </c>
      <c r="J131" s="88" t="s">
        <v>338</v>
      </c>
      <c r="K131" s="88" t="s">
        <v>133</v>
      </c>
      <c r="L131" s="89">
        <v>7.1800000000000003E-2</v>
      </c>
      <c r="M131" s="89">
        <v>9.1499999999705525E-2</v>
      </c>
      <c r="N131" s="90">
        <v>149712.028288</v>
      </c>
      <c r="O131" s="102">
        <v>96.4</v>
      </c>
      <c r="P131" s="90">
        <v>144.32241561500001</v>
      </c>
      <c r="Q131" s="91">
        <f t="shared" si="1"/>
        <v>1.0860209715831534E-2</v>
      </c>
      <c r="R131" s="91">
        <f>P131/'סכום נכסי הקרן'!$C$42</f>
        <v>1.0779465412345272E-3</v>
      </c>
    </row>
    <row r="132" spans="2:18">
      <c r="B132" s="86" t="s">
        <v>2921</v>
      </c>
      <c r="C132" s="88" t="s">
        <v>2626</v>
      </c>
      <c r="D132" s="87" t="s">
        <v>2702</v>
      </c>
      <c r="E132" s="87"/>
      <c r="F132" s="87" t="s">
        <v>487</v>
      </c>
      <c r="G132" s="101">
        <v>44074</v>
      </c>
      <c r="H132" s="87" t="s">
        <v>131</v>
      </c>
      <c r="I132" s="90">
        <v>8.6099999999816124</v>
      </c>
      <c r="J132" s="88" t="s">
        <v>562</v>
      </c>
      <c r="K132" s="88" t="s">
        <v>133</v>
      </c>
      <c r="L132" s="89">
        <v>2.35E-2</v>
      </c>
      <c r="M132" s="89">
        <v>4.0599999999816137E-2</v>
      </c>
      <c r="N132" s="90">
        <v>34612.289111999999</v>
      </c>
      <c r="O132" s="102">
        <v>94.28</v>
      </c>
      <c r="P132" s="90">
        <v>32.63246496</v>
      </c>
      <c r="Q132" s="91">
        <f t="shared" si="1"/>
        <v>2.455581217234631E-3</v>
      </c>
      <c r="R132" s="91">
        <f>P132/'סכום נכסי הקרן'!$C$42</f>
        <v>2.4373242774307415E-4</v>
      </c>
    </row>
    <row r="133" spans="2:18">
      <c r="B133" s="86" t="s">
        <v>2921</v>
      </c>
      <c r="C133" s="88" t="s">
        <v>2626</v>
      </c>
      <c r="D133" s="87" t="s">
        <v>2703</v>
      </c>
      <c r="E133" s="87"/>
      <c r="F133" s="87" t="s">
        <v>487</v>
      </c>
      <c r="G133" s="101">
        <v>44189</v>
      </c>
      <c r="H133" s="87" t="s">
        <v>131</v>
      </c>
      <c r="I133" s="90">
        <v>8.5000000004954455</v>
      </c>
      <c r="J133" s="88" t="s">
        <v>562</v>
      </c>
      <c r="K133" s="88" t="s">
        <v>133</v>
      </c>
      <c r="L133" s="89">
        <v>2.4700000000000003E-2</v>
      </c>
      <c r="M133" s="89">
        <v>4.3300000003170851E-2</v>
      </c>
      <c r="N133" s="90">
        <v>4327.5842549999998</v>
      </c>
      <c r="O133" s="102">
        <v>93.28</v>
      </c>
      <c r="P133" s="90">
        <v>4.0367708840000001</v>
      </c>
      <c r="Q133" s="91">
        <f t="shared" si="1"/>
        <v>3.037655528989508E-4</v>
      </c>
      <c r="R133" s="91">
        <f>P133/'סכום נכסי הקרן'!$C$42</f>
        <v>3.0150709393418608E-5</v>
      </c>
    </row>
    <row r="134" spans="2:18">
      <c r="B134" s="86" t="s">
        <v>2921</v>
      </c>
      <c r="C134" s="88" t="s">
        <v>2626</v>
      </c>
      <c r="D134" s="87" t="s">
        <v>2704</v>
      </c>
      <c r="E134" s="87"/>
      <c r="F134" s="87" t="s">
        <v>487</v>
      </c>
      <c r="G134" s="101">
        <v>44322</v>
      </c>
      <c r="H134" s="87" t="s">
        <v>131</v>
      </c>
      <c r="I134" s="90">
        <v>8.3300000000629133</v>
      </c>
      <c r="J134" s="88" t="s">
        <v>562</v>
      </c>
      <c r="K134" s="88" t="s">
        <v>133</v>
      </c>
      <c r="L134" s="89">
        <v>2.5600000000000001E-2</v>
      </c>
      <c r="M134" s="89">
        <v>4.8800000000179741E-2</v>
      </c>
      <c r="N134" s="90">
        <v>19912.626616000001</v>
      </c>
      <c r="O134" s="102">
        <v>89.4</v>
      </c>
      <c r="P134" s="90">
        <v>17.801888036000001</v>
      </c>
      <c r="Q134" s="91">
        <f t="shared" si="1"/>
        <v>1.3395856533087195E-3</v>
      </c>
      <c r="R134" s="91">
        <f>P134/'סכום נכסי הקרן'!$C$42</f>
        <v>1.3296260012056002E-4</v>
      </c>
    </row>
    <row r="135" spans="2:18">
      <c r="B135" s="86" t="s">
        <v>2921</v>
      </c>
      <c r="C135" s="88" t="s">
        <v>2626</v>
      </c>
      <c r="D135" s="87" t="s">
        <v>2705</v>
      </c>
      <c r="E135" s="87"/>
      <c r="F135" s="87" t="s">
        <v>487</v>
      </c>
      <c r="G135" s="101">
        <v>44418</v>
      </c>
      <c r="H135" s="87" t="s">
        <v>131</v>
      </c>
      <c r="I135" s="90">
        <v>8.4600000000103339</v>
      </c>
      <c r="J135" s="88" t="s">
        <v>562</v>
      </c>
      <c r="K135" s="88" t="s">
        <v>133</v>
      </c>
      <c r="L135" s="89">
        <v>2.2700000000000001E-2</v>
      </c>
      <c r="M135" s="89">
        <v>4.6800000000252598E-2</v>
      </c>
      <c r="N135" s="90">
        <v>19873.255441000001</v>
      </c>
      <c r="O135" s="102">
        <v>87.65</v>
      </c>
      <c r="P135" s="90">
        <v>17.418906817</v>
      </c>
      <c r="Q135" s="91">
        <f t="shared" si="1"/>
        <v>1.3107664547258729E-3</v>
      </c>
      <c r="R135" s="91">
        <f>P135/'סכום נכסי הקרן'!$C$42</f>
        <v>1.3010210697665279E-4</v>
      </c>
    </row>
    <row r="136" spans="2:18">
      <c r="B136" s="86" t="s">
        <v>2921</v>
      </c>
      <c r="C136" s="88" t="s">
        <v>2626</v>
      </c>
      <c r="D136" s="87" t="s">
        <v>2706</v>
      </c>
      <c r="E136" s="87"/>
      <c r="F136" s="87" t="s">
        <v>487</v>
      </c>
      <c r="G136" s="101">
        <v>44530</v>
      </c>
      <c r="H136" s="87" t="s">
        <v>131</v>
      </c>
      <c r="I136" s="90">
        <v>8.4999999998491731</v>
      </c>
      <c r="J136" s="88" t="s">
        <v>562</v>
      </c>
      <c r="K136" s="88" t="s">
        <v>133</v>
      </c>
      <c r="L136" s="89">
        <v>1.7899999999999999E-2</v>
      </c>
      <c r="M136" s="89">
        <v>4.9799999999426844E-2</v>
      </c>
      <c r="N136" s="90">
        <v>16415.261930000001</v>
      </c>
      <c r="O136" s="102">
        <v>80.78</v>
      </c>
      <c r="P136" s="90">
        <v>13.260248962000002</v>
      </c>
      <c r="Q136" s="91">
        <f t="shared" si="1"/>
        <v>9.9782895122557777E-4</v>
      </c>
      <c r="R136" s="91">
        <f>P136/'סכום נכסי הקרן'!$C$42</f>
        <v>9.9041021753872415E-5</v>
      </c>
    </row>
    <row r="137" spans="2:18">
      <c r="B137" s="86" t="s">
        <v>2921</v>
      </c>
      <c r="C137" s="88" t="s">
        <v>2626</v>
      </c>
      <c r="D137" s="87" t="s">
        <v>2707</v>
      </c>
      <c r="E137" s="87"/>
      <c r="F137" s="87" t="s">
        <v>487</v>
      </c>
      <c r="G137" s="101">
        <v>44612</v>
      </c>
      <c r="H137" s="87" t="s">
        <v>131</v>
      </c>
      <c r="I137" s="90">
        <v>8.2900000000449428</v>
      </c>
      <c r="J137" s="88" t="s">
        <v>562</v>
      </c>
      <c r="K137" s="88" t="s">
        <v>133</v>
      </c>
      <c r="L137" s="89">
        <v>2.3599999999999999E-2</v>
      </c>
      <c r="M137" s="89">
        <v>5.2300000000399492E-2</v>
      </c>
      <c r="N137" s="90">
        <v>19195.772487999999</v>
      </c>
      <c r="O137" s="102">
        <v>83.46</v>
      </c>
      <c r="P137" s="90">
        <v>16.020792431999997</v>
      </c>
      <c r="Q137" s="91">
        <f t="shared" si="1"/>
        <v>1.2055588515748434E-3</v>
      </c>
      <c r="R137" s="91">
        <f>P137/'סכום נכסי הקרן'!$C$42</f>
        <v>1.1965956720111739E-4</v>
      </c>
    </row>
    <row r="138" spans="2:18">
      <c r="B138" s="86" t="s">
        <v>2921</v>
      </c>
      <c r="C138" s="88" t="s">
        <v>2626</v>
      </c>
      <c r="D138" s="87" t="s">
        <v>2708</v>
      </c>
      <c r="E138" s="87"/>
      <c r="F138" s="87" t="s">
        <v>487</v>
      </c>
      <c r="G138" s="101">
        <v>44662</v>
      </c>
      <c r="H138" s="87" t="s">
        <v>131</v>
      </c>
      <c r="I138" s="90">
        <v>8.3600000000773775</v>
      </c>
      <c r="J138" s="88" t="s">
        <v>562</v>
      </c>
      <c r="K138" s="88" t="s">
        <v>133</v>
      </c>
      <c r="L138" s="89">
        <v>2.4E-2</v>
      </c>
      <c r="M138" s="89">
        <v>4.9400000000408388E-2</v>
      </c>
      <c r="N138" s="90">
        <v>21858.099248999999</v>
      </c>
      <c r="O138" s="102">
        <v>85.14</v>
      </c>
      <c r="P138" s="90">
        <v>18.609987296</v>
      </c>
      <c r="Q138" s="91">
        <f t="shared" si="1"/>
        <v>1.4003948311305473E-3</v>
      </c>
      <c r="R138" s="91">
        <f>P138/'סכום נכסי הקרן'!$C$42</f>
        <v>1.3899830703815295E-4</v>
      </c>
    </row>
    <row r="139" spans="2:18">
      <c r="B139" s="86" t="s">
        <v>2922</v>
      </c>
      <c r="C139" s="88" t="s">
        <v>2625</v>
      </c>
      <c r="D139" s="87">
        <v>7490</v>
      </c>
      <c r="E139" s="87"/>
      <c r="F139" s="87" t="s">
        <v>311</v>
      </c>
      <c r="G139" s="101">
        <v>43899</v>
      </c>
      <c r="H139" s="87" t="s">
        <v>2624</v>
      </c>
      <c r="I139" s="90">
        <v>3.4400000000188107</v>
      </c>
      <c r="J139" s="88" t="s">
        <v>129</v>
      </c>
      <c r="K139" s="88" t="s">
        <v>133</v>
      </c>
      <c r="L139" s="89">
        <v>2.3889999999999998E-2</v>
      </c>
      <c r="M139" s="89">
        <v>5.3000000000286242E-2</v>
      </c>
      <c r="N139" s="90">
        <v>53602.605092000005</v>
      </c>
      <c r="O139" s="102">
        <v>91.24</v>
      </c>
      <c r="P139" s="90">
        <v>48.907016082000013</v>
      </c>
      <c r="Q139" s="91">
        <f t="shared" ref="Q139:Q202" si="2">IFERROR(P139/$P$10,0)</f>
        <v>3.6802353186975206E-3</v>
      </c>
      <c r="R139" s="91">
        <f>P139/'סכום נכסי הקרן'!$C$42</f>
        <v>3.6528732285308287E-4</v>
      </c>
    </row>
    <row r="140" spans="2:18">
      <c r="B140" s="86" t="s">
        <v>2922</v>
      </c>
      <c r="C140" s="88" t="s">
        <v>2625</v>
      </c>
      <c r="D140" s="87">
        <v>7491</v>
      </c>
      <c r="E140" s="87"/>
      <c r="F140" s="87" t="s">
        <v>311</v>
      </c>
      <c r="G140" s="101">
        <v>43899</v>
      </c>
      <c r="H140" s="87" t="s">
        <v>2624</v>
      </c>
      <c r="I140" s="90">
        <v>3.5999999999879848</v>
      </c>
      <c r="J140" s="88" t="s">
        <v>129</v>
      </c>
      <c r="K140" s="88" t="s">
        <v>133</v>
      </c>
      <c r="L140" s="89">
        <v>1.2969999999999999E-2</v>
      </c>
      <c r="M140" s="89">
        <v>2.2799999999783722E-2</v>
      </c>
      <c r="N140" s="90">
        <v>31599.750040999999</v>
      </c>
      <c r="O140" s="102">
        <v>105.35</v>
      </c>
      <c r="P140" s="90">
        <v>33.290334498999997</v>
      </c>
      <c r="Q140" s="91">
        <f t="shared" si="2"/>
        <v>2.5050856627412571E-3</v>
      </c>
      <c r="R140" s="91">
        <f>P140/'סכום נכסי הקרן'!$C$42</f>
        <v>2.486460663564989E-4</v>
      </c>
    </row>
    <row r="141" spans="2:18">
      <c r="B141" s="86" t="s">
        <v>2923</v>
      </c>
      <c r="C141" s="88" t="s">
        <v>2626</v>
      </c>
      <c r="D141" s="87" t="s">
        <v>2709</v>
      </c>
      <c r="E141" s="87"/>
      <c r="F141" s="87" t="s">
        <v>487</v>
      </c>
      <c r="G141" s="101">
        <v>43924</v>
      </c>
      <c r="H141" s="87" t="s">
        <v>131</v>
      </c>
      <c r="I141" s="90">
        <v>8.1599999995946337</v>
      </c>
      <c r="J141" s="88" t="s">
        <v>562</v>
      </c>
      <c r="K141" s="88" t="s">
        <v>133</v>
      </c>
      <c r="L141" s="89">
        <v>3.1400000000000004E-2</v>
      </c>
      <c r="M141" s="89">
        <v>3.1999999998410321E-2</v>
      </c>
      <c r="N141" s="90">
        <v>4751.2097219999996</v>
      </c>
      <c r="O141" s="102">
        <v>105.92</v>
      </c>
      <c r="P141" s="90">
        <v>5.0324812190000001</v>
      </c>
      <c r="Q141" s="91">
        <f t="shared" si="2"/>
        <v>3.7869239644048149E-4</v>
      </c>
      <c r="R141" s="91">
        <f>P141/'סכום נכסי הקרן'!$C$42</f>
        <v>3.7587686574759296E-5</v>
      </c>
    </row>
    <row r="142" spans="2:18">
      <c r="B142" s="86" t="s">
        <v>2923</v>
      </c>
      <c r="C142" s="88" t="s">
        <v>2626</v>
      </c>
      <c r="D142" s="87" t="s">
        <v>2710</v>
      </c>
      <c r="E142" s="87"/>
      <c r="F142" s="87" t="s">
        <v>487</v>
      </c>
      <c r="G142" s="101">
        <v>44015</v>
      </c>
      <c r="H142" s="87" t="s">
        <v>131</v>
      </c>
      <c r="I142" s="90">
        <v>7.7600000002519147</v>
      </c>
      <c r="J142" s="88" t="s">
        <v>562</v>
      </c>
      <c r="K142" s="88" t="s">
        <v>133</v>
      </c>
      <c r="L142" s="89">
        <v>3.1E-2</v>
      </c>
      <c r="M142" s="89">
        <v>4.8500000001916746E-2</v>
      </c>
      <c r="N142" s="90">
        <v>3916.8063969999998</v>
      </c>
      <c r="O142" s="102">
        <v>93.24</v>
      </c>
      <c r="P142" s="90">
        <v>3.6520303580000002</v>
      </c>
      <c r="Q142" s="91">
        <f t="shared" si="2"/>
        <v>2.7481396709896189E-4</v>
      </c>
      <c r="R142" s="91">
        <f>P142/'סכום נכסי הקרן'!$C$42</f>
        <v>2.7277075956040441E-5</v>
      </c>
    </row>
    <row r="143" spans="2:18">
      <c r="B143" s="86" t="s">
        <v>2923</v>
      </c>
      <c r="C143" s="88" t="s">
        <v>2626</v>
      </c>
      <c r="D143" s="87" t="s">
        <v>2711</v>
      </c>
      <c r="E143" s="87"/>
      <c r="F143" s="87" t="s">
        <v>487</v>
      </c>
      <c r="G143" s="101">
        <v>44108</v>
      </c>
      <c r="H143" s="87" t="s">
        <v>131</v>
      </c>
      <c r="I143" s="90">
        <v>7.5799999996111724</v>
      </c>
      <c r="J143" s="88" t="s">
        <v>562</v>
      </c>
      <c r="K143" s="88" t="s">
        <v>133</v>
      </c>
      <c r="L143" s="89">
        <v>3.1E-2</v>
      </c>
      <c r="M143" s="89">
        <v>5.5899999996628973E-2</v>
      </c>
      <c r="N143" s="90">
        <v>6353.0785820000001</v>
      </c>
      <c r="O143" s="102">
        <v>88.25</v>
      </c>
      <c r="P143" s="90">
        <v>5.6065922710000002</v>
      </c>
      <c r="Q143" s="91">
        <f t="shared" si="2"/>
        <v>4.218940460132637E-4</v>
      </c>
      <c r="R143" s="91">
        <f>P143/'סכום נכסי הקרן'!$C$42</f>
        <v>4.187573164489458E-5</v>
      </c>
    </row>
    <row r="144" spans="2:18">
      <c r="B144" s="86" t="s">
        <v>2923</v>
      </c>
      <c r="C144" s="88" t="s">
        <v>2626</v>
      </c>
      <c r="D144" s="87" t="s">
        <v>2712</v>
      </c>
      <c r="E144" s="87"/>
      <c r="F144" s="87" t="s">
        <v>487</v>
      </c>
      <c r="G144" s="101">
        <v>44200</v>
      </c>
      <c r="H144" s="87" t="s">
        <v>131</v>
      </c>
      <c r="I144" s="90">
        <v>7.4399999997844448</v>
      </c>
      <c r="J144" s="88" t="s">
        <v>562</v>
      </c>
      <c r="K144" s="88" t="s">
        <v>133</v>
      </c>
      <c r="L144" s="89">
        <v>3.1E-2</v>
      </c>
      <c r="M144" s="89">
        <v>6.2099999997664829E-2</v>
      </c>
      <c r="N144" s="90">
        <v>3296.0626590000002</v>
      </c>
      <c r="O144" s="102">
        <v>84.45</v>
      </c>
      <c r="P144" s="90">
        <v>2.7835251650000004</v>
      </c>
      <c r="Q144" s="91">
        <f t="shared" si="2"/>
        <v>2.0945926460818386E-4</v>
      </c>
      <c r="R144" s="91">
        <f>P144/'סכום נכסי הקרן'!$C$42</f>
        <v>2.0790196112399079E-5</v>
      </c>
    </row>
    <row r="145" spans="2:18">
      <c r="B145" s="86" t="s">
        <v>2923</v>
      </c>
      <c r="C145" s="88" t="s">
        <v>2626</v>
      </c>
      <c r="D145" s="87" t="s">
        <v>2713</v>
      </c>
      <c r="E145" s="87"/>
      <c r="F145" s="87" t="s">
        <v>487</v>
      </c>
      <c r="G145" s="101">
        <v>44290</v>
      </c>
      <c r="H145" s="87" t="s">
        <v>131</v>
      </c>
      <c r="I145" s="90">
        <v>7.3399999994718117</v>
      </c>
      <c r="J145" s="88" t="s">
        <v>562</v>
      </c>
      <c r="K145" s="88" t="s">
        <v>133</v>
      </c>
      <c r="L145" s="89">
        <v>3.1E-2</v>
      </c>
      <c r="M145" s="89">
        <v>6.6299999995315717E-2</v>
      </c>
      <c r="N145" s="90">
        <v>6330.9050100000004</v>
      </c>
      <c r="O145" s="102">
        <v>81.94</v>
      </c>
      <c r="P145" s="90">
        <v>5.1875437609999997</v>
      </c>
      <c r="Q145" s="91">
        <f t="shared" si="2"/>
        <v>3.9036079679266421E-4</v>
      </c>
      <c r="R145" s="91">
        <f>P145/'סכום נכסי הקרן'!$C$42</f>
        <v>3.8745851299979988E-5</v>
      </c>
    </row>
    <row r="146" spans="2:18">
      <c r="B146" s="86" t="s">
        <v>2923</v>
      </c>
      <c r="C146" s="88" t="s">
        <v>2626</v>
      </c>
      <c r="D146" s="87" t="s">
        <v>2714</v>
      </c>
      <c r="E146" s="87"/>
      <c r="F146" s="87" t="s">
        <v>487</v>
      </c>
      <c r="G146" s="101">
        <v>44496</v>
      </c>
      <c r="H146" s="87" t="s">
        <v>131</v>
      </c>
      <c r="I146" s="90">
        <v>6.6499999997621089</v>
      </c>
      <c r="J146" s="88" t="s">
        <v>562</v>
      </c>
      <c r="K146" s="88" t="s">
        <v>133</v>
      </c>
      <c r="L146" s="89">
        <v>3.1E-2</v>
      </c>
      <c r="M146" s="89">
        <v>9.8199999998529408E-2</v>
      </c>
      <c r="N146" s="90">
        <v>7091.9679120000001</v>
      </c>
      <c r="O146" s="102">
        <v>65.2</v>
      </c>
      <c r="P146" s="90">
        <v>4.6239628740000001</v>
      </c>
      <c r="Q146" s="91">
        <f t="shared" si="2"/>
        <v>3.4795153833774818E-4</v>
      </c>
      <c r="R146" s="91">
        <f>P146/'סכום נכסי הקרן'!$C$42</f>
        <v>3.4536456208727129E-5</v>
      </c>
    </row>
    <row r="147" spans="2:18">
      <c r="B147" s="86" t="s">
        <v>2923</v>
      </c>
      <c r="C147" s="88" t="s">
        <v>2626</v>
      </c>
      <c r="D147" s="87" t="s">
        <v>2715</v>
      </c>
      <c r="E147" s="87"/>
      <c r="F147" s="87" t="s">
        <v>487</v>
      </c>
      <c r="G147" s="101">
        <v>44615</v>
      </c>
      <c r="H147" s="87" t="s">
        <v>131</v>
      </c>
      <c r="I147" s="90">
        <v>6.9599999997395203</v>
      </c>
      <c r="J147" s="88" t="s">
        <v>562</v>
      </c>
      <c r="K147" s="88" t="s">
        <v>133</v>
      </c>
      <c r="L147" s="89">
        <v>3.1E-2</v>
      </c>
      <c r="M147" s="89">
        <v>8.2899999995685814E-2</v>
      </c>
      <c r="N147" s="90">
        <v>8609.0018390000005</v>
      </c>
      <c r="O147" s="102">
        <v>71.349999999999994</v>
      </c>
      <c r="P147" s="90">
        <v>6.1425227849999997</v>
      </c>
      <c r="Q147" s="91">
        <f t="shared" si="2"/>
        <v>4.62222623873822E-4</v>
      </c>
      <c r="R147" s="91">
        <f>P147/'סכום נכסי הקרן'!$C$42</f>
        <v>4.5878605636759077E-5</v>
      </c>
    </row>
    <row r="148" spans="2:18">
      <c r="B148" s="86" t="s">
        <v>2923</v>
      </c>
      <c r="C148" s="88" t="s">
        <v>2626</v>
      </c>
      <c r="D148" s="87" t="s">
        <v>2716</v>
      </c>
      <c r="E148" s="87"/>
      <c r="F148" s="87" t="s">
        <v>487</v>
      </c>
      <c r="G148" s="101">
        <v>44753</v>
      </c>
      <c r="H148" s="87" t="s">
        <v>131</v>
      </c>
      <c r="I148" s="90">
        <v>7.8099999998688681</v>
      </c>
      <c r="J148" s="88" t="s">
        <v>562</v>
      </c>
      <c r="K148" s="88" t="s">
        <v>133</v>
      </c>
      <c r="L148" s="89">
        <v>3.2599999999999997E-2</v>
      </c>
      <c r="M148" s="89">
        <v>4.4899999998825824E-2</v>
      </c>
      <c r="N148" s="90">
        <v>12708.526798000001</v>
      </c>
      <c r="O148" s="102">
        <v>91.81</v>
      </c>
      <c r="P148" s="90">
        <v>11.667699013</v>
      </c>
      <c r="Q148" s="91">
        <f t="shared" si="2"/>
        <v>8.7799014201928819E-4</v>
      </c>
      <c r="R148" s="91">
        <f>P148/'סכום נכסי הקרן'!$C$42</f>
        <v>8.7146239491862155E-5</v>
      </c>
    </row>
    <row r="149" spans="2:18">
      <c r="B149" s="86" t="s">
        <v>2923</v>
      </c>
      <c r="C149" s="88" t="s">
        <v>2626</v>
      </c>
      <c r="D149" s="87" t="s">
        <v>2717</v>
      </c>
      <c r="E149" s="87"/>
      <c r="F149" s="87" t="s">
        <v>487</v>
      </c>
      <c r="G149" s="101">
        <v>44959</v>
      </c>
      <c r="H149" s="87" t="s">
        <v>131</v>
      </c>
      <c r="I149" s="90">
        <v>7.6000000005382411</v>
      </c>
      <c r="J149" s="88" t="s">
        <v>562</v>
      </c>
      <c r="K149" s="88" t="s">
        <v>133</v>
      </c>
      <c r="L149" s="89">
        <v>3.8100000000000002E-2</v>
      </c>
      <c r="M149" s="89">
        <v>4.9700000002780922E-2</v>
      </c>
      <c r="N149" s="90">
        <v>6149.2870270000003</v>
      </c>
      <c r="O149" s="102">
        <v>90.64</v>
      </c>
      <c r="P149" s="90">
        <v>5.5737133849999987</v>
      </c>
      <c r="Q149" s="91">
        <f t="shared" si="2"/>
        <v>4.194199217016566E-4</v>
      </c>
      <c r="R149" s="91">
        <f>P149/'סכום נכסי הקרן'!$C$42</f>
        <v>4.163015869427344E-5</v>
      </c>
    </row>
    <row r="150" spans="2:18">
      <c r="B150" s="86" t="s">
        <v>2923</v>
      </c>
      <c r="C150" s="88" t="s">
        <v>2626</v>
      </c>
      <c r="D150" s="87" t="s">
        <v>2718</v>
      </c>
      <c r="E150" s="87"/>
      <c r="F150" s="87" t="s">
        <v>487</v>
      </c>
      <c r="G150" s="101">
        <v>43011</v>
      </c>
      <c r="H150" s="87" t="s">
        <v>131</v>
      </c>
      <c r="I150" s="90">
        <v>7.8199999998474263</v>
      </c>
      <c r="J150" s="88" t="s">
        <v>562</v>
      </c>
      <c r="K150" s="88" t="s">
        <v>133</v>
      </c>
      <c r="L150" s="89">
        <v>3.9E-2</v>
      </c>
      <c r="M150" s="89">
        <v>3.9799999997711402E-2</v>
      </c>
      <c r="N150" s="90">
        <v>3910.7848519999998</v>
      </c>
      <c r="O150" s="102">
        <v>107.26</v>
      </c>
      <c r="P150" s="90">
        <v>4.1947079020000002</v>
      </c>
      <c r="Q150" s="91">
        <f t="shared" si="2"/>
        <v>3.1565025653326821E-4</v>
      </c>
      <c r="R150" s="91">
        <f>P150/'סכום נכסי הקרן'!$C$42</f>
        <v>3.1330343628062758E-5</v>
      </c>
    </row>
    <row r="151" spans="2:18">
      <c r="B151" s="86" t="s">
        <v>2923</v>
      </c>
      <c r="C151" s="88" t="s">
        <v>2626</v>
      </c>
      <c r="D151" s="87" t="s">
        <v>2719</v>
      </c>
      <c r="E151" s="87"/>
      <c r="F151" s="87" t="s">
        <v>487</v>
      </c>
      <c r="G151" s="101">
        <v>43104</v>
      </c>
      <c r="H151" s="87" t="s">
        <v>131</v>
      </c>
      <c r="I151" s="90">
        <v>7.5099999997954239</v>
      </c>
      <c r="J151" s="88" t="s">
        <v>562</v>
      </c>
      <c r="K151" s="88" t="s">
        <v>133</v>
      </c>
      <c r="L151" s="89">
        <v>3.8199999999999998E-2</v>
      </c>
      <c r="M151" s="89">
        <v>5.3399999999133911E-2</v>
      </c>
      <c r="N151" s="90">
        <v>6949.0401569999995</v>
      </c>
      <c r="O151" s="102">
        <v>96.37</v>
      </c>
      <c r="P151" s="90">
        <v>6.6967901870000004</v>
      </c>
      <c r="Q151" s="91">
        <f t="shared" si="2"/>
        <v>5.0393104594199782E-4</v>
      </c>
      <c r="R151" s="91">
        <f>P151/'סכום נכסי הקרן'!$C$42</f>
        <v>5.0018438152442457E-5</v>
      </c>
    </row>
    <row r="152" spans="2:18">
      <c r="B152" s="86" t="s">
        <v>2923</v>
      </c>
      <c r="C152" s="88" t="s">
        <v>2626</v>
      </c>
      <c r="D152" s="87" t="s">
        <v>2720</v>
      </c>
      <c r="E152" s="87"/>
      <c r="F152" s="87" t="s">
        <v>487</v>
      </c>
      <c r="G152" s="101">
        <v>43194</v>
      </c>
      <c r="H152" s="87" t="s">
        <v>131</v>
      </c>
      <c r="I152" s="90">
        <v>7.8200000002191414</v>
      </c>
      <c r="J152" s="88" t="s">
        <v>562</v>
      </c>
      <c r="K152" s="88" t="s">
        <v>133</v>
      </c>
      <c r="L152" s="89">
        <v>3.7900000000000003E-2</v>
      </c>
      <c r="M152" s="89">
        <v>4.0600000000674277E-2</v>
      </c>
      <c r="N152" s="90">
        <v>4483.5031230000004</v>
      </c>
      <c r="O152" s="102">
        <v>105.85</v>
      </c>
      <c r="P152" s="90">
        <v>4.7457884780000006</v>
      </c>
      <c r="Q152" s="91">
        <f t="shared" si="2"/>
        <v>3.5711887109447858E-4</v>
      </c>
      <c r="R152" s="91">
        <f>P152/'סכום נכסי הקרן'!$C$42</f>
        <v>3.5446373686937343E-5</v>
      </c>
    </row>
    <row r="153" spans="2:18">
      <c r="B153" s="86" t="s">
        <v>2923</v>
      </c>
      <c r="C153" s="88" t="s">
        <v>2626</v>
      </c>
      <c r="D153" s="87" t="s">
        <v>2721</v>
      </c>
      <c r="E153" s="87"/>
      <c r="F153" s="87" t="s">
        <v>487</v>
      </c>
      <c r="G153" s="101">
        <v>43285</v>
      </c>
      <c r="H153" s="87" t="s">
        <v>131</v>
      </c>
      <c r="I153" s="90">
        <v>7.7899999996509388</v>
      </c>
      <c r="J153" s="88" t="s">
        <v>562</v>
      </c>
      <c r="K153" s="88" t="s">
        <v>133</v>
      </c>
      <c r="L153" s="89">
        <v>4.0099999999999997E-2</v>
      </c>
      <c r="M153" s="89">
        <v>4.0799999997735821E-2</v>
      </c>
      <c r="N153" s="90">
        <v>5981.2969919999996</v>
      </c>
      <c r="O153" s="102">
        <v>106.33</v>
      </c>
      <c r="P153" s="90">
        <v>6.3599135179999999</v>
      </c>
      <c r="Q153" s="91">
        <f t="shared" si="2"/>
        <v>4.7858119811606853E-4</v>
      </c>
      <c r="R153" s="91">
        <f>P153/'סכום נכסי הקרן'!$C$42</f>
        <v>4.7502300665249391E-5</v>
      </c>
    </row>
    <row r="154" spans="2:18">
      <c r="B154" s="86" t="s">
        <v>2923</v>
      </c>
      <c r="C154" s="88" t="s">
        <v>2626</v>
      </c>
      <c r="D154" s="87" t="s">
        <v>2722</v>
      </c>
      <c r="E154" s="87"/>
      <c r="F154" s="87" t="s">
        <v>487</v>
      </c>
      <c r="G154" s="101">
        <v>43377</v>
      </c>
      <c r="H154" s="87" t="s">
        <v>131</v>
      </c>
      <c r="I154" s="90">
        <v>7.7300000000644005</v>
      </c>
      <c r="J154" s="88" t="s">
        <v>562</v>
      </c>
      <c r="K154" s="88" t="s">
        <v>133</v>
      </c>
      <c r="L154" s="89">
        <v>3.9699999999999999E-2</v>
      </c>
      <c r="M154" s="89">
        <v>4.3200000000160992E-2</v>
      </c>
      <c r="N154" s="90">
        <v>11958.545649</v>
      </c>
      <c r="O154" s="102">
        <v>103.88</v>
      </c>
      <c r="P154" s="90">
        <v>12.422536840000001</v>
      </c>
      <c r="Q154" s="91">
        <f t="shared" si="2"/>
        <v>9.3479141622004056E-4</v>
      </c>
      <c r="R154" s="91">
        <f>P154/'סכום נכסי הקרן'!$C$42</f>
        <v>9.2784135873656562E-5</v>
      </c>
    </row>
    <row r="155" spans="2:18">
      <c r="B155" s="86" t="s">
        <v>2923</v>
      </c>
      <c r="C155" s="88" t="s">
        <v>2626</v>
      </c>
      <c r="D155" s="87" t="s">
        <v>2723</v>
      </c>
      <c r="E155" s="87"/>
      <c r="F155" s="87" t="s">
        <v>487</v>
      </c>
      <c r="G155" s="101">
        <v>43469</v>
      </c>
      <c r="H155" s="87" t="s">
        <v>131</v>
      </c>
      <c r="I155" s="90">
        <v>7.8600000002969841</v>
      </c>
      <c r="J155" s="88" t="s">
        <v>562</v>
      </c>
      <c r="K155" s="88" t="s">
        <v>133</v>
      </c>
      <c r="L155" s="89">
        <v>4.1700000000000001E-2</v>
      </c>
      <c r="M155" s="89">
        <v>3.6500000001549016E-2</v>
      </c>
      <c r="N155" s="90">
        <v>8447.5926810000001</v>
      </c>
      <c r="O155" s="102">
        <v>110.81</v>
      </c>
      <c r="P155" s="90">
        <v>9.3607777270000003</v>
      </c>
      <c r="Q155" s="91">
        <f t="shared" si="2"/>
        <v>7.043951473878939E-4</v>
      </c>
      <c r="R155" s="91">
        <f>P155/'סכום נכסי הקרן'!$C$42</f>
        <v>6.9915805740131419E-5</v>
      </c>
    </row>
    <row r="156" spans="2:18">
      <c r="B156" s="86" t="s">
        <v>2923</v>
      </c>
      <c r="C156" s="88" t="s">
        <v>2626</v>
      </c>
      <c r="D156" s="87" t="s">
        <v>2724</v>
      </c>
      <c r="E156" s="87"/>
      <c r="F156" s="87" t="s">
        <v>487</v>
      </c>
      <c r="G156" s="101">
        <v>43559</v>
      </c>
      <c r="H156" s="87" t="s">
        <v>131</v>
      </c>
      <c r="I156" s="90">
        <v>7.860000000094332</v>
      </c>
      <c r="J156" s="88" t="s">
        <v>562</v>
      </c>
      <c r="K156" s="88" t="s">
        <v>133</v>
      </c>
      <c r="L156" s="89">
        <v>3.7200000000000004E-2</v>
      </c>
      <c r="M156" s="89">
        <v>3.9800000000543123E-2</v>
      </c>
      <c r="N156" s="90">
        <v>20058.925815999999</v>
      </c>
      <c r="O156" s="102">
        <v>104.64</v>
      </c>
      <c r="P156" s="90">
        <v>20.989660907000001</v>
      </c>
      <c r="Q156" s="91">
        <f t="shared" si="2"/>
        <v>1.5794644119753684E-3</v>
      </c>
      <c r="R156" s="91">
        <f>P156/'סכום נכסי הקרן'!$C$42</f>
        <v>1.5677212912471955E-4</v>
      </c>
    </row>
    <row r="157" spans="2:18">
      <c r="B157" s="86" t="s">
        <v>2923</v>
      </c>
      <c r="C157" s="88" t="s">
        <v>2626</v>
      </c>
      <c r="D157" s="87" t="s">
        <v>2725</v>
      </c>
      <c r="E157" s="87"/>
      <c r="F157" s="87" t="s">
        <v>487</v>
      </c>
      <c r="G157" s="101">
        <v>43742</v>
      </c>
      <c r="H157" s="87" t="s">
        <v>131</v>
      </c>
      <c r="I157" s="90">
        <v>7.5700000001172985</v>
      </c>
      <c r="J157" s="88" t="s">
        <v>562</v>
      </c>
      <c r="K157" s="88" t="s">
        <v>133</v>
      </c>
      <c r="L157" s="89">
        <v>3.1E-2</v>
      </c>
      <c r="M157" s="89">
        <v>5.6400000000628212E-2</v>
      </c>
      <c r="N157" s="90">
        <v>23352.855631999999</v>
      </c>
      <c r="O157" s="102">
        <v>87.25</v>
      </c>
      <c r="P157" s="90">
        <v>20.375367472999997</v>
      </c>
      <c r="Q157" s="91">
        <f t="shared" si="2"/>
        <v>1.5332390526514564E-3</v>
      </c>
      <c r="R157" s="91">
        <f>P157/'סכום נכסי הקרן'!$C$42</f>
        <v>1.5218396116992429E-4</v>
      </c>
    </row>
    <row r="158" spans="2:18">
      <c r="B158" s="86" t="s">
        <v>2923</v>
      </c>
      <c r="C158" s="88" t="s">
        <v>2626</v>
      </c>
      <c r="D158" s="87" t="s">
        <v>2726</v>
      </c>
      <c r="E158" s="87"/>
      <c r="F158" s="87" t="s">
        <v>487</v>
      </c>
      <c r="G158" s="101">
        <v>42935</v>
      </c>
      <c r="H158" s="87" t="s">
        <v>131</v>
      </c>
      <c r="I158" s="90">
        <v>7.799999999950014</v>
      </c>
      <c r="J158" s="88" t="s">
        <v>562</v>
      </c>
      <c r="K158" s="88" t="s">
        <v>133</v>
      </c>
      <c r="L158" s="89">
        <v>4.0800000000000003E-2</v>
      </c>
      <c r="M158" s="89">
        <v>3.9499999999625099E-2</v>
      </c>
      <c r="N158" s="90">
        <v>18318.232226</v>
      </c>
      <c r="O158" s="102">
        <v>109.21</v>
      </c>
      <c r="P158" s="90">
        <v>20.005340125</v>
      </c>
      <c r="Q158" s="91">
        <f t="shared" si="2"/>
        <v>1.50539462818871E-3</v>
      </c>
      <c r="R158" s="91">
        <f>P158/'סכום נכסי הקרן'!$C$42</f>
        <v>1.4942022070563757E-4</v>
      </c>
    </row>
    <row r="159" spans="2:18">
      <c r="B159" s="86" t="s">
        <v>2904</v>
      </c>
      <c r="C159" s="88" t="s">
        <v>2626</v>
      </c>
      <c r="D159" s="87" t="s">
        <v>2727</v>
      </c>
      <c r="E159" s="87"/>
      <c r="F159" s="87" t="s">
        <v>311</v>
      </c>
      <c r="G159" s="101">
        <v>40742</v>
      </c>
      <c r="H159" s="87" t="s">
        <v>2624</v>
      </c>
      <c r="I159" s="90">
        <v>5.4600000000212408</v>
      </c>
      <c r="J159" s="88" t="s">
        <v>338</v>
      </c>
      <c r="K159" s="88" t="s">
        <v>133</v>
      </c>
      <c r="L159" s="89">
        <v>0.06</v>
      </c>
      <c r="M159" s="89">
        <v>1.7900000000047895E-2</v>
      </c>
      <c r="N159" s="90">
        <v>67427.620100999993</v>
      </c>
      <c r="O159" s="102">
        <v>142.44</v>
      </c>
      <c r="P159" s="90">
        <v>96.043898225999996</v>
      </c>
      <c r="Q159" s="91">
        <f t="shared" si="2"/>
        <v>7.2272686970736308E-3</v>
      </c>
      <c r="R159" s="91">
        <f>P159/'סכום נכסי הקרן'!$C$42</f>
        <v>7.1735348565380678E-4</v>
      </c>
    </row>
    <row r="160" spans="2:18">
      <c r="B160" s="86" t="s">
        <v>2904</v>
      </c>
      <c r="C160" s="88" t="s">
        <v>2626</v>
      </c>
      <c r="D160" s="87" t="s">
        <v>2728</v>
      </c>
      <c r="E160" s="87"/>
      <c r="F160" s="87" t="s">
        <v>311</v>
      </c>
      <c r="G160" s="101">
        <v>42201</v>
      </c>
      <c r="H160" s="87" t="s">
        <v>2624</v>
      </c>
      <c r="I160" s="90">
        <v>4.9999999996356825</v>
      </c>
      <c r="J160" s="88" t="s">
        <v>338</v>
      </c>
      <c r="K160" s="88" t="s">
        <v>133</v>
      </c>
      <c r="L160" s="89">
        <v>4.2030000000000005E-2</v>
      </c>
      <c r="M160" s="89">
        <v>3.41999999985063E-2</v>
      </c>
      <c r="N160" s="90">
        <v>4789.4968330000002</v>
      </c>
      <c r="O160" s="102">
        <v>114.62</v>
      </c>
      <c r="P160" s="90">
        <v>5.4897208710000003</v>
      </c>
      <c r="Q160" s="91">
        <f t="shared" si="2"/>
        <v>4.1309951532047981E-4</v>
      </c>
      <c r="R160" s="91">
        <f>P160/'סכום נכסי הקרן'!$C$42</f>
        <v>4.1002817199398399E-5</v>
      </c>
    </row>
    <row r="161" spans="2:18">
      <c r="B161" s="86" t="s">
        <v>2924</v>
      </c>
      <c r="C161" s="88" t="s">
        <v>2626</v>
      </c>
      <c r="D161" s="87" t="s">
        <v>2729</v>
      </c>
      <c r="E161" s="87"/>
      <c r="F161" s="87" t="s">
        <v>311</v>
      </c>
      <c r="G161" s="101">
        <v>42521</v>
      </c>
      <c r="H161" s="87" t="s">
        <v>2624</v>
      </c>
      <c r="I161" s="90">
        <v>1.6600000001390978</v>
      </c>
      <c r="J161" s="88" t="s">
        <v>129</v>
      </c>
      <c r="K161" s="88" t="s">
        <v>133</v>
      </c>
      <c r="L161" s="89">
        <v>2.3E-2</v>
      </c>
      <c r="M161" s="89">
        <v>3.9800000001929417E-2</v>
      </c>
      <c r="N161" s="90">
        <v>4130.1833569999999</v>
      </c>
      <c r="O161" s="102">
        <v>107.92</v>
      </c>
      <c r="P161" s="90">
        <v>4.4572938430000004</v>
      </c>
      <c r="Q161" s="91">
        <f t="shared" si="2"/>
        <v>3.35409753874945E-4</v>
      </c>
      <c r="R161" s="91">
        <f>P161/'סכום נכסי הקרן'!$C$42</f>
        <v>3.3291602422627621E-5</v>
      </c>
    </row>
    <row r="162" spans="2:18">
      <c r="B162" s="86" t="s">
        <v>2925</v>
      </c>
      <c r="C162" s="88" t="s">
        <v>2626</v>
      </c>
      <c r="D162" s="87" t="s">
        <v>2730</v>
      </c>
      <c r="E162" s="87"/>
      <c r="F162" s="87" t="s">
        <v>487</v>
      </c>
      <c r="G162" s="101">
        <v>44592</v>
      </c>
      <c r="H162" s="87" t="s">
        <v>131</v>
      </c>
      <c r="I162" s="90">
        <v>11.769999999717026</v>
      </c>
      <c r="J162" s="88" t="s">
        <v>562</v>
      </c>
      <c r="K162" s="88" t="s">
        <v>133</v>
      </c>
      <c r="L162" s="89">
        <v>2.7473999999999998E-2</v>
      </c>
      <c r="M162" s="89">
        <v>4.4699999998659597E-2</v>
      </c>
      <c r="N162" s="90">
        <v>7428.3365610000001</v>
      </c>
      <c r="O162" s="102">
        <v>81.349999999999994</v>
      </c>
      <c r="P162" s="90">
        <v>6.0429519229999995</v>
      </c>
      <c r="Q162" s="91">
        <f t="shared" si="2"/>
        <v>4.5472995242498205E-4</v>
      </c>
      <c r="R162" s="91">
        <f>P162/'סכום נכסי הקרן'!$C$42</f>
        <v>4.5134909199561381E-5</v>
      </c>
    </row>
    <row r="163" spans="2:18">
      <c r="B163" s="86" t="s">
        <v>2925</v>
      </c>
      <c r="C163" s="88" t="s">
        <v>2626</v>
      </c>
      <c r="D163" s="87" t="s">
        <v>2731</v>
      </c>
      <c r="E163" s="87"/>
      <c r="F163" s="87" t="s">
        <v>487</v>
      </c>
      <c r="G163" s="101">
        <v>44837</v>
      </c>
      <c r="H163" s="87" t="s">
        <v>131</v>
      </c>
      <c r="I163" s="90">
        <v>11.68000000027012</v>
      </c>
      <c r="J163" s="88" t="s">
        <v>562</v>
      </c>
      <c r="K163" s="88" t="s">
        <v>133</v>
      </c>
      <c r="L163" s="89">
        <v>3.9636999999999999E-2</v>
      </c>
      <c r="M163" s="89">
        <v>3.8200000001224962E-2</v>
      </c>
      <c r="N163" s="90">
        <v>6484.8998330000004</v>
      </c>
      <c r="O163" s="102">
        <v>98.19</v>
      </c>
      <c r="P163" s="90">
        <v>6.3675231210000005</v>
      </c>
      <c r="Q163" s="91">
        <f t="shared" si="2"/>
        <v>4.7915381799692395E-4</v>
      </c>
      <c r="R163" s="91">
        <f>P163/'סכום נכסי הקרן'!$C$42</f>
        <v>4.7559136917601907E-5</v>
      </c>
    </row>
    <row r="164" spans="2:18">
      <c r="B164" s="86" t="s">
        <v>2926</v>
      </c>
      <c r="C164" s="88" t="s">
        <v>2625</v>
      </c>
      <c r="D164" s="87" t="s">
        <v>2732</v>
      </c>
      <c r="E164" s="87"/>
      <c r="F164" s="87" t="s">
        <v>487</v>
      </c>
      <c r="G164" s="101">
        <v>42432</v>
      </c>
      <c r="H164" s="87" t="s">
        <v>131</v>
      </c>
      <c r="I164" s="90">
        <v>4.7600000000701685</v>
      </c>
      <c r="J164" s="88" t="s">
        <v>562</v>
      </c>
      <c r="K164" s="88" t="s">
        <v>133</v>
      </c>
      <c r="L164" s="89">
        <v>2.5399999999999999E-2</v>
      </c>
      <c r="M164" s="89">
        <v>2.1100000000317948E-2</v>
      </c>
      <c r="N164" s="90">
        <v>24234.247018999999</v>
      </c>
      <c r="O164" s="102">
        <v>112.91</v>
      </c>
      <c r="P164" s="90">
        <v>27.362887782999998</v>
      </c>
      <c r="Q164" s="91">
        <f t="shared" si="2"/>
        <v>2.0590474354786146E-3</v>
      </c>
      <c r="R164" s="91">
        <f>P164/'סכום נכסי הקרן'!$C$42</f>
        <v>2.0437386748401777E-4</v>
      </c>
    </row>
    <row r="165" spans="2:18">
      <c r="B165" s="86" t="s">
        <v>2927</v>
      </c>
      <c r="C165" s="88" t="s">
        <v>2626</v>
      </c>
      <c r="D165" s="87" t="s">
        <v>2733</v>
      </c>
      <c r="E165" s="87"/>
      <c r="F165" s="87" t="s">
        <v>487</v>
      </c>
      <c r="G165" s="101">
        <v>42242</v>
      </c>
      <c r="H165" s="87" t="s">
        <v>131</v>
      </c>
      <c r="I165" s="90">
        <v>3.130000000007533</v>
      </c>
      <c r="J165" s="88" t="s">
        <v>492</v>
      </c>
      <c r="K165" s="88" t="s">
        <v>133</v>
      </c>
      <c r="L165" s="89">
        <v>2.3599999999999999E-2</v>
      </c>
      <c r="M165" s="89">
        <v>3.24000000000709E-2</v>
      </c>
      <c r="N165" s="90">
        <v>42274.905375000002</v>
      </c>
      <c r="O165" s="102">
        <v>106.76</v>
      </c>
      <c r="P165" s="90">
        <v>45.132690282000006</v>
      </c>
      <c r="Q165" s="91">
        <f t="shared" si="2"/>
        <v>3.3962186637018052E-3</v>
      </c>
      <c r="R165" s="91">
        <f>P165/'סכום נכסי הקרן'!$C$42</f>
        <v>3.3709682019093513E-4</v>
      </c>
    </row>
    <row r="166" spans="2:18">
      <c r="B166" s="86" t="s">
        <v>2928</v>
      </c>
      <c r="C166" s="88" t="s">
        <v>2625</v>
      </c>
      <c r="D166" s="87">
        <v>7134</v>
      </c>
      <c r="E166" s="87"/>
      <c r="F166" s="87" t="s">
        <v>487</v>
      </c>
      <c r="G166" s="101">
        <v>43705</v>
      </c>
      <c r="H166" s="87" t="s">
        <v>131</v>
      </c>
      <c r="I166" s="90">
        <v>5.2900000001217533</v>
      </c>
      <c r="J166" s="88" t="s">
        <v>562</v>
      </c>
      <c r="K166" s="88" t="s">
        <v>133</v>
      </c>
      <c r="L166" s="89">
        <v>0.04</v>
      </c>
      <c r="M166" s="89">
        <v>3.9400000001402022E-2</v>
      </c>
      <c r="N166" s="90">
        <v>2464.8704010000001</v>
      </c>
      <c r="O166" s="102">
        <v>109.96</v>
      </c>
      <c r="P166" s="90">
        <v>2.7103714230000002</v>
      </c>
      <c r="Q166" s="91">
        <f t="shared" si="2"/>
        <v>2.03954471910304E-4</v>
      </c>
      <c r="R166" s="91">
        <f>P166/'סכום נכסי הקרן'!$C$42</f>
        <v>2.0243809587262039E-5</v>
      </c>
    </row>
    <row r="167" spans="2:18">
      <c r="B167" s="86" t="s">
        <v>2928</v>
      </c>
      <c r="C167" s="88" t="s">
        <v>2625</v>
      </c>
      <c r="D167" s="87" t="s">
        <v>2734</v>
      </c>
      <c r="E167" s="87"/>
      <c r="F167" s="87" t="s">
        <v>487</v>
      </c>
      <c r="G167" s="101">
        <v>43256</v>
      </c>
      <c r="H167" s="87" t="s">
        <v>131</v>
      </c>
      <c r="I167" s="90">
        <v>5.3000000000552907</v>
      </c>
      <c r="J167" s="88" t="s">
        <v>562</v>
      </c>
      <c r="K167" s="88" t="s">
        <v>133</v>
      </c>
      <c r="L167" s="89">
        <v>0.04</v>
      </c>
      <c r="M167" s="89">
        <v>3.8600000000331737E-2</v>
      </c>
      <c r="N167" s="90">
        <v>40497.610398999997</v>
      </c>
      <c r="O167" s="102">
        <v>111.65</v>
      </c>
      <c r="P167" s="90">
        <v>45.215580475000003</v>
      </c>
      <c r="Q167" s="91">
        <f t="shared" si="2"/>
        <v>3.4024561208253552E-3</v>
      </c>
      <c r="R167" s="91">
        <f>P167/'סכום נכסי הקרן'!$C$42</f>
        <v>3.37715928431785E-4</v>
      </c>
    </row>
    <row r="168" spans="2:18">
      <c r="B168" s="86" t="s">
        <v>2929</v>
      </c>
      <c r="C168" s="88" t="s">
        <v>2626</v>
      </c>
      <c r="D168" s="87" t="s">
        <v>2735</v>
      </c>
      <c r="E168" s="87"/>
      <c r="F168" s="87" t="s">
        <v>479</v>
      </c>
      <c r="G168" s="101">
        <v>44376</v>
      </c>
      <c r="H168" s="87" t="s">
        <v>318</v>
      </c>
      <c r="I168" s="90">
        <v>5.0000000000043707</v>
      </c>
      <c r="J168" s="88" t="s">
        <v>129</v>
      </c>
      <c r="K168" s="88" t="s">
        <v>133</v>
      </c>
      <c r="L168" s="89">
        <v>6.9000000000000006E-2</v>
      </c>
      <c r="M168" s="89">
        <v>8.64000000000682E-2</v>
      </c>
      <c r="N168" s="90">
        <v>492024.79148199997</v>
      </c>
      <c r="O168" s="102">
        <v>92.99</v>
      </c>
      <c r="P168" s="90">
        <v>457.53387381700003</v>
      </c>
      <c r="Q168" s="91">
        <f t="shared" si="2"/>
        <v>3.442925896559746E-2</v>
      </c>
      <c r="R168" s="91">
        <f>P168/'סכום נכסי הקרן'!$C$42</f>
        <v>3.4173281723217626E-3</v>
      </c>
    </row>
    <row r="169" spans="2:18">
      <c r="B169" s="86" t="s">
        <v>2929</v>
      </c>
      <c r="C169" s="88" t="s">
        <v>2626</v>
      </c>
      <c r="D169" s="87" t="s">
        <v>2736</v>
      </c>
      <c r="E169" s="87"/>
      <c r="F169" s="87" t="s">
        <v>479</v>
      </c>
      <c r="G169" s="101">
        <v>44431</v>
      </c>
      <c r="H169" s="87" t="s">
        <v>318</v>
      </c>
      <c r="I169" s="90">
        <v>4.9999999999873506</v>
      </c>
      <c r="J169" s="88" t="s">
        <v>129</v>
      </c>
      <c r="K169" s="88" t="s">
        <v>133</v>
      </c>
      <c r="L169" s="89">
        <v>6.9000000000000006E-2</v>
      </c>
      <c r="M169" s="89">
        <v>8.6199999999676161E-2</v>
      </c>
      <c r="N169" s="90">
        <v>84927.518477999998</v>
      </c>
      <c r="O169" s="102">
        <v>93.08</v>
      </c>
      <c r="P169" s="90">
        <v>79.050537687999991</v>
      </c>
      <c r="Q169" s="91">
        <f t="shared" si="2"/>
        <v>5.9485244463417667E-3</v>
      </c>
      <c r="R169" s="91">
        <f>P169/'סכום נכסי הקרן'!$C$42</f>
        <v>5.9042979096763943E-4</v>
      </c>
    </row>
    <row r="170" spans="2:18">
      <c r="B170" s="86" t="s">
        <v>2929</v>
      </c>
      <c r="C170" s="88" t="s">
        <v>2626</v>
      </c>
      <c r="D170" s="87" t="s">
        <v>2737</v>
      </c>
      <c r="E170" s="87"/>
      <c r="F170" s="87" t="s">
        <v>479</v>
      </c>
      <c r="G170" s="101">
        <v>44859</v>
      </c>
      <c r="H170" s="87" t="s">
        <v>318</v>
      </c>
      <c r="I170" s="90">
        <v>5.0299999999975293</v>
      </c>
      <c r="J170" s="88" t="s">
        <v>129</v>
      </c>
      <c r="K170" s="88" t="s">
        <v>133</v>
      </c>
      <c r="L170" s="89">
        <v>6.9000000000000006E-2</v>
      </c>
      <c r="M170" s="89">
        <v>7.3599999999978058E-2</v>
      </c>
      <c r="N170" s="90">
        <v>258485.82404500002</v>
      </c>
      <c r="O170" s="102">
        <v>98.66</v>
      </c>
      <c r="P170" s="90">
        <v>255.02212462099999</v>
      </c>
      <c r="Q170" s="91">
        <f t="shared" si="2"/>
        <v>1.9190322887535766E-2</v>
      </c>
      <c r="R170" s="91">
        <f>P170/'סכום נכסי הקרן'!$C$42</f>
        <v>1.9047645232520348E-3</v>
      </c>
    </row>
    <row r="171" spans="2:18">
      <c r="B171" s="86" t="s">
        <v>2930</v>
      </c>
      <c r="C171" s="88" t="s">
        <v>2626</v>
      </c>
      <c r="D171" s="87" t="s">
        <v>2738</v>
      </c>
      <c r="E171" s="87"/>
      <c r="F171" s="87" t="s">
        <v>479</v>
      </c>
      <c r="G171" s="101">
        <v>42516</v>
      </c>
      <c r="H171" s="87" t="s">
        <v>318</v>
      </c>
      <c r="I171" s="90">
        <v>3.6599999999846293</v>
      </c>
      <c r="J171" s="88" t="s">
        <v>348</v>
      </c>
      <c r="K171" s="88" t="s">
        <v>133</v>
      </c>
      <c r="L171" s="89">
        <v>2.3269999999999999E-2</v>
      </c>
      <c r="M171" s="89">
        <v>3.61999999998463E-2</v>
      </c>
      <c r="N171" s="90">
        <v>30745.846314999995</v>
      </c>
      <c r="O171" s="102">
        <v>105.8</v>
      </c>
      <c r="P171" s="90">
        <v>32.529105225000002</v>
      </c>
      <c r="Q171" s="91">
        <f t="shared" si="2"/>
        <v>2.447803434459243E-3</v>
      </c>
      <c r="R171" s="91">
        <f>P171/'סכום נכסי הקרן'!$C$42</f>
        <v>2.4296043214993369E-4</v>
      </c>
    </row>
    <row r="172" spans="2:18">
      <c r="B172" s="86" t="s">
        <v>2931</v>
      </c>
      <c r="C172" s="88" t="s">
        <v>2625</v>
      </c>
      <c r="D172" s="87" t="s">
        <v>2739</v>
      </c>
      <c r="E172" s="87"/>
      <c r="F172" s="87" t="s">
        <v>311</v>
      </c>
      <c r="G172" s="101">
        <v>42978</v>
      </c>
      <c r="H172" s="87" t="s">
        <v>2624</v>
      </c>
      <c r="I172" s="90">
        <v>1.1400000000169168</v>
      </c>
      <c r="J172" s="88" t="s">
        <v>129</v>
      </c>
      <c r="K172" s="88" t="s">
        <v>133</v>
      </c>
      <c r="L172" s="89">
        <v>2.76E-2</v>
      </c>
      <c r="M172" s="89">
        <v>6.3300000001342782E-2</v>
      </c>
      <c r="N172" s="90">
        <v>19620.331979999999</v>
      </c>
      <c r="O172" s="102">
        <v>96.41</v>
      </c>
      <c r="P172" s="90">
        <v>18.915962262000001</v>
      </c>
      <c r="Q172" s="91">
        <f t="shared" si="2"/>
        <v>1.4234193369524208E-3</v>
      </c>
      <c r="R172" s="91">
        <f>P172/'סכום נכסי הקרן'!$C$42</f>
        <v>1.412836391876917E-4</v>
      </c>
    </row>
    <row r="173" spans="2:18">
      <c r="B173" s="86" t="s">
        <v>2932</v>
      </c>
      <c r="C173" s="88" t="s">
        <v>2626</v>
      </c>
      <c r="D173" s="87" t="s">
        <v>2740</v>
      </c>
      <c r="E173" s="87"/>
      <c r="F173" s="87" t="s">
        <v>487</v>
      </c>
      <c r="G173" s="101">
        <v>42794</v>
      </c>
      <c r="H173" s="87" t="s">
        <v>131</v>
      </c>
      <c r="I173" s="90">
        <v>5.5499999999895131</v>
      </c>
      <c r="J173" s="88" t="s">
        <v>562</v>
      </c>
      <c r="K173" s="88" t="s">
        <v>133</v>
      </c>
      <c r="L173" s="89">
        <v>2.8999999999999998E-2</v>
      </c>
      <c r="M173" s="89">
        <v>2.4399999999999995E-2</v>
      </c>
      <c r="N173" s="90">
        <v>63118.265808999997</v>
      </c>
      <c r="O173" s="102">
        <v>113.3</v>
      </c>
      <c r="P173" s="90">
        <v>71.512988524999997</v>
      </c>
      <c r="Q173" s="91">
        <f t="shared" si="2"/>
        <v>5.3813265907297764E-3</v>
      </c>
      <c r="R173" s="91">
        <f>P173/'סכום נכסי הקרן'!$C$42</f>
        <v>5.3413170993138644E-4</v>
      </c>
    </row>
    <row r="174" spans="2:18">
      <c r="B174" s="86" t="s">
        <v>2933</v>
      </c>
      <c r="C174" s="88" t="s">
        <v>2626</v>
      </c>
      <c r="D174" s="87" t="s">
        <v>2741</v>
      </c>
      <c r="E174" s="87"/>
      <c r="F174" s="87" t="s">
        <v>487</v>
      </c>
      <c r="G174" s="101">
        <v>44728</v>
      </c>
      <c r="H174" s="87" t="s">
        <v>131</v>
      </c>
      <c r="I174" s="90">
        <v>9.6399999996133836</v>
      </c>
      <c r="J174" s="88" t="s">
        <v>562</v>
      </c>
      <c r="K174" s="88" t="s">
        <v>133</v>
      </c>
      <c r="L174" s="89">
        <v>2.6314999999999998E-2</v>
      </c>
      <c r="M174" s="89">
        <v>3.0799999998140325E-2</v>
      </c>
      <c r="N174" s="90">
        <v>8251.8619020000006</v>
      </c>
      <c r="O174" s="102">
        <v>99.05</v>
      </c>
      <c r="P174" s="90">
        <v>8.1734690939999997</v>
      </c>
      <c r="Q174" s="91">
        <f t="shared" si="2"/>
        <v>6.1505060103415974E-4</v>
      </c>
      <c r="R174" s="91">
        <f>P174/'סכום נכסי הקרן'!$C$42</f>
        <v>6.1047777659625646E-5</v>
      </c>
    </row>
    <row r="175" spans="2:18">
      <c r="B175" s="86" t="s">
        <v>2933</v>
      </c>
      <c r="C175" s="88" t="s">
        <v>2626</v>
      </c>
      <c r="D175" s="87" t="s">
        <v>2742</v>
      </c>
      <c r="E175" s="87"/>
      <c r="F175" s="87" t="s">
        <v>487</v>
      </c>
      <c r="G175" s="101">
        <v>44923</v>
      </c>
      <c r="H175" s="87" t="s">
        <v>131</v>
      </c>
      <c r="I175" s="90">
        <v>9.3299999994570193</v>
      </c>
      <c r="J175" s="88" t="s">
        <v>562</v>
      </c>
      <c r="K175" s="88" t="s">
        <v>133</v>
      </c>
      <c r="L175" s="89">
        <v>3.0750000000000003E-2</v>
      </c>
      <c r="M175" s="89">
        <v>3.6699999997672941E-2</v>
      </c>
      <c r="N175" s="90">
        <v>2685.5183640000005</v>
      </c>
      <c r="O175" s="102">
        <v>96.01</v>
      </c>
      <c r="P175" s="90">
        <v>2.57836628</v>
      </c>
      <c r="Q175" s="91">
        <f t="shared" si="2"/>
        <v>1.940211325157316E-4</v>
      </c>
      <c r="R175" s="91">
        <f>P175/'סכום נכסי הקרן'!$C$42</f>
        <v>1.9257860961640298E-5</v>
      </c>
    </row>
    <row r="176" spans="2:18">
      <c r="B176" s="86" t="s">
        <v>2924</v>
      </c>
      <c r="C176" s="88" t="s">
        <v>2626</v>
      </c>
      <c r="D176" s="87" t="s">
        <v>2743</v>
      </c>
      <c r="E176" s="87"/>
      <c r="F176" s="87" t="s">
        <v>311</v>
      </c>
      <c r="G176" s="101">
        <v>42474</v>
      </c>
      <c r="H176" s="87" t="s">
        <v>2624</v>
      </c>
      <c r="I176" s="90">
        <v>0.63999999998458457</v>
      </c>
      <c r="J176" s="88" t="s">
        <v>129</v>
      </c>
      <c r="K176" s="88" t="s">
        <v>133</v>
      </c>
      <c r="L176" s="89">
        <v>6.3500000000000001E-2</v>
      </c>
      <c r="M176" s="89">
        <v>6.5200000001079089E-2</v>
      </c>
      <c r="N176" s="90">
        <v>15523.762479999999</v>
      </c>
      <c r="O176" s="102">
        <v>100.29</v>
      </c>
      <c r="P176" s="90">
        <v>15.568774241</v>
      </c>
      <c r="Q176" s="91">
        <f t="shared" si="2"/>
        <v>1.1715446457516382E-3</v>
      </c>
      <c r="R176" s="91">
        <f>P176/'סכום נכסי הקרן'!$C$42</f>
        <v>1.1628343575620487E-4</v>
      </c>
    </row>
    <row r="177" spans="2:18">
      <c r="B177" s="86" t="s">
        <v>2924</v>
      </c>
      <c r="C177" s="88" t="s">
        <v>2626</v>
      </c>
      <c r="D177" s="87" t="s">
        <v>2744</v>
      </c>
      <c r="E177" s="87"/>
      <c r="F177" s="87" t="s">
        <v>311</v>
      </c>
      <c r="G177" s="101">
        <v>42562</v>
      </c>
      <c r="H177" s="87" t="s">
        <v>2624</v>
      </c>
      <c r="I177" s="90">
        <v>1.6299999998921348</v>
      </c>
      <c r="J177" s="88" t="s">
        <v>129</v>
      </c>
      <c r="K177" s="88" t="s">
        <v>133</v>
      </c>
      <c r="L177" s="89">
        <v>3.3700000000000001E-2</v>
      </c>
      <c r="M177" s="89">
        <v>7.1699999996122671E-2</v>
      </c>
      <c r="N177" s="90">
        <v>7265.0744160000004</v>
      </c>
      <c r="O177" s="102">
        <v>94.43</v>
      </c>
      <c r="P177" s="90">
        <v>6.8604096980000007</v>
      </c>
      <c r="Q177" s="91">
        <f t="shared" si="2"/>
        <v>5.1624335512480727E-4</v>
      </c>
      <c r="R177" s="91">
        <f>P177/'סכום נכסי הקרן'!$C$42</f>
        <v>5.1240515022548586E-5</v>
      </c>
    </row>
    <row r="178" spans="2:18">
      <c r="B178" s="86" t="s">
        <v>2924</v>
      </c>
      <c r="C178" s="88" t="s">
        <v>2626</v>
      </c>
      <c r="D178" s="87" t="s">
        <v>2745</v>
      </c>
      <c r="E178" s="87"/>
      <c r="F178" s="87" t="s">
        <v>311</v>
      </c>
      <c r="G178" s="101">
        <v>42717</v>
      </c>
      <c r="H178" s="87" t="s">
        <v>2624</v>
      </c>
      <c r="I178" s="90">
        <v>1.7599999995833056</v>
      </c>
      <c r="J178" s="88" t="s">
        <v>129</v>
      </c>
      <c r="K178" s="88" t="s">
        <v>133</v>
      </c>
      <c r="L178" s="89">
        <v>3.85E-2</v>
      </c>
      <c r="M178" s="89">
        <v>7.0999999994140237E-2</v>
      </c>
      <c r="N178" s="90">
        <v>1617.5861190000003</v>
      </c>
      <c r="O178" s="102">
        <v>94.95</v>
      </c>
      <c r="P178" s="90">
        <v>1.535897939</v>
      </c>
      <c r="Q178" s="91">
        <f t="shared" si="2"/>
        <v>1.1557576588899466E-4</v>
      </c>
      <c r="R178" s="91">
        <f>P178/'סכום נכסי הקרן'!$C$42</f>
        <v>1.1471647449768809E-5</v>
      </c>
    </row>
    <row r="179" spans="2:18">
      <c r="B179" s="86" t="s">
        <v>2924</v>
      </c>
      <c r="C179" s="88" t="s">
        <v>2626</v>
      </c>
      <c r="D179" s="87" t="s">
        <v>2746</v>
      </c>
      <c r="E179" s="87"/>
      <c r="F179" s="87" t="s">
        <v>311</v>
      </c>
      <c r="G179" s="101">
        <v>42710</v>
      </c>
      <c r="H179" s="87" t="s">
        <v>2624</v>
      </c>
      <c r="I179" s="90">
        <v>1.7599999999128721</v>
      </c>
      <c r="J179" s="88" t="s">
        <v>129</v>
      </c>
      <c r="K179" s="88" t="s">
        <v>133</v>
      </c>
      <c r="L179" s="89">
        <v>3.8399999999999997E-2</v>
      </c>
      <c r="M179" s="89">
        <v>7.0999999994554489E-2</v>
      </c>
      <c r="N179" s="90">
        <v>4836.1349330000003</v>
      </c>
      <c r="O179" s="102">
        <v>94.93</v>
      </c>
      <c r="P179" s="90">
        <v>4.5909428649999997</v>
      </c>
      <c r="Q179" s="91">
        <f t="shared" si="2"/>
        <v>3.4546679457129629E-4</v>
      </c>
      <c r="R179" s="91">
        <f>P179/'סכום נכסי הקרן'!$C$42</f>
        <v>3.4289829208053617E-5</v>
      </c>
    </row>
    <row r="180" spans="2:18">
      <c r="B180" s="86" t="s">
        <v>2924</v>
      </c>
      <c r="C180" s="88" t="s">
        <v>2626</v>
      </c>
      <c r="D180" s="87" t="s">
        <v>2747</v>
      </c>
      <c r="E180" s="87"/>
      <c r="F180" s="87" t="s">
        <v>311</v>
      </c>
      <c r="G180" s="101">
        <v>42474</v>
      </c>
      <c r="H180" s="87" t="s">
        <v>2624</v>
      </c>
      <c r="I180" s="90">
        <v>0.64000000000770729</v>
      </c>
      <c r="J180" s="88" t="s">
        <v>129</v>
      </c>
      <c r="K180" s="88" t="s">
        <v>133</v>
      </c>
      <c r="L180" s="89">
        <v>3.1800000000000002E-2</v>
      </c>
      <c r="M180" s="89">
        <v>7.7000000000385371E-2</v>
      </c>
      <c r="N180" s="90">
        <v>15978.657342</v>
      </c>
      <c r="O180" s="102">
        <v>97.44</v>
      </c>
      <c r="P180" s="90">
        <v>15.569603642000001</v>
      </c>
      <c r="Q180" s="91">
        <f t="shared" si="2"/>
        <v>1.1716070578777114E-3</v>
      </c>
      <c r="R180" s="91">
        <f>P180/'סכום נכסי הקרן'!$C$42</f>
        <v>1.1628963056617557E-4</v>
      </c>
    </row>
    <row r="181" spans="2:18">
      <c r="B181" s="86" t="s">
        <v>2934</v>
      </c>
      <c r="C181" s="88" t="s">
        <v>2625</v>
      </c>
      <c r="D181" s="87" t="s">
        <v>2748</v>
      </c>
      <c r="E181" s="87"/>
      <c r="F181" s="87" t="s">
        <v>311</v>
      </c>
      <c r="G181" s="101">
        <v>43614</v>
      </c>
      <c r="H181" s="87" t="s">
        <v>2624</v>
      </c>
      <c r="I181" s="90">
        <v>0.16</v>
      </c>
      <c r="J181" s="88" t="s">
        <v>129</v>
      </c>
      <c r="K181" s="88" t="s">
        <v>133</v>
      </c>
      <c r="L181" s="89">
        <v>2.427E-2</v>
      </c>
      <c r="M181" s="89">
        <v>6.2300000004194847E-2</v>
      </c>
      <c r="N181" s="90">
        <v>4785.9468900000002</v>
      </c>
      <c r="O181" s="102">
        <v>99.62</v>
      </c>
      <c r="P181" s="90">
        <v>4.7677601999999997</v>
      </c>
      <c r="Q181" s="91">
        <f t="shared" si="2"/>
        <v>3.5877223524945835E-4</v>
      </c>
      <c r="R181" s="91">
        <f>P181/'סכום נכסי הקרן'!$C$42</f>
        <v>3.5610480846826128E-5</v>
      </c>
    </row>
    <row r="182" spans="2:18">
      <c r="B182" s="86" t="s">
        <v>2934</v>
      </c>
      <c r="C182" s="88" t="s">
        <v>2625</v>
      </c>
      <c r="D182" s="87">
        <v>7355</v>
      </c>
      <c r="E182" s="87"/>
      <c r="F182" s="87" t="s">
        <v>311</v>
      </c>
      <c r="G182" s="101">
        <v>43842</v>
      </c>
      <c r="H182" s="87" t="s">
        <v>2624</v>
      </c>
      <c r="I182" s="90">
        <v>0.4</v>
      </c>
      <c r="J182" s="88" t="s">
        <v>129</v>
      </c>
      <c r="K182" s="88" t="s">
        <v>133</v>
      </c>
      <c r="L182" s="89">
        <v>2.0838000000000002E-2</v>
      </c>
      <c r="M182" s="89">
        <v>6.9700000001854792E-2</v>
      </c>
      <c r="N182" s="90">
        <v>19143.787499999999</v>
      </c>
      <c r="O182" s="102">
        <v>98.57</v>
      </c>
      <c r="P182" s="90">
        <v>18.87003215</v>
      </c>
      <c r="Q182" s="91">
        <f t="shared" si="2"/>
        <v>1.4199631125920813E-3</v>
      </c>
      <c r="R182" s="91">
        <f>P182/'סכום נכסי הקרן'!$C$42</f>
        <v>1.4094058641132335E-4</v>
      </c>
    </row>
    <row r="183" spans="2:18">
      <c r="B183" s="86" t="s">
        <v>2933</v>
      </c>
      <c r="C183" s="88" t="s">
        <v>2626</v>
      </c>
      <c r="D183" s="87" t="s">
        <v>2749</v>
      </c>
      <c r="E183" s="87"/>
      <c r="F183" s="87" t="s">
        <v>487</v>
      </c>
      <c r="G183" s="101">
        <v>44143</v>
      </c>
      <c r="H183" s="87" t="s">
        <v>131</v>
      </c>
      <c r="I183" s="90">
        <v>6.7300000001566493</v>
      </c>
      <c r="J183" s="88" t="s">
        <v>562</v>
      </c>
      <c r="K183" s="88" t="s">
        <v>133</v>
      </c>
      <c r="L183" s="89">
        <v>2.5243000000000002E-2</v>
      </c>
      <c r="M183" s="89">
        <v>3.4900000001100093E-2</v>
      </c>
      <c r="N183" s="90">
        <v>19259.360218000002</v>
      </c>
      <c r="O183" s="102">
        <v>102.42</v>
      </c>
      <c r="P183" s="90">
        <v>19.725437967000001</v>
      </c>
      <c r="Q183" s="91">
        <f t="shared" si="2"/>
        <v>1.4843320917639949E-3</v>
      </c>
      <c r="R183" s="91">
        <f>P183/'סכום נכסי הקרן'!$C$42</f>
        <v>1.4732962679606045E-4</v>
      </c>
    </row>
    <row r="184" spans="2:18">
      <c r="B184" s="86" t="s">
        <v>2933</v>
      </c>
      <c r="C184" s="88" t="s">
        <v>2626</v>
      </c>
      <c r="D184" s="87" t="s">
        <v>2750</v>
      </c>
      <c r="E184" s="87"/>
      <c r="F184" s="87" t="s">
        <v>487</v>
      </c>
      <c r="G184" s="101">
        <v>43779</v>
      </c>
      <c r="H184" s="87" t="s">
        <v>131</v>
      </c>
      <c r="I184" s="90">
        <v>7.2000000003093065</v>
      </c>
      <c r="J184" s="88" t="s">
        <v>562</v>
      </c>
      <c r="K184" s="88" t="s">
        <v>133</v>
      </c>
      <c r="L184" s="89">
        <v>2.5243000000000002E-2</v>
      </c>
      <c r="M184" s="89">
        <v>3.9300000001838649E-2</v>
      </c>
      <c r="N184" s="90">
        <v>5929.176915</v>
      </c>
      <c r="O184" s="102">
        <v>98.15</v>
      </c>
      <c r="P184" s="90">
        <v>5.8194875009999993</v>
      </c>
      <c r="Q184" s="91">
        <f t="shared" si="2"/>
        <v>4.3791433527635358E-4</v>
      </c>
      <c r="R184" s="91">
        <f>P184/'סכום נכסי הקרן'!$C$42</f>
        <v>4.3465849686128197E-5</v>
      </c>
    </row>
    <row r="185" spans="2:18">
      <c r="B185" s="86" t="s">
        <v>2933</v>
      </c>
      <c r="C185" s="88" t="s">
        <v>2626</v>
      </c>
      <c r="D185" s="87" t="s">
        <v>2751</v>
      </c>
      <c r="E185" s="87"/>
      <c r="F185" s="87" t="s">
        <v>487</v>
      </c>
      <c r="G185" s="101">
        <v>43835</v>
      </c>
      <c r="H185" s="87" t="s">
        <v>131</v>
      </c>
      <c r="I185" s="90">
        <v>7.2000000010528229</v>
      </c>
      <c r="J185" s="88" t="s">
        <v>562</v>
      </c>
      <c r="K185" s="88" t="s">
        <v>133</v>
      </c>
      <c r="L185" s="89">
        <v>2.5243000000000002E-2</v>
      </c>
      <c r="M185" s="89">
        <v>3.9800000004520941E-2</v>
      </c>
      <c r="N185" s="90">
        <v>3301.7168929999998</v>
      </c>
      <c r="O185" s="102">
        <v>97.81</v>
      </c>
      <c r="P185" s="90">
        <v>3.2294095230000002</v>
      </c>
      <c r="Q185" s="91">
        <f t="shared" si="2"/>
        <v>2.4301190171070207E-4</v>
      </c>
      <c r="R185" s="91">
        <f>P185/'סכום נכסי הקרן'!$C$42</f>
        <v>2.4120513855824671E-5</v>
      </c>
    </row>
    <row r="186" spans="2:18">
      <c r="B186" s="86" t="s">
        <v>2933</v>
      </c>
      <c r="C186" s="88" t="s">
        <v>2626</v>
      </c>
      <c r="D186" s="87" t="s">
        <v>2752</v>
      </c>
      <c r="E186" s="87"/>
      <c r="F186" s="87" t="s">
        <v>487</v>
      </c>
      <c r="G186" s="101">
        <v>43227</v>
      </c>
      <c r="H186" s="87" t="s">
        <v>131</v>
      </c>
      <c r="I186" s="90">
        <v>7.2599999984663111</v>
      </c>
      <c r="J186" s="88" t="s">
        <v>562</v>
      </c>
      <c r="K186" s="88" t="s">
        <v>133</v>
      </c>
      <c r="L186" s="89">
        <v>2.7806000000000001E-2</v>
      </c>
      <c r="M186" s="89">
        <v>3.4599999990524342E-2</v>
      </c>
      <c r="N186" s="90">
        <v>1950.2295960000001</v>
      </c>
      <c r="O186" s="102">
        <v>104.98</v>
      </c>
      <c r="P186" s="90">
        <v>2.0473511389999999</v>
      </c>
      <c r="Q186" s="91">
        <f t="shared" si="2"/>
        <v>1.5406243470037661E-4</v>
      </c>
      <c r="R186" s="91">
        <f>P186/'סכום נכסי הקרן'!$C$42</f>
        <v>1.529169997309998E-5</v>
      </c>
    </row>
    <row r="187" spans="2:18">
      <c r="B187" s="86" t="s">
        <v>2933</v>
      </c>
      <c r="C187" s="88" t="s">
        <v>2626</v>
      </c>
      <c r="D187" s="87" t="s">
        <v>2753</v>
      </c>
      <c r="E187" s="87"/>
      <c r="F187" s="87" t="s">
        <v>487</v>
      </c>
      <c r="G187" s="101">
        <v>43279</v>
      </c>
      <c r="H187" s="87" t="s">
        <v>131</v>
      </c>
      <c r="I187" s="90">
        <v>7.2899999989915356</v>
      </c>
      <c r="J187" s="88" t="s">
        <v>562</v>
      </c>
      <c r="K187" s="88" t="s">
        <v>133</v>
      </c>
      <c r="L187" s="89">
        <v>2.7797000000000002E-2</v>
      </c>
      <c r="M187" s="89">
        <v>3.2999999998333113E-2</v>
      </c>
      <c r="N187" s="90">
        <v>2280.8535590000001</v>
      </c>
      <c r="O187" s="102">
        <v>105.21</v>
      </c>
      <c r="P187" s="90">
        <v>2.3996861979999999</v>
      </c>
      <c r="Q187" s="91">
        <f t="shared" si="2"/>
        <v>1.8057552079773945E-4</v>
      </c>
      <c r="R187" s="91">
        <f>P187/'סכום נכסי הקרן'!$C$42</f>
        <v>1.7923296434303053E-5</v>
      </c>
    </row>
    <row r="188" spans="2:18">
      <c r="B188" s="86" t="s">
        <v>2933</v>
      </c>
      <c r="C188" s="88" t="s">
        <v>2626</v>
      </c>
      <c r="D188" s="87" t="s">
        <v>2754</v>
      </c>
      <c r="E188" s="87"/>
      <c r="F188" s="87" t="s">
        <v>487</v>
      </c>
      <c r="G188" s="101">
        <v>43321</v>
      </c>
      <c r="H188" s="87" t="s">
        <v>131</v>
      </c>
      <c r="I188" s="90">
        <v>7.2899999999690612</v>
      </c>
      <c r="J188" s="88" t="s">
        <v>562</v>
      </c>
      <c r="K188" s="88" t="s">
        <v>133</v>
      </c>
      <c r="L188" s="89">
        <v>2.8528999999999999E-2</v>
      </c>
      <c r="M188" s="89">
        <v>3.2199999999587489E-2</v>
      </c>
      <c r="N188" s="90">
        <v>12777.014024</v>
      </c>
      <c r="O188" s="102">
        <v>106.25</v>
      </c>
      <c r="P188" s="90">
        <v>13.575578397999999</v>
      </c>
      <c r="Q188" s="91">
        <f t="shared" si="2"/>
        <v>1.0215573775406576E-3</v>
      </c>
      <c r="R188" s="91">
        <f>P188/'סכום נכסי הקרן'!$C$42</f>
        <v>1.0139622259663259E-4</v>
      </c>
    </row>
    <row r="189" spans="2:18">
      <c r="B189" s="86" t="s">
        <v>2933</v>
      </c>
      <c r="C189" s="88" t="s">
        <v>2626</v>
      </c>
      <c r="D189" s="87" t="s">
        <v>2755</v>
      </c>
      <c r="E189" s="87"/>
      <c r="F189" s="87" t="s">
        <v>487</v>
      </c>
      <c r="G189" s="101">
        <v>43138</v>
      </c>
      <c r="H189" s="87" t="s">
        <v>131</v>
      </c>
      <c r="I189" s="90">
        <v>7.1799999998658031</v>
      </c>
      <c r="J189" s="88" t="s">
        <v>562</v>
      </c>
      <c r="K189" s="88" t="s">
        <v>133</v>
      </c>
      <c r="L189" s="89">
        <v>2.6242999999999999E-2</v>
      </c>
      <c r="M189" s="89">
        <v>3.9799999999148995E-2</v>
      </c>
      <c r="N189" s="90">
        <v>12228.234603999999</v>
      </c>
      <c r="O189" s="102">
        <v>99.94</v>
      </c>
      <c r="P189" s="90">
        <v>12.220897698</v>
      </c>
      <c r="Q189" s="91">
        <f t="shared" si="2"/>
        <v>9.1961814351871566E-4</v>
      </c>
      <c r="R189" s="91">
        <f>P189/'סכום נכסי הקרן'!$C$42</f>
        <v>9.1278089742359637E-5</v>
      </c>
    </row>
    <row r="190" spans="2:18">
      <c r="B190" s="86" t="s">
        <v>2933</v>
      </c>
      <c r="C190" s="88" t="s">
        <v>2626</v>
      </c>
      <c r="D190" s="87" t="s">
        <v>2756</v>
      </c>
      <c r="E190" s="87"/>
      <c r="F190" s="87" t="s">
        <v>487</v>
      </c>
      <c r="G190" s="101">
        <v>43417</v>
      </c>
      <c r="H190" s="87" t="s">
        <v>131</v>
      </c>
      <c r="I190" s="90">
        <v>7.2199999998075253</v>
      </c>
      <c r="J190" s="88" t="s">
        <v>562</v>
      </c>
      <c r="K190" s="88" t="s">
        <v>133</v>
      </c>
      <c r="L190" s="89">
        <v>3.0796999999999998E-2</v>
      </c>
      <c r="M190" s="89">
        <v>3.3999999998966579E-2</v>
      </c>
      <c r="N190" s="90">
        <v>14547.21017</v>
      </c>
      <c r="O190" s="102">
        <v>106.43</v>
      </c>
      <c r="P190" s="90">
        <v>15.482595959000001</v>
      </c>
      <c r="Q190" s="91">
        <f t="shared" si="2"/>
        <v>1.1650597611168997E-3</v>
      </c>
      <c r="R190" s="91">
        <f>P190/'סכום נכסי הקרן'!$C$42</f>
        <v>1.156397687235019E-4</v>
      </c>
    </row>
    <row r="191" spans="2:18">
      <c r="B191" s="86" t="s">
        <v>2933</v>
      </c>
      <c r="C191" s="88" t="s">
        <v>2626</v>
      </c>
      <c r="D191" s="87" t="s">
        <v>2757</v>
      </c>
      <c r="E191" s="87"/>
      <c r="F191" s="87" t="s">
        <v>487</v>
      </c>
      <c r="G191" s="101">
        <v>43485</v>
      </c>
      <c r="H191" s="87" t="s">
        <v>131</v>
      </c>
      <c r="I191" s="90">
        <v>7.2900000001147269</v>
      </c>
      <c r="J191" s="88" t="s">
        <v>562</v>
      </c>
      <c r="K191" s="88" t="s">
        <v>133</v>
      </c>
      <c r="L191" s="89">
        <v>3.0190999999999999E-2</v>
      </c>
      <c r="M191" s="89">
        <v>3.1000000000551094E-2</v>
      </c>
      <c r="N191" s="90">
        <v>18383.286934</v>
      </c>
      <c r="O191" s="102">
        <v>108.58</v>
      </c>
      <c r="P191" s="90">
        <v>19.960572198999998</v>
      </c>
      <c r="Q191" s="91">
        <f t="shared" si="2"/>
        <v>1.5020258579056527E-3</v>
      </c>
      <c r="R191" s="91">
        <f>P191/'סכום נכסי הקרן'!$C$42</f>
        <v>1.4908584831598273E-4</v>
      </c>
    </row>
    <row r="192" spans="2:18">
      <c r="B192" s="86" t="s">
        <v>2933</v>
      </c>
      <c r="C192" s="88" t="s">
        <v>2626</v>
      </c>
      <c r="D192" s="87" t="s">
        <v>2758</v>
      </c>
      <c r="E192" s="87"/>
      <c r="F192" s="87" t="s">
        <v>487</v>
      </c>
      <c r="G192" s="101">
        <v>43613</v>
      </c>
      <c r="H192" s="87" t="s">
        <v>131</v>
      </c>
      <c r="I192" s="90">
        <v>7.2899999998634692</v>
      </c>
      <c r="J192" s="88" t="s">
        <v>562</v>
      </c>
      <c r="K192" s="88" t="s">
        <v>133</v>
      </c>
      <c r="L192" s="89">
        <v>2.5243000000000002E-2</v>
      </c>
      <c r="M192" s="89">
        <v>3.4700000000387185E-2</v>
      </c>
      <c r="N192" s="90">
        <v>4851.9851580000004</v>
      </c>
      <c r="O192" s="102">
        <v>101.14</v>
      </c>
      <c r="P192" s="90">
        <v>4.9072981229999995</v>
      </c>
      <c r="Q192" s="91">
        <f t="shared" si="2"/>
        <v>3.692724136218473E-4</v>
      </c>
      <c r="R192" s="91">
        <f>P192/'סכום נכסי הקרן'!$C$42</f>
        <v>3.6652691932525735E-5</v>
      </c>
    </row>
    <row r="193" spans="2:18">
      <c r="B193" s="86" t="s">
        <v>2933</v>
      </c>
      <c r="C193" s="88" t="s">
        <v>2626</v>
      </c>
      <c r="D193" s="87" t="s">
        <v>2759</v>
      </c>
      <c r="E193" s="87"/>
      <c r="F193" s="87" t="s">
        <v>487</v>
      </c>
      <c r="G193" s="101">
        <v>43657</v>
      </c>
      <c r="H193" s="87" t="s">
        <v>131</v>
      </c>
      <c r="I193" s="90">
        <v>7.2000000003448976</v>
      </c>
      <c r="J193" s="88" t="s">
        <v>562</v>
      </c>
      <c r="K193" s="88" t="s">
        <v>133</v>
      </c>
      <c r="L193" s="89">
        <v>2.5243000000000002E-2</v>
      </c>
      <c r="M193" s="89">
        <v>3.9900000003168741E-2</v>
      </c>
      <c r="N193" s="90">
        <v>4786.9918440000001</v>
      </c>
      <c r="O193" s="102">
        <v>96.91</v>
      </c>
      <c r="P193" s="90">
        <v>4.6390738469999997</v>
      </c>
      <c r="Q193" s="91">
        <f t="shared" si="2"/>
        <v>3.4908863360525008E-4</v>
      </c>
      <c r="R193" s="91">
        <f>P193/'סכום נכסי הקרן'!$C$42</f>
        <v>3.4649320319341038E-5</v>
      </c>
    </row>
    <row r="194" spans="2:18">
      <c r="B194" s="86" t="s">
        <v>2933</v>
      </c>
      <c r="C194" s="88" t="s">
        <v>2626</v>
      </c>
      <c r="D194" s="87" t="s">
        <v>2760</v>
      </c>
      <c r="E194" s="87"/>
      <c r="F194" s="87" t="s">
        <v>487</v>
      </c>
      <c r="G194" s="101">
        <v>43541</v>
      </c>
      <c r="H194" s="87" t="s">
        <v>131</v>
      </c>
      <c r="I194" s="90">
        <v>7.2899999979367074</v>
      </c>
      <c r="J194" s="88" t="s">
        <v>562</v>
      </c>
      <c r="K194" s="88" t="s">
        <v>133</v>
      </c>
      <c r="L194" s="89">
        <v>2.7271E-2</v>
      </c>
      <c r="M194" s="89">
        <v>3.3099999994009803E-2</v>
      </c>
      <c r="N194" s="90">
        <v>1578.6595299999999</v>
      </c>
      <c r="O194" s="102">
        <v>104.69</v>
      </c>
      <c r="P194" s="90">
        <v>1.6526986290000001</v>
      </c>
      <c r="Q194" s="91">
        <f t="shared" si="2"/>
        <v>1.243649756797847E-4</v>
      </c>
      <c r="R194" s="91">
        <f>P194/'סכום נכסי הקרן'!$C$42</f>
        <v>1.2344033761089809E-5</v>
      </c>
    </row>
    <row r="195" spans="2:18">
      <c r="B195" s="86" t="s">
        <v>2935</v>
      </c>
      <c r="C195" s="88" t="s">
        <v>2625</v>
      </c>
      <c r="D195" s="87">
        <v>22333</v>
      </c>
      <c r="E195" s="87"/>
      <c r="F195" s="87" t="s">
        <v>479</v>
      </c>
      <c r="G195" s="101">
        <v>41639</v>
      </c>
      <c r="H195" s="87" t="s">
        <v>318</v>
      </c>
      <c r="I195" s="90">
        <v>0.5</v>
      </c>
      <c r="J195" s="88" t="s">
        <v>128</v>
      </c>
      <c r="K195" s="88" t="s">
        <v>133</v>
      </c>
      <c r="L195" s="89">
        <v>3.7000000000000005E-2</v>
      </c>
      <c r="M195" s="89">
        <v>7.7099999998739371E-2</v>
      </c>
      <c r="N195" s="90">
        <v>14718.621845</v>
      </c>
      <c r="O195" s="102">
        <v>107.79</v>
      </c>
      <c r="P195" s="90">
        <v>15.865201800000003</v>
      </c>
      <c r="Q195" s="91">
        <f t="shared" si="2"/>
        <v>1.1938507126406509E-3</v>
      </c>
      <c r="R195" s="91">
        <f>P195/'סכום נכסי הקרן'!$C$42</f>
        <v>1.1849745816283535E-4</v>
      </c>
    </row>
    <row r="196" spans="2:18">
      <c r="B196" s="86" t="s">
        <v>2935</v>
      </c>
      <c r="C196" s="88" t="s">
        <v>2625</v>
      </c>
      <c r="D196" s="87">
        <v>22334</v>
      </c>
      <c r="E196" s="87"/>
      <c r="F196" s="87" t="s">
        <v>479</v>
      </c>
      <c r="G196" s="101">
        <v>42004</v>
      </c>
      <c r="H196" s="87" t="s">
        <v>318</v>
      </c>
      <c r="I196" s="90">
        <v>0.96000000006475072</v>
      </c>
      <c r="J196" s="88" t="s">
        <v>128</v>
      </c>
      <c r="K196" s="88" t="s">
        <v>133</v>
      </c>
      <c r="L196" s="89">
        <v>3.7000000000000005E-2</v>
      </c>
      <c r="M196" s="89">
        <v>0.13530000000356129</v>
      </c>
      <c r="N196" s="90">
        <v>9812.4145810000009</v>
      </c>
      <c r="O196" s="102">
        <v>100.73</v>
      </c>
      <c r="P196" s="90">
        <v>9.884045016</v>
      </c>
      <c r="Q196" s="91">
        <f t="shared" si="2"/>
        <v>7.4377082213501191E-4</v>
      </c>
      <c r="R196" s="91">
        <f>P196/'סכום נכסי הקרן'!$C$42</f>
        <v>7.3824097892221012E-5</v>
      </c>
    </row>
    <row r="197" spans="2:18">
      <c r="B197" s="86" t="s">
        <v>2935</v>
      </c>
      <c r="C197" s="88" t="s">
        <v>2625</v>
      </c>
      <c r="D197" s="87" t="s">
        <v>2761</v>
      </c>
      <c r="E197" s="87"/>
      <c r="F197" s="87" t="s">
        <v>479</v>
      </c>
      <c r="G197" s="101">
        <v>42759</v>
      </c>
      <c r="H197" s="87" t="s">
        <v>318</v>
      </c>
      <c r="I197" s="90">
        <v>1.8999999999778199</v>
      </c>
      <c r="J197" s="88" t="s">
        <v>128</v>
      </c>
      <c r="K197" s="88" t="s">
        <v>133</v>
      </c>
      <c r="L197" s="89">
        <v>6.5500000000000003E-2</v>
      </c>
      <c r="M197" s="89">
        <v>7.1699999999268058E-2</v>
      </c>
      <c r="N197" s="90">
        <v>35996.219129999998</v>
      </c>
      <c r="O197" s="102">
        <v>100.2</v>
      </c>
      <c r="P197" s="90">
        <v>36.068096992000001</v>
      </c>
      <c r="Q197" s="91">
        <f t="shared" si="2"/>
        <v>2.7141112883601209E-3</v>
      </c>
      <c r="R197" s="91">
        <f>P197/'סכום נכסי הקרן'!$C$42</f>
        <v>2.6939322097514111E-4</v>
      </c>
    </row>
    <row r="198" spans="2:18">
      <c r="B198" s="86" t="s">
        <v>2935</v>
      </c>
      <c r="C198" s="88" t="s">
        <v>2625</v>
      </c>
      <c r="D198" s="87" t="s">
        <v>2762</v>
      </c>
      <c r="E198" s="87"/>
      <c r="F198" s="87" t="s">
        <v>479</v>
      </c>
      <c r="G198" s="101">
        <v>42759</v>
      </c>
      <c r="H198" s="87" t="s">
        <v>318</v>
      </c>
      <c r="I198" s="90">
        <v>1.9500000000199984</v>
      </c>
      <c r="J198" s="88" t="s">
        <v>128</v>
      </c>
      <c r="K198" s="88" t="s">
        <v>133</v>
      </c>
      <c r="L198" s="89">
        <v>3.8800000000000001E-2</v>
      </c>
      <c r="M198" s="89">
        <v>5.7800000000194272E-2</v>
      </c>
      <c r="N198" s="90">
        <v>35996.219129999998</v>
      </c>
      <c r="O198" s="102">
        <v>97.24</v>
      </c>
      <c r="P198" s="90">
        <v>35.002723193999998</v>
      </c>
      <c r="Q198" s="91">
        <f t="shared" si="2"/>
        <v>2.6339422943564656E-3</v>
      </c>
      <c r="R198" s="91">
        <f>P198/'סכום נכסי הקרן'!$C$42</f>
        <v>2.6143592622101538E-4</v>
      </c>
    </row>
    <row r="199" spans="2:18">
      <c r="B199" s="86" t="s">
        <v>2936</v>
      </c>
      <c r="C199" s="88" t="s">
        <v>2625</v>
      </c>
      <c r="D199" s="87">
        <v>7561</v>
      </c>
      <c r="E199" s="87"/>
      <c r="F199" s="87" t="s">
        <v>512</v>
      </c>
      <c r="G199" s="101">
        <v>43920</v>
      </c>
      <c r="H199" s="87" t="s">
        <v>131</v>
      </c>
      <c r="I199" s="90">
        <v>4.490000000016293</v>
      </c>
      <c r="J199" s="88" t="s">
        <v>156</v>
      </c>
      <c r="K199" s="88" t="s">
        <v>133</v>
      </c>
      <c r="L199" s="89">
        <v>4.8917999999999996E-2</v>
      </c>
      <c r="M199" s="89">
        <v>5.8900000000140153E-2</v>
      </c>
      <c r="N199" s="90">
        <v>90354.523149999994</v>
      </c>
      <c r="O199" s="102">
        <v>97.14</v>
      </c>
      <c r="P199" s="90">
        <v>87.770380692999993</v>
      </c>
      <c r="Q199" s="91">
        <f t="shared" si="2"/>
        <v>6.6046894870936497E-3</v>
      </c>
      <c r="R199" s="91">
        <f>P199/'סכום נכסי הקרן'!$C$42</f>
        <v>6.5555844452636568E-4</v>
      </c>
    </row>
    <row r="200" spans="2:18">
      <c r="B200" s="86" t="s">
        <v>2936</v>
      </c>
      <c r="C200" s="88" t="s">
        <v>2625</v>
      </c>
      <c r="D200" s="87">
        <v>8991</v>
      </c>
      <c r="E200" s="87"/>
      <c r="F200" s="87" t="s">
        <v>512</v>
      </c>
      <c r="G200" s="101">
        <v>44636</v>
      </c>
      <c r="H200" s="87" t="s">
        <v>131</v>
      </c>
      <c r="I200" s="90">
        <v>4.9400000000144333</v>
      </c>
      <c r="J200" s="88" t="s">
        <v>156</v>
      </c>
      <c r="K200" s="88" t="s">
        <v>133</v>
      </c>
      <c r="L200" s="89">
        <v>4.2824000000000001E-2</v>
      </c>
      <c r="M200" s="89">
        <v>8.7100000000262551E-2</v>
      </c>
      <c r="N200" s="90">
        <v>79350.802878999995</v>
      </c>
      <c r="O200" s="102">
        <v>82.08</v>
      </c>
      <c r="P200" s="90">
        <v>65.131136598999987</v>
      </c>
      <c r="Q200" s="91">
        <f t="shared" si="2"/>
        <v>4.9010945353252103E-3</v>
      </c>
      <c r="R200" s="91">
        <f>P200/'סכום נכסי הקרן'!$C$42</f>
        <v>4.864655509290726E-4</v>
      </c>
    </row>
    <row r="201" spans="2:18">
      <c r="B201" s="86" t="s">
        <v>2936</v>
      </c>
      <c r="C201" s="88" t="s">
        <v>2625</v>
      </c>
      <c r="D201" s="87">
        <v>9112</v>
      </c>
      <c r="E201" s="87"/>
      <c r="F201" s="87" t="s">
        <v>512</v>
      </c>
      <c r="G201" s="101">
        <v>44722</v>
      </c>
      <c r="H201" s="87" t="s">
        <v>131</v>
      </c>
      <c r="I201" s="90">
        <v>4.8900000000075865</v>
      </c>
      <c r="J201" s="88" t="s">
        <v>156</v>
      </c>
      <c r="K201" s="88" t="s">
        <v>133</v>
      </c>
      <c r="L201" s="89">
        <v>5.2750000000000005E-2</v>
      </c>
      <c r="M201" s="89">
        <v>7.9600000000091736E-2</v>
      </c>
      <c r="N201" s="90">
        <v>126436.261699</v>
      </c>
      <c r="O201" s="102">
        <v>89.66</v>
      </c>
      <c r="P201" s="90">
        <v>113.362750026</v>
      </c>
      <c r="Q201" s="91">
        <f t="shared" si="2"/>
        <v>8.5305060478615552E-3</v>
      </c>
      <c r="R201" s="91">
        <f>P201/'סכום נכסי הקרן'!$C$42</f>
        <v>8.4670828003145186E-4</v>
      </c>
    </row>
    <row r="202" spans="2:18">
      <c r="B202" s="86" t="s">
        <v>2936</v>
      </c>
      <c r="C202" s="88" t="s">
        <v>2625</v>
      </c>
      <c r="D202" s="87">
        <v>9247</v>
      </c>
      <c r="E202" s="87"/>
      <c r="F202" s="87" t="s">
        <v>512</v>
      </c>
      <c r="G202" s="101">
        <v>44816</v>
      </c>
      <c r="H202" s="87" t="s">
        <v>131</v>
      </c>
      <c r="I202" s="90">
        <v>4.8100000000157772</v>
      </c>
      <c r="J202" s="88" t="s">
        <v>156</v>
      </c>
      <c r="K202" s="88" t="s">
        <v>133</v>
      </c>
      <c r="L202" s="89">
        <v>5.6036999999999997E-2</v>
      </c>
      <c r="M202" s="89">
        <v>9.4800000000210355E-2</v>
      </c>
      <c r="N202" s="90">
        <v>156100.32896899999</v>
      </c>
      <c r="O202" s="102">
        <v>85.27</v>
      </c>
      <c r="P202" s="90">
        <v>133.10674709</v>
      </c>
      <c r="Q202" s="91">
        <f t="shared" si="2"/>
        <v>1.0016234704980264E-2</v>
      </c>
      <c r="R202" s="91">
        <f>P202/'סכום נכסי הקרן'!$C$42</f>
        <v>9.9417652503407659E-4</v>
      </c>
    </row>
    <row r="203" spans="2:18">
      <c r="B203" s="86" t="s">
        <v>2936</v>
      </c>
      <c r="C203" s="88" t="s">
        <v>2625</v>
      </c>
      <c r="D203" s="87">
        <v>9486</v>
      </c>
      <c r="E203" s="87"/>
      <c r="F203" s="87" t="s">
        <v>512</v>
      </c>
      <c r="G203" s="101">
        <v>44976</v>
      </c>
      <c r="H203" s="87" t="s">
        <v>131</v>
      </c>
      <c r="I203" s="90">
        <v>4.8699999999868551</v>
      </c>
      <c r="J203" s="88" t="s">
        <v>156</v>
      </c>
      <c r="K203" s="88" t="s">
        <v>133</v>
      </c>
      <c r="L203" s="89">
        <v>6.1999000000000005E-2</v>
      </c>
      <c r="M203" s="89">
        <v>7.1899999999787648E-2</v>
      </c>
      <c r="N203" s="90">
        <v>153150.29999999999</v>
      </c>
      <c r="O203" s="102">
        <v>96.86</v>
      </c>
      <c r="P203" s="90">
        <v>148.341376185</v>
      </c>
      <c r="Q203" s="91">
        <f t="shared" ref="Q203:Q254" si="3">IFERROR(P203/$P$10,0)</f>
        <v>1.1162635049026422E-2</v>
      </c>
      <c r="R203" s="91">
        <f>P203/'סכום נכסי הקרן'!$C$42</f>
        <v>1.1079642250941589E-3</v>
      </c>
    </row>
    <row r="204" spans="2:18">
      <c r="B204" s="86" t="s">
        <v>2936</v>
      </c>
      <c r="C204" s="88" t="s">
        <v>2625</v>
      </c>
      <c r="D204" s="87">
        <v>7894</v>
      </c>
      <c r="E204" s="87"/>
      <c r="F204" s="87" t="s">
        <v>512</v>
      </c>
      <c r="G204" s="101">
        <v>44068</v>
      </c>
      <c r="H204" s="87" t="s">
        <v>131</v>
      </c>
      <c r="I204" s="90">
        <v>4.4100000000139268</v>
      </c>
      <c r="J204" s="88" t="s">
        <v>156</v>
      </c>
      <c r="K204" s="88" t="s">
        <v>133</v>
      </c>
      <c r="L204" s="89">
        <v>4.5102999999999997E-2</v>
      </c>
      <c r="M204" s="89">
        <v>7.5100000000229455E-2</v>
      </c>
      <c r="N204" s="90">
        <v>111978.435262</v>
      </c>
      <c r="O204" s="102">
        <v>89.13</v>
      </c>
      <c r="P204" s="90">
        <v>99.806380421</v>
      </c>
      <c r="Q204" s="91">
        <f t="shared" si="3"/>
        <v>7.510394125065256E-3</v>
      </c>
      <c r="R204" s="91">
        <f>P204/'סכום נכסי הקרן'!$C$42</f>
        <v>7.4545552823169733E-4</v>
      </c>
    </row>
    <row r="205" spans="2:18">
      <c r="B205" s="86" t="s">
        <v>2936</v>
      </c>
      <c r="C205" s="88" t="s">
        <v>2625</v>
      </c>
      <c r="D205" s="87">
        <v>8076</v>
      </c>
      <c r="E205" s="87"/>
      <c r="F205" s="87" t="s">
        <v>512</v>
      </c>
      <c r="G205" s="101">
        <v>44160</v>
      </c>
      <c r="H205" s="87" t="s">
        <v>131</v>
      </c>
      <c r="I205" s="90">
        <v>4.1999999999752182</v>
      </c>
      <c r="J205" s="88" t="s">
        <v>156</v>
      </c>
      <c r="K205" s="88" t="s">
        <v>133</v>
      </c>
      <c r="L205" s="89">
        <v>4.5465999999999999E-2</v>
      </c>
      <c r="M205" s="89">
        <v>0.10789999999951673</v>
      </c>
      <c r="N205" s="90">
        <v>102847.114187</v>
      </c>
      <c r="O205" s="102">
        <v>78.47</v>
      </c>
      <c r="P205" s="90">
        <v>80.704129809999998</v>
      </c>
      <c r="Q205" s="91">
        <f t="shared" si="3"/>
        <v>6.0729566570475058E-3</v>
      </c>
      <c r="R205" s="91">
        <f>P205/'סכום נכסי הקרן'!$C$42</f>
        <v>6.0278049824292221E-4</v>
      </c>
    </row>
    <row r="206" spans="2:18">
      <c r="B206" s="86" t="s">
        <v>2936</v>
      </c>
      <c r="C206" s="88" t="s">
        <v>2625</v>
      </c>
      <c r="D206" s="87">
        <v>9311</v>
      </c>
      <c r="E206" s="87"/>
      <c r="F206" s="87" t="s">
        <v>512</v>
      </c>
      <c r="G206" s="101">
        <v>44880</v>
      </c>
      <c r="H206" s="87" t="s">
        <v>131</v>
      </c>
      <c r="I206" s="90">
        <v>3.9700000000163991</v>
      </c>
      <c r="J206" s="88" t="s">
        <v>156</v>
      </c>
      <c r="K206" s="88" t="s">
        <v>133</v>
      </c>
      <c r="L206" s="89">
        <v>7.2695999999999997E-2</v>
      </c>
      <c r="M206" s="89">
        <v>0.11600000000063077</v>
      </c>
      <c r="N206" s="90">
        <v>91201.003649999999</v>
      </c>
      <c r="O206" s="102">
        <v>86.92</v>
      </c>
      <c r="P206" s="90">
        <v>79.271912509999993</v>
      </c>
      <c r="Q206" s="91">
        <f t="shared" si="3"/>
        <v>5.9651828218441443E-3</v>
      </c>
      <c r="R206" s="91">
        <f>P206/'סכום נכסי הקרן'!$C$42</f>
        <v>5.9208324322364855E-4</v>
      </c>
    </row>
    <row r="207" spans="2:18">
      <c r="B207" s="86" t="s">
        <v>2937</v>
      </c>
      <c r="C207" s="88" t="s">
        <v>2626</v>
      </c>
      <c r="D207" s="87" t="s">
        <v>2763</v>
      </c>
      <c r="E207" s="87"/>
      <c r="F207" s="87" t="s">
        <v>512</v>
      </c>
      <c r="G207" s="101">
        <v>45016</v>
      </c>
      <c r="H207" s="87" t="s">
        <v>131</v>
      </c>
      <c r="I207" s="90">
        <v>5.380000000004693</v>
      </c>
      <c r="J207" s="88" t="s">
        <v>348</v>
      </c>
      <c r="K207" s="88" t="s">
        <v>133</v>
      </c>
      <c r="L207" s="89">
        <v>4.4999999999999998E-2</v>
      </c>
      <c r="M207" s="89">
        <v>4.0100000000044975E-2</v>
      </c>
      <c r="N207" s="90">
        <v>99356.128876999996</v>
      </c>
      <c r="O207" s="102">
        <v>102.95</v>
      </c>
      <c r="P207" s="90">
        <v>102.287133454</v>
      </c>
      <c r="Q207" s="91">
        <f t="shared" si="3"/>
        <v>7.6970698959547574E-3</v>
      </c>
      <c r="R207" s="91">
        <f>P207/'סכום נכסי הקרן'!$C$42</f>
        <v>7.6398431421538667E-4</v>
      </c>
    </row>
    <row r="208" spans="2:18">
      <c r="B208" s="86" t="s">
        <v>2938</v>
      </c>
      <c r="C208" s="88" t="s">
        <v>2625</v>
      </c>
      <c r="D208" s="87">
        <v>8811</v>
      </c>
      <c r="E208" s="87"/>
      <c r="F208" s="87" t="s">
        <v>742</v>
      </c>
      <c r="G208" s="101">
        <v>44550</v>
      </c>
      <c r="H208" s="87" t="s">
        <v>2624</v>
      </c>
      <c r="I208" s="90">
        <v>5.0699999999819143</v>
      </c>
      <c r="J208" s="88" t="s">
        <v>338</v>
      </c>
      <c r="K208" s="88" t="s">
        <v>133</v>
      </c>
      <c r="L208" s="89">
        <v>7.3499999999999996E-2</v>
      </c>
      <c r="M208" s="89">
        <v>8.9799999999747707E-2</v>
      </c>
      <c r="N208" s="90">
        <v>138648.88773799999</v>
      </c>
      <c r="O208" s="102">
        <v>94.91</v>
      </c>
      <c r="P208" s="90">
        <v>131.59124863399998</v>
      </c>
      <c r="Q208" s="91">
        <f t="shared" si="3"/>
        <v>9.9021939928286267E-3</v>
      </c>
      <c r="R208" s="91">
        <f>P208/'סכום נכסי הקרן'!$C$42</f>
        <v>9.8285724166475305E-4</v>
      </c>
    </row>
    <row r="209" spans="2:18">
      <c r="B209" s="86" t="s">
        <v>2939</v>
      </c>
      <c r="C209" s="88" t="s">
        <v>2626</v>
      </c>
      <c r="D209" s="87" t="s">
        <v>2764</v>
      </c>
      <c r="E209" s="87"/>
      <c r="F209" s="87" t="s">
        <v>742</v>
      </c>
      <c r="G209" s="101">
        <v>42732</v>
      </c>
      <c r="H209" s="87" t="s">
        <v>2624</v>
      </c>
      <c r="I209" s="90">
        <v>2.2299999999503632</v>
      </c>
      <c r="J209" s="88" t="s">
        <v>129</v>
      </c>
      <c r="K209" s="88" t="s">
        <v>133</v>
      </c>
      <c r="L209" s="89">
        <v>2.1613000000000004E-2</v>
      </c>
      <c r="M209" s="89">
        <v>2.8599999999438887E-2</v>
      </c>
      <c r="N209" s="90">
        <v>21317.756904000002</v>
      </c>
      <c r="O209" s="102">
        <v>108.68</v>
      </c>
      <c r="P209" s="90">
        <v>23.168138404999997</v>
      </c>
      <c r="Q209" s="91">
        <f t="shared" si="3"/>
        <v>1.7433940578913073E-3</v>
      </c>
      <c r="R209" s="91">
        <f>P209/'סכום נכסי הקרן'!$C$42</f>
        <v>1.7304321407101583E-4</v>
      </c>
    </row>
    <row r="210" spans="2:18">
      <c r="B210" s="86" t="s">
        <v>2940</v>
      </c>
      <c r="C210" s="88" t="s">
        <v>2626</v>
      </c>
      <c r="D210" s="87" t="s">
        <v>2765</v>
      </c>
      <c r="E210" s="87"/>
      <c r="F210" s="87" t="s">
        <v>512</v>
      </c>
      <c r="G210" s="101">
        <v>44347</v>
      </c>
      <c r="H210" s="87" t="s">
        <v>131</v>
      </c>
      <c r="I210" s="90">
        <v>2.3900000000148958</v>
      </c>
      <c r="J210" s="88" t="s">
        <v>129</v>
      </c>
      <c r="K210" s="88" t="s">
        <v>133</v>
      </c>
      <c r="L210" s="89">
        <v>6.25E-2</v>
      </c>
      <c r="M210" s="89">
        <v>7.0900000000325689E-2</v>
      </c>
      <c r="N210" s="90">
        <v>80397.547275000004</v>
      </c>
      <c r="O210" s="102">
        <v>98.53</v>
      </c>
      <c r="P210" s="90">
        <v>79.215719137999997</v>
      </c>
      <c r="Q210" s="91">
        <f t="shared" si="3"/>
        <v>5.9609542908709125E-3</v>
      </c>
      <c r="R210" s="91">
        <f>P210/'סכום נכסי הקרן'!$C$42</f>
        <v>5.916635339863164E-4</v>
      </c>
    </row>
    <row r="211" spans="2:18">
      <c r="B211" s="86" t="s">
        <v>2940</v>
      </c>
      <c r="C211" s="88" t="s">
        <v>2626</v>
      </c>
      <c r="D211" s="87">
        <v>9199</v>
      </c>
      <c r="E211" s="87"/>
      <c r="F211" s="87" t="s">
        <v>512</v>
      </c>
      <c r="G211" s="101">
        <v>44788</v>
      </c>
      <c r="H211" s="87" t="s">
        <v>131</v>
      </c>
      <c r="I211" s="90">
        <v>2.3900000000149961</v>
      </c>
      <c r="J211" s="88" t="s">
        <v>129</v>
      </c>
      <c r="K211" s="88" t="s">
        <v>133</v>
      </c>
      <c r="L211" s="89">
        <v>6.25E-2</v>
      </c>
      <c r="M211" s="89">
        <v>7.0900000000458707E-2</v>
      </c>
      <c r="N211" s="90">
        <v>46021.372235000003</v>
      </c>
      <c r="O211" s="102">
        <v>98.53</v>
      </c>
      <c r="P211" s="90">
        <v>45.344867187999995</v>
      </c>
      <c r="Q211" s="91">
        <f t="shared" si="3"/>
        <v>3.4121848993430041E-3</v>
      </c>
      <c r="R211" s="91">
        <f>P211/'סכום נכסי הקרן'!$C$42</f>
        <v>3.3868157305817277E-4</v>
      </c>
    </row>
    <row r="212" spans="2:18">
      <c r="B212" s="86" t="s">
        <v>2940</v>
      </c>
      <c r="C212" s="88" t="s">
        <v>2626</v>
      </c>
      <c r="D212" s="87">
        <v>9255</v>
      </c>
      <c r="E212" s="87"/>
      <c r="F212" s="87" t="s">
        <v>512</v>
      </c>
      <c r="G212" s="101">
        <v>44825</v>
      </c>
      <c r="H212" s="87" t="s">
        <v>131</v>
      </c>
      <c r="I212" s="90">
        <v>2.3899999999829391</v>
      </c>
      <c r="J212" s="88" t="s">
        <v>129</v>
      </c>
      <c r="K212" s="88" t="s">
        <v>133</v>
      </c>
      <c r="L212" s="89">
        <v>6.25E-2</v>
      </c>
      <c r="M212" s="89">
        <v>7.0899999999146951E-2</v>
      </c>
      <c r="N212" s="90">
        <v>29744.064089000003</v>
      </c>
      <c r="O212" s="102">
        <v>98.53</v>
      </c>
      <c r="P212" s="90">
        <v>29.306832249999999</v>
      </c>
      <c r="Q212" s="91">
        <f t="shared" si="3"/>
        <v>2.2053285554112841E-3</v>
      </c>
      <c r="R212" s="91">
        <f>P212/'סכום נכסי הקרן'!$C$42</f>
        <v>2.1889322129073759E-4</v>
      </c>
    </row>
    <row r="213" spans="2:18">
      <c r="B213" s="86" t="s">
        <v>2940</v>
      </c>
      <c r="C213" s="88" t="s">
        <v>2626</v>
      </c>
      <c r="D213" s="87">
        <v>9287</v>
      </c>
      <c r="E213" s="87"/>
      <c r="F213" s="87" t="s">
        <v>512</v>
      </c>
      <c r="G213" s="101">
        <v>44861</v>
      </c>
      <c r="H213" s="87" t="s">
        <v>131</v>
      </c>
      <c r="I213" s="90">
        <v>2.3899999999829444</v>
      </c>
      <c r="J213" s="88" t="s">
        <v>129</v>
      </c>
      <c r="K213" s="88" t="s">
        <v>133</v>
      </c>
      <c r="L213" s="89">
        <v>6.25E-2</v>
      </c>
      <c r="M213" s="89">
        <v>7.090000000039795E-2</v>
      </c>
      <c r="N213" s="90">
        <v>16066.938489</v>
      </c>
      <c r="O213" s="102">
        <v>98.53</v>
      </c>
      <c r="P213" s="90">
        <v>15.830757692999999</v>
      </c>
      <c r="Q213" s="91">
        <f t="shared" si="3"/>
        <v>1.1912588060133916E-3</v>
      </c>
      <c r="R213" s="91">
        <f>P213/'סכום נכסי הקרן'!$C$42</f>
        <v>1.1824019455033033E-4</v>
      </c>
    </row>
    <row r="214" spans="2:18">
      <c r="B214" s="86" t="s">
        <v>2940</v>
      </c>
      <c r="C214" s="88" t="s">
        <v>2626</v>
      </c>
      <c r="D214" s="87">
        <v>9339</v>
      </c>
      <c r="E214" s="87"/>
      <c r="F214" s="87" t="s">
        <v>512</v>
      </c>
      <c r="G214" s="101">
        <v>44895</v>
      </c>
      <c r="H214" s="87" t="s">
        <v>131</v>
      </c>
      <c r="I214" s="90">
        <v>2.3900000000305202</v>
      </c>
      <c r="J214" s="88" t="s">
        <v>129</v>
      </c>
      <c r="K214" s="88" t="s">
        <v>133</v>
      </c>
      <c r="L214" s="89">
        <v>6.25E-2</v>
      </c>
      <c r="M214" s="89">
        <v>7.0900000001261815E-2</v>
      </c>
      <c r="N214" s="90">
        <v>22280.054539000001</v>
      </c>
      <c r="O214" s="102">
        <v>98.53</v>
      </c>
      <c r="P214" s="90">
        <v>21.952542146999999</v>
      </c>
      <c r="Q214" s="91">
        <f t="shared" si="3"/>
        <v>1.6519208779600817E-3</v>
      </c>
      <c r="R214" s="91">
        <f>P214/'סכום נכסי הקרן'!$C$42</f>
        <v>1.6396390524525263E-4</v>
      </c>
    </row>
    <row r="215" spans="2:18">
      <c r="B215" s="86" t="s">
        <v>2940</v>
      </c>
      <c r="C215" s="88" t="s">
        <v>2626</v>
      </c>
      <c r="D215" s="87">
        <v>9388</v>
      </c>
      <c r="E215" s="87"/>
      <c r="F215" s="87" t="s">
        <v>512</v>
      </c>
      <c r="G215" s="101">
        <v>44921</v>
      </c>
      <c r="H215" s="87" t="s">
        <v>131</v>
      </c>
      <c r="I215" s="90">
        <v>2.3899999999975665</v>
      </c>
      <c r="J215" s="88" t="s">
        <v>129</v>
      </c>
      <c r="K215" s="88" t="s">
        <v>133</v>
      </c>
      <c r="L215" s="89">
        <v>6.25E-2</v>
      </c>
      <c r="M215" s="89">
        <v>7.0899999999975663E-2</v>
      </c>
      <c r="N215" s="90">
        <v>41712.879031999997</v>
      </c>
      <c r="O215" s="102">
        <v>98.53</v>
      </c>
      <c r="P215" s="90">
        <v>41.099707990000006</v>
      </c>
      <c r="Q215" s="91">
        <f t="shared" si="3"/>
        <v>3.0927382009842542E-3</v>
      </c>
      <c r="R215" s="91">
        <f>P215/'סכום נכסי הקרן'!$C$42</f>
        <v>3.0697440785466557E-4</v>
      </c>
    </row>
    <row r="216" spans="2:18">
      <c r="B216" s="86" t="s">
        <v>2940</v>
      </c>
      <c r="C216" s="88" t="s">
        <v>2626</v>
      </c>
      <c r="D216" s="87">
        <v>9455</v>
      </c>
      <c r="E216" s="87"/>
      <c r="F216" s="87" t="s">
        <v>512</v>
      </c>
      <c r="G216" s="101">
        <v>44957</v>
      </c>
      <c r="H216" s="87" t="s">
        <v>131</v>
      </c>
      <c r="I216" s="90">
        <v>2.3899999999819208</v>
      </c>
      <c r="J216" s="88" t="s">
        <v>129</v>
      </c>
      <c r="K216" s="88" t="s">
        <v>133</v>
      </c>
      <c r="L216" s="89">
        <v>6.25E-2</v>
      </c>
      <c r="M216" s="89">
        <v>7.0899999999752245E-2</v>
      </c>
      <c r="N216" s="90">
        <v>30314.652823</v>
      </c>
      <c r="O216" s="102">
        <v>98.53</v>
      </c>
      <c r="P216" s="90">
        <v>29.869033385999998</v>
      </c>
      <c r="Q216" s="91">
        <f t="shared" si="3"/>
        <v>2.2476339881011462E-3</v>
      </c>
      <c r="R216" s="91">
        <f>P216/'סכום נכסי הקרן'!$C$42</f>
        <v>2.2309231099864525E-4</v>
      </c>
    </row>
    <row r="217" spans="2:18">
      <c r="B217" s="86" t="s">
        <v>2940</v>
      </c>
      <c r="C217" s="88" t="s">
        <v>2626</v>
      </c>
      <c r="D217" s="87">
        <v>9524</v>
      </c>
      <c r="E217" s="87"/>
      <c r="F217" s="87" t="s">
        <v>512</v>
      </c>
      <c r="G217" s="101">
        <v>45008</v>
      </c>
      <c r="H217" s="87" t="s">
        <v>131</v>
      </c>
      <c r="I217" s="90">
        <v>2.3999999999796038</v>
      </c>
      <c r="J217" s="88" t="s">
        <v>129</v>
      </c>
      <c r="K217" s="88" t="s">
        <v>133</v>
      </c>
      <c r="L217" s="89">
        <v>6.25E-2</v>
      </c>
      <c r="M217" s="89">
        <v>7.0699999999938812E-2</v>
      </c>
      <c r="N217" s="90">
        <v>9951.9556240000002</v>
      </c>
      <c r="O217" s="102">
        <v>98.53</v>
      </c>
      <c r="P217" s="90">
        <v>9.8056628579999998</v>
      </c>
      <c r="Q217" s="91">
        <f t="shared" si="3"/>
        <v>7.378725930190979E-4</v>
      </c>
      <c r="R217" s="91">
        <f>P217/'סכום נכסי הקרן'!$C$42</f>
        <v>7.3238660240345841E-5</v>
      </c>
    </row>
    <row r="218" spans="2:18">
      <c r="B218" s="86" t="s">
        <v>2940</v>
      </c>
      <c r="C218" s="88" t="s">
        <v>2626</v>
      </c>
      <c r="D218" s="87">
        <v>8814</v>
      </c>
      <c r="E218" s="87"/>
      <c r="F218" s="87" t="s">
        <v>512</v>
      </c>
      <c r="G218" s="101">
        <v>44558</v>
      </c>
      <c r="H218" s="87" t="s">
        <v>131</v>
      </c>
      <c r="I218" s="90">
        <v>2.3899999999916424</v>
      </c>
      <c r="J218" s="88" t="s">
        <v>129</v>
      </c>
      <c r="K218" s="88" t="s">
        <v>133</v>
      </c>
      <c r="L218" s="89">
        <v>6.25E-2</v>
      </c>
      <c r="M218" s="89">
        <v>7.0899999999730692E-2</v>
      </c>
      <c r="N218" s="90">
        <v>21858.116379999999</v>
      </c>
      <c r="O218" s="102">
        <v>98.53</v>
      </c>
      <c r="P218" s="90">
        <v>21.536806362</v>
      </c>
      <c r="Q218" s="91">
        <f t="shared" si="3"/>
        <v>1.6206369101007842E-3</v>
      </c>
      <c r="R218" s="91">
        <f>P218/'סכום נכסי הקרן'!$C$42</f>
        <v>1.6085876769888807E-4</v>
      </c>
    </row>
    <row r="219" spans="2:18">
      <c r="B219" s="86" t="s">
        <v>2940</v>
      </c>
      <c r="C219" s="88" t="s">
        <v>2626</v>
      </c>
      <c r="D219" s="87">
        <v>9003</v>
      </c>
      <c r="E219" s="87"/>
      <c r="F219" s="87" t="s">
        <v>512</v>
      </c>
      <c r="G219" s="101">
        <v>44644</v>
      </c>
      <c r="H219" s="87" t="s">
        <v>131</v>
      </c>
      <c r="I219" s="90">
        <v>2.3899999999903061</v>
      </c>
      <c r="J219" s="88" t="s">
        <v>129</v>
      </c>
      <c r="K219" s="88" t="s">
        <v>133</v>
      </c>
      <c r="L219" s="89">
        <v>6.25E-2</v>
      </c>
      <c r="M219" s="89">
        <v>7.0899999999903068E-2</v>
      </c>
      <c r="N219" s="90">
        <v>31409.945006000005</v>
      </c>
      <c r="O219" s="102">
        <v>98.53</v>
      </c>
      <c r="P219" s="90">
        <v>30.948224969999998</v>
      </c>
      <c r="Q219" s="91">
        <f t="shared" si="3"/>
        <v>2.3288427655170246E-3</v>
      </c>
      <c r="R219" s="91">
        <f>P219/'סכום נכסי הקרן'!$C$42</f>
        <v>2.3115281102800662E-4</v>
      </c>
    </row>
    <row r="220" spans="2:18">
      <c r="B220" s="86" t="s">
        <v>2940</v>
      </c>
      <c r="C220" s="88" t="s">
        <v>2626</v>
      </c>
      <c r="D220" s="87">
        <v>9096</v>
      </c>
      <c r="E220" s="87"/>
      <c r="F220" s="87" t="s">
        <v>512</v>
      </c>
      <c r="G220" s="101">
        <v>44711</v>
      </c>
      <c r="H220" s="87" t="s">
        <v>131</v>
      </c>
      <c r="I220" s="90">
        <v>2.3900000000137243</v>
      </c>
      <c r="J220" s="88" t="s">
        <v>129</v>
      </c>
      <c r="K220" s="88" t="s">
        <v>133</v>
      </c>
      <c r="L220" s="89">
        <v>6.25E-2</v>
      </c>
      <c r="M220" s="89">
        <v>7.0900000000424498E-2</v>
      </c>
      <c r="N220" s="90">
        <v>31798.923611999999</v>
      </c>
      <c r="O220" s="102">
        <v>98.53</v>
      </c>
      <c r="P220" s="90">
        <v>31.331485662999999</v>
      </c>
      <c r="Q220" s="91">
        <f t="shared" si="3"/>
        <v>2.3576829944175607E-3</v>
      </c>
      <c r="R220" s="91">
        <f>P220/'סכום נכסי הקרן'!$C$42</f>
        <v>2.3401539156790412E-4</v>
      </c>
    </row>
    <row r="221" spans="2:18">
      <c r="B221" s="86" t="s">
        <v>2940</v>
      </c>
      <c r="C221" s="88" t="s">
        <v>2626</v>
      </c>
      <c r="D221" s="87">
        <v>9127</v>
      </c>
      <c r="E221" s="87"/>
      <c r="F221" s="87" t="s">
        <v>512</v>
      </c>
      <c r="G221" s="101">
        <v>44738</v>
      </c>
      <c r="H221" s="87" t="s">
        <v>131</v>
      </c>
      <c r="I221" s="90">
        <v>2.3900000000413528</v>
      </c>
      <c r="J221" s="88" t="s">
        <v>129</v>
      </c>
      <c r="K221" s="88" t="s">
        <v>133</v>
      </c>
      <c r="L221" s="89">
        <v>6.25E-2</v>
      </c>
      <c r="M221" s="89">
        <v>7.0900000000848826E-2</v>
      </c>
      <c r="N221" s="90">
        <v>18652.613291999998</v>
      </c>
      <c r="O221" s="102">
        <v>98.53</v>
      </c>
      <c r="P221" s="90">
        <v>18.378423515999998</v>
      </c>
      <c r="Q221" s="91">
        <f t="shared" si="3"/>
        <v>1.3829697402139751E-3</v>
      </c>
      <c r="R221" s="91">
        <f>P221/'סכום נכסי הקרן'!$C$42</f>
        <v>1.3726875328406342E-4</v>
      </c>
    </row>
    <row r="222" spans="2:18">
      <c r="B222" s="86" t="s">
        <v>2941</v>
      </c>
      <c r="C222" s="88" t="s">
        <v>2626</v>
      </c>
      <c r="D222" s="87" t="s">
        <v>2766</v>
      </c>
      <c r="E222" s="87"/>
      <c r="F222" s="87" t="s">
        <v>512</v>
      </c>
      <c r="G222" s="101">
        <v>45016</v>
      </c>
      <c r="H222" s="87" t="s">
        <v>131</v>
      </c>
      <c r="I222" s="90">
        <v>5.509999999989093</v>
      </c>
      <c r="J222" s="88" t="s">
        <v>348</v>
      </c>
      <c r="K222" s="88" t="s">
        <v>133</v>
      </c>
      <c r="L222" s="89">
        <v>4.5499999999999999E-2</v>
      </c>
      <c r="M222" s="89">
        <v>4.0599999999946394E-2</v>
      </c>
      <c r="N222" s="90">
        <v>210035.647788</v>
      </c>
      <c r="O222" s="102">
        <v>103.02</v>
      </c>
      <c r="P222" s="90">
        <v>216.37871543599999</v>
      </c>
      <c r="Q222" s="91">
        <f t="shared" si="3"/>
        <v>1.6282420285605011E-2</v>
      </c>
      <c r="R222" s="91">
        <f>P222/'סכום נכסי הקרן'!$C$42</f>
        <v>1.6161362523422463E-3</v>
      </c>
    </row>
    <row r="223" spans="2:18">
      <c r="B223" s="86" t="s">
        <v>2942</v>
      </c>
      <c r="C223" s="88" t="s">
        <v>2626</v>
      </c>
      <c r="D223" s="87" t="s">
        <v>2767</v>
      </c>
      <c r="E223" s="87"/>
      <c r="F223" s="87" t="s">
        <v>535</v>
      </c>
      <c r="G223" s="101">
        <v>44294</v>
      </c>
      <c r="H223" s="87" t="s">
        <v>131</v>
      </c>
      <c r="I223" s="90">
        <v>7.4000000001686663</v>
      </c>
      <c r="J223" s="88" t="s">
        <v>562</v>
      </c>
      <c r="K223" s="88" t="s">
        <v>133</v>
      </c>
      <c r="L223" s="89">
        <v>0.03</v>
      </c>
      <c r="M223" s="89">
        <v>6.9700000001518006E-2</v>
      </c>
      <c r="N223" s="90">
        <v>21797.349393</v>
      </c>
      <c r="O223" s="102">
        <v>81.599999999999994</v>
      </c>
      <c r="P223" s="90">
        <v>17.786637589999998</v>
      </c>
      <c r="Q223" s="91">
        <f t="shared" si="3"/>
        <v>1.3384380627482772E-3</v>
      </c>
      <c r="R223" s="91">
        <f>P223/'סכום נכסי הקרן'!$C$42</f>
        <v>1.3284869428377134E-4</v>
      </c>
    </row>
    <row r="224" spans="2:18">
      <c r="B224" s="86" t="s">
        <v>2943</v>
      </c>
      <c r="C224" s="88" t="s">
        <v>2626</v>
      </c>
      <c r="D224" s="87" t="s">
        <v>2768</v>
      </c>
      <c r="E224" s="87"/>
      <c r="F224" s="87" t="s">
        <v>535</v>
      </c>
      <c r="G224" s="101">
        <v>42326</v>
      </c>
      <c r="H224" s="87" t="s">
        <v>131</v>
      </c>
      <c r="I224" s="90">
        <v>5.8100000003371877</v>
      </c>
      <c r="J224" s="88" t="s">
        <v>562</v>
      </c>
      <c r="K224" s="88" t="s">
        <v>133</v>
      </c>
      <c r="L224" s="89">
        <v>7.5499999999999998E-2</v>
      </c>
      <c r="M224" s="89">
        <v>0.1146000000054279</v>
      </c>
      <c r="N224" s="90">
        <v>7368.438709</v>
      </c>
      <c r="O224" s="102">
        <v>82.51</v>
      </c>
      <c r="P224" s="90">
        <v>6.0796959949999998</v>
      </c>
      <c r="Q224" s="91">
        <f t="shared" si="3"/>
        <v>4.5749493058886017E-4</v>
      </c>
      <c r="R224" s="91">
        <f>P224/'סכום נכסי הקרן'!$C$42</f>
        <v>4.5409351289201374E-5</v>
      </c>
    </row>
    <row r="225" spans="2:18">
      <c r="B225" s="86" t="s">
        <v>2943</v>
      </c>
      <c r="C225" s="88" t="s">
        <v>2626</v>
      </c>
      <c r="D225" s="87" t="s">
        <v>2769</v>
      </c>
      <c r="E225" s="87"/>
      <c r="F225" s="87" t="s">
        <v>535</v>
      </c>
      <c r="G225" s="101">
        <v>42606</v>
      </c>
      <c r="H225" s="87" t="s">
        <v>131</v>
      </c>
      <c r="I225" s="90">
        <v>5.8099999999447887</v>
      </c>
      <c r="J225" s="88" t="s">
        <v>562</v>
      </c>
      <c r="K225" s="88" t="s">
        <v>133</v>
      </c>
      <c r="L225" s="89">
        <v>7.5499999999999998E-2</v>
      </c>
      <c r="M225" s="89">
        <v>0.11489999999886838</v>
      </c>
      <c r="N225" s="90">
        <v>30993.699873000001</v>
      </c>
      <c r="O225" s="102">
        <v>82.4</v>
      </c>
      <c r="P225" s="90">
        <v>25.538796761</v>
      </c>
      <c r="Q225" s="91">
        <f t="shared" si="3"/>
        <v>1.9217852440493123E-3</v>
      </c>
      <c r="R225" s="91">
        <f>P225/'סכום נכסי הקרן'!$C$42</f>
        <v>1.9074970106688162E-4</v>
      </c>
    </row>
    <row r="226" spans="2:18">
      <c r="B226" s="86" t="s">
        <v>2943</v>
      </c>
      <c r="C226" s="88" t="s">
        <v>2626</v>
      </c>
      <c r="D226" s="87" t="s">
        <v>2770</v>
      </c>
      <c r="E226" s="87"/>
      <c r="F226" s="87" t="s">
        <v>535</v>
      </c>
      <c r="G226" s="101">
        <v>42648</v>
      </c>
      <c r="H226" s="87" t="s">
        <v>131</v>
      </c>
      <c r="I226" s="90">
        <v>5.8100000000486265</v>
      </c>
      <c r="J226" s="88" t="s">
        <v>562</v>
      </c>
      <c r="K226" s="88" t="s">
        <v>133</v>
      </c>
      <c r="L226" s="89">
        <v>7.5499999999999998E-2</v>
      </c>
      <c r="M226" s="89">
        <v>0.11470000000135641</v>
      </c>
      <c r="N226" s="90">
        <v>28430.698161</v>
      </c>
      <c r="O226" s="102">
        <v>82.46</v>
      </c>
      <c r="P226" s="90">
        <v>23.443942006</v>
      </c>
      <c r="Q226" s="91">
        <f t="shared" si="3"/>
        <v>1.7641481793801818E-3</v>
      </c>
      <c r="R226" s="91">
        <f>P226/'סכום נכסי הקרן'!$C$42</f>
        <v>1.7510319578966356E-4</v>
      </c>
    </row>
    <row r="227" spans="2:18">
      <c r="B227" s="86" t="s">
        <v>2943</v>
      </c>
      <c r="C227" s="88" t="s">
        <v>2626</v>
      </c>
      <c r="D227" s="87" t="s">
        <v>2771</v>
      </c>
      <c r="E227" s="87"/>
      <c r="F227" s="87" t="s">
        <v>535</v>
      </c>
      <c r="G227" s="101">
        <v>42718</v>
      </c>
      <c r="H227" s="87" t="s">
        <v>131</v>
      </c>
      <c r="I227" s="90">
        <v>5.8099999998931464</v>
      </c>
      <c r="J227" s="88" t="s">
        <v>562</v>
      </c>
      <c r="K227" s="88" t="s">
        <v>133</v>
      </c>
      <c r="L227" s="89">
        <v>7.5499999999999998E-2</v>
      </c>
      <c r="M227" s="89">
        <v>0.114699999997405</v>
      </c>
      <c r="N227" s="90">
        <v>19863.813818999999</v>
      </c>
      <c r="O227" s="102">
        <v>82.45</v>
      </c>
      <c r="P227" s="90">
        <v>16.377706775</v>
      </c>
      <c r="Q227" s="91">
        <f t="shared" si="3"/>
        <v>1.232416527141392E-3</v>
      </c>
      <c r="R227" s="91">
        <f>P227/'סכום נכסי הקרן'!$C$42</f>
        <v>1.2232536641127044E-4</v>
      </c>
    </row>
    <row r="228" spans="2:18">
      <c r="B228" s="86" t="s">
        <v>2943</v>
      </c>
      <c r="C228" s="88" t="s">
        <v>2626</v>
      </c>
      <c r="D228" s="87" t="s">
        <v>2772</v>
      </c>
      <c r="E228" s="87"/>
      <c r="F228" s="87" t="s">
        <v>535</v>
      </c>
      <c r="G228" s="101">
        <v>42900</v>
      </c>
      <c r="H228" s="87" t="s">
        <v>131</v>
      </c>
      <c r="I228" s="90">
        <v>5.7899999999855059</v>
      </c>
      <c r="J228" s="88" t="s">
        <v>562</v>
      </c>
      <c r="K228" s="88" t="s">
        <v>133</v>
      </c>
      <c r="L228" s="89">
        <v>7.5499999999999998E-2</v>
      </c>
      <c r="M228" s="89">
        <v>0.11559999999952376</v>
      </c>
      <c r="N228" s="90">
        <v>23529.442082000001</v>
      </c>
      <c r="O228" s="102">
        <v>82.1</v>
      </c>
      <c r="P228" s="90">
        <v>19.317663231999997</v>
      </c>
      <c r="Q228" s="91">
        <f t="shared" si="3"/>
        <v>1.4536471900455305E-3</v>
      </c>
      <c r="R228" s="91">
        <f>P228/'סכום נכסי הקרן'!$C$42</f>
        <v>1.4428395046558199E-4</v>
      </c>
    </row>
    <row r="229" spans="2:18">
      <c r="B229" s="86" t="s">
        <v>2943</v>
      </c>
      <c r="C229" s="88" t="s">
        <v>2626</v>
      </c>
      <c r="D229" s="87" t="s">
        <v>2773</v>
      </c>
      <c r="E229" s="87"/>
      <c r="F229" s="87" t="s">
        <v>535</v>
      </c>
      <c r="G229" s="101">
        <v>43075</v>
      </c>
      <c r="H229" s="87" t="s">
        <v>131</v>
      </c>
      <c r="I229" s="90">
        <v>5.7900000002465264</v>
      </c>
      <c r="J229" s="88" t="s">
        <v>562</v>
      </c>
      <c r="K229" s="88" t="s">
        <v>133</v>
      </c>
      <c r="L229" s="89">
        <v>7.5499999999999998E-2</v>
      </c>
      <c r="M229" s="89">
        <v>0.11590000000413664</v>
      </c>
      <c r="N229" s="90">
        <v>14600.152104000001</v>
      </c>
      <c r="O229" s="102">
        <v>81.96</v>
      </c>
      <c r="P229" s="90">
        <v>11.966279094999999</v>
      </c>
      <c r="Q229" s="91">
        <f t="shared" si="3"/>
        <v>9.0045818548760404E-4</v>
      </c>
      <c r="R229" s="91">
        <f>P229/'סכום נכסי הקרן'!$C$42</f>
        <v>8.9376339128858316E-5</v>
      </c>
    </row>
    <row r="230" spans="2:18">
      <c r="B230" s="86" t="s">
        <v>2943</v>
      </c>
      <c r="C230" s="88" t="s">
        <v>2626</v>
      </c>
      <c r="D230" s="87" t="s">
        <v>2774</v>
      </c>
      <c r="E230" s="87"/>
      <c r="F230" s="87" t="s">
        <v>535</v>
      </c>
      <c r="G230" s="101">
        <v>43292</v>
      </c>
      <c r="H230" s="87" t="s">
        <v>131</v>
      </c>
      <c r="I230" s="90">
        <v>5.7800000000687</v>
      </c>
      <c r="J230" s="88" t="s">
        <v>562</v>
      </c>
      <c r="K230" s="88" t="s">
        <v>133</v>
      </c>
      <c r="L230" s="89">
        <v>7.5499999999999998E-2</v>
      </c>
      <c r="M230" s="89">
        <v>0.11600000000177885</v>
      </c>
      <c r="N230" s="90">
        <v>39811.295789999996</v>
      </c>
      <c r="O230" s="102">
        <v>81.900000000000006</v>
      </c>
      <c r="P230" s="90">
        <v>32.605435742000004</v>
      </c>
      <c r="Q230" s="91">
        <f t="shared" si="3"/>
        <v>2.453547278329964E-3</v>
      </c>
      <c r="R230" s="91">
        <f>P230/'סכום נכסי הקרן'!$C$42</f>
        <v>2.4353054606079206E-4</v>
      </c>
    </row>
    <row r="231" spans="2:18">
      <c r="B231" s="86" t="s">
        <v>2915</v>
      </c>
      <c r="C231" s="88" t="s">
        <v>2626</v>
      </c>
      <c r="D231" s="87" t="s">
        <v>2775</v>
      </c>
      <c r="E231" s="87"/>
      <c r="F231" s="87" t="s">
        <v>535</v>
      </c>
      <c r="G231" s="101">
        <v>44858</v>
      </c>
      <c r="H231" s="87" t="s">
        <v>131</v>
      </c>
      <c r="I231" s="90">
        <v>5.7200000002735178</v>
      </c>
      <c r="J231" s="88" t="s">
        <v>562</v>
      </c>
      <c r="K231" s="88" t="s">
        <v>133</v>
      </c>
      <c r="L231" s="89">
        <v>3.49E-2</v>
      </c>
      <c r="M231" s="89">
        <v>5.5700000003115056E-2</v>
      </c>
      <c r="N231" s="90">
        <v>2899.4015610000001</v>
      </c>
      <c r="O231" s="102">
        <v>90.79</v>
      </c>
      <c r="P231" s="90">
        <v>2.6323664740000003</v>
      </c>
      <c r="Q231" s="91">
        <f t="shared" si="3"/>
        <v>1.980846276355752E-4</v>
      </c>
      <c r="R231" s="91">
        <f>P231/'סכום נכסי הקרן'!$C$42</f>
        <v>1.9661189315730319E-5</v>
      </c>
    </row>
    <row r="232" spans="2:18">
      <c r="B232" s="86" t="s">
        <v>2915</v>
      </c>
      <c r="C232" s="88" t="s">
        <v>2626</v>
      </c>
      <c r="D232" s="87" t="s">
        <v>2776</v>
      </c>
      <c r="E232" s="87"/>
      <c r="F232" s="87" t="s">
        <v>535</v>
      </c>
      <c r="G232" s="101">
        <v>44858</v>
      </c>
      <c r="H232" s="87" t="s">
        <v>131</v>
      </c>
      <c r="I232" s="90">
        <v>5.7499999986264392</v>
      </c>
      <c r="J232" s="88" t="s">
        <v>562</v>
      </c>
      <c r="K232" s="88" t="s">
        <v>133</v>
      </c>
      <c r="L232" s="89">
        <v>3.49E-2</v>
      </c>
      <c r="M232" s="89">
        <v>5.5599999986996947E-2</v>
      </c>
      <c r="N232" s="90">
        <v>2405.1346990000002</v>
      </c>
      <c r="O232" s="102">
        <v>90.81</v>
      </c>
      <c r="P232" s="90">
        <v>2.1841026640000001</v>
      </c>
      <c r="Q232" s="91">
        <f t="shared" si="3"/>
        <v>1.6435293762835992E-4</v>
      </c>
      <c r="R232" s="91">
        <f>P232/'סכום נכסי הקרן'!$C$42</f>
        <v>1.6313099405434426E-5</v>
      </c>
    </row>
    <row r="233" spans="2:18">
      <c r="B233" s="86" t="s">
        <v>2915</v>
      </c>
      <c r="C233" s="88" t="s">
        <v>2626</v>
      </c>
      <c r="D233" s="87" t="s">
        <v>2777</v>
      </c>
      <c r="E233" s="87"/>
      <c r="F233" s="87" t="s">
        <v>535</v>
      </c>
      <c r="G233" s="101">
        <v>44858</v>
      </c>
      <c r="H233" s="87" t="s">
        <v>131</v>
      </c>
      <c r="I233" s="90">
        <v>5.6200000001678987</v>
      </c>
      <c r="J233" s="88" t="s">
        <v>562</v>
      </c>
      <c r="K233" s="88" t="s">
        <v>133</v>
      </c>
      <c r="L233" s="89">
        <v>3.49E-2</v>
      </c>
      <c r="M233" s="89">
        <v>5.5800000000510996E-2</v>
      </c>
      <c r="N233" s="90">
        <v>3013.368813</v>
      </c>
      <c r="O233" s="102">
        <v>90.92</v>
      </c>
      <c r="P233" s="90">
        <v>2.7397547169999998</v>
      </c>
      <c r="Q233" s="91">
        <f t="shared" si="3"/>
        <v>2.0616555418482191E-4</v>
      </c>
      <c r="R233" s="91">
        <f>P233/'סכום נכסי הקרן'!$C$42</f>
        <v>2.0463273902645109E-5</v>
      </c>
    </row>
    <row r="234" spans="2:18">
      <c r="B234" s="86" t="s">
        <v>2915</v>
      </c>
      <c r="C234" s="88" t="s">
        <v>2626</v>
      </c>
      <c r="D234" s="87" t="s">
        <v>2778</v>
      </c>
      <c r="E234" s="87"/>
      <c r="F234" s="87" t="s">
        <v>535</v>
      </c>
      <c r="G234" s="101">
        <v>44858</v>
      </c>
      <c r="H234" s="87" t="s">
        <v>131</v>
      </c>
      <c r="I234" s="90">
        <v>5.649999999401154</v>
      </c>
      <c r="J234" s="88" t="s">
        <v>562</v>
      </c>
      <c r="K234" s="88" t="s">
        <v>133</v>
      </c>
      <c r="L234" s="89">
        <v>3.49E-2</v>
      </c>
      <c r="M234" s="89">
        <v>5.5799999994610383E-2</v>
      </c>
      <c r="N234" s="90">
        <v>3673.6978509999999</v>
      </c>
      <c r="O234" s="102">
        <v>90.91</v>
      </c>
      <c r="P234" s="90">
        <v>3.3397584600000001</v>
      </c>
      <c r="Q234" s="91">
        <f t="shared" si="3"/>
        <v>2.5131561941548337E-4</v>
      </c>
      <c r="R234" s="91">
        <f>P234/'סכום נכסי הקרן'!$C$42</f>
        <v>2.4944711915850033E-5</v>
      </c>
    </row>
    <row r="235" spans="2:18">
      <c r="B235" s="86" t="s">
        <v>2915</v>
      </c>
      <c r="C235" s="88" t="s">
        <v>2626</v>
      </c>
      <c r="D235" s="87" t="s">
        <v>2779</v>
      </c>
      <c r="E235" s="87"/>
      <c r="F235" s="87" t="s">
        <v>535</v>
      </c>
      <c r="G235" s="101">
        <v>44858</v>
      </c>
      <c r="H235" s="87" t="s">
        <v>131</v>
      </c>
      <c r="I235" s="90">
        <v>5.870000000510081</v>
      </c>
      <c r="J235" s="88" t="s">
        <v>562</v>
      </c>
      <c r="K235" s="88" t="s">
        <v>133</v>
      </c>
      <c r="L235" s="89">
        <v>3.49E-2</v>
      </c>
      <c r="M235" s="89">
        <v>5.5500000005100809E-2</v>
      </c>
      <c r="N235" s="90">
        <v>2162.2059690000001</v>
      </c>
      <c r="O235" s="102">
        <v>90.67</v>
      </c>
      <c r="P235" s="90">
        <v>1.9604720000000002</v>
      </c>
      <c r="Q235" s="91">
        <f t="shared" si="3"/>
        <v>1.4752481082919738E-4</v>
      </c>
      <c r="R235" s="91">
        <f>P235/'סכום נכסי הקרן'!$C$42</f>
        <v>1.4642798227716847E-5</v>
      </c>
    </row>
    <row r="236" spans="2:18">
      <c r="B236" s="86" t="s">
        <v>2944</v>
      </c>
      <c r="C236" s="88" t="s">
        <v>2625</v>
      </c>
      <c r="D236" s="87" t="s">
        <v>2780</v>
      </c>
      <c r="E236" s="87"/>
      <c r="F236" s="87" t="s">
        <v>535</v>
      </c>
      <c r="G236" s="101">
        <v>42372</v>
      </c>
      <c r="H236" s="87" t="s">
        <v>131</v>
      </c>
      <c r="I236" s="90">
        <v>9.8100000000394161</v>
      </c>
      <c r="J236" s="88" t="s">
        <v>129</v>
      </c>
      <c r="K236" s="88" t="s">
        <v>133</v>
      </c>
      <c r="L236" s="89">
        <v>6.7000000000000004E-2</v>
      </c>
      <c r="M236" s="89">
        <v>3.4000000000097931E-2</v>
      </c>
      <c r="N236" s="90">
        <v>27613.086179999998</v>
      </c>
      <c r="O236" s="102">
        <v>147.91999999999999</v>
      </c>
      <c r="P236" s="90">
        <v>40.845277118999995</v>
      </c>
      <c r="Q236" s="91">
        <f t="shared" si="3"/>
        <v>3.0735923697184238E-3</v>
      </c>
      <c r="R236" s="91">
        <f>P236/'סכום נכסי הקרן'!$C$42</f>
        <v>3.050740594146188E-4</v>
      </c>
    </row>
    <row r="237" spans="2:18">
      <c r="B237" s="86" t="s">
        <v>2945</v>
      </c>
      <c r="C237" s="88" t="s">
        <v>2626</v>
      </c>
      <c r="D237" s="87" t="s">
        <v>2781</v>
      </c>
      <c r="E237" s="87"/>
      <c r="F237" s="87" t="s">
        <v>2782</v>
      </c>
      <c r="G237" s="101">
        <v>41816</v>
      </c>
      <c r="H237" s="87" t="s">
        <v>131</v>
      </c>
      <c r="I237" s="90">
        <v>5.6399999996066237</v>
      </c>
      <c r="J237" s="88" t="s">
        <v>562</v>
      </c>
      <c r="K237" s="88" t="s">
        <v>133</v>
      </c>
      <c r="L237" s="89">
        <v>4.4999999999999998E-2</v>
      </c>
      <c r="M237" s="89">
        <v>9.8099999993748133E-2</v>
      </c>
      <c r="N237" s="90">
        <v>8767.9989060000007</v>
      </c>
      <c r="O237" s="102">
        <v>81.180000000000007</v>
      </c>
      <c r="P237" s="90">
        <v>7.117861744999999</v>
      </c>
      <c r="Q237" s="91">
        <f t="shared" si="3"/>
        <v>5.356165287948543E-4</v>
      </c>
      <c r="R237" s="91">
        <f>P237/'סכום נכסי הקרן'!$C$42</f>
        <v>5.3163428676777593E-5</v>
      </c>
    </row>
    <row r="238" spans="2:18">
      <c r="B238" s="86" t="s">
        <v>2945</v>
      </c>
      <c r="C238" s="88" t="s">
        <v>2626</v>
      </c>
      <c r="D238" s="87" t="s">
        <v>2783</v>
      </c>
      <c r="E238" s="87"/>
      <c r="F238" s="87" t="s">
        <v>2782</v>
      </c>
      <c r="G238" s="101">
        <v>42625</v>
      </c>
      <c r="H238" s="87" t="s">
        <v>131</v>
      </c>
      <c r="I238" s="90">
        <v>5.6400000001807191</v>
      </c>
      <c r="J238" s="88" t="s">
        <v>562</v>
      </c>
      <c r="K238" s="88" t="s">
        <v>133</v>
      </c>
      <c r="L238" s="89">
        <v>4.4999999999999998E-2</v>
      </c>
      <c r="M238" s="89">
        <v>9.8100000008483762E-2</v>
      </c>
      <c r="N238" s="90">
        <v>2441.5245289999998</v>
      </c>
      <c r="O238" s="102">
        <v>81.59</v>
      </c>
      <c r="P238" s="90">
        <v>1.9920400510000003</v>
      </c>
      <c r="Q238" s="91">
        <f t="shared" si="3"/>
        <v>1.4990029527989164E-4</v>
      </c>
      <c r="R238" s="91">
        <f>P238/'סכום נכסי הקרן'!$C$42</f>
        <v>1.4878580529751905E-5</v>
      </c>
    </row>
    <row r="239" spans="2:18">
      <c r="B239" s="86" t="s">
        <v>2945</v>
      </c>
      <c r="C239" s="88" t="s">
        <v>2626</v>
      </c>
      <c r="D239" s="87" t="s">
        <v>2784</v>
      </c>
      <c r="E239" s="87"/>
      <c r="F239" s="87" t="s">
        <v>2782</v>
      </c>
      <c r="G239" s="101">
        <v>42716</v>
      </c>
      <c r="H239" s="87" t="s">
        <v>131</v>
      </c>
      <c r="I239" s="90">
        <v>5.6400000016953076</v>
      </c>
      <c r="J239" s="88" t="s">
        <v>562</v>
      </c>
      <c r="K239" s="88" t="s">
        <v>133</v>
      </c>
      <c r="L239" s="89">
        <v>4.4999999999999998E-2</v>
      </c>
      <c r="M239" s="89">
        <v>9.8100000029734111E-2</v>
      </c>
      <c r="N239" s="90">
        <v>1847.1567500000001</v>
      </c>
      <c r="O239" s="102">
        <v>81.75</v>
      </c>
      <c r="P239" s="90">
        <v>1.5100506709999999</v>
      </c>
      <c r="Q239" s="91">
        <f t="shared" si="3"/>
        <v>1.1363076829548066E-4</v>
      </c>
      <c r="R239" s="91">
        <f>P239/'סכום נכסי הקרן'!$C$42</f>
        <v>1.1278593771847509E-5</v>
      </c>
    </row>
    <row r="240" spans="2:18">
      <c r="B240" s="86" t="s">
        <v>2945</v>
      </c>
      <c r="C240" s="88" t="s">
        <v>2626</v>
      </c>
      <c r="D240" s="87" t="s">
        <v>2785</v>
      </c>
      <c r="E240" s="87"/>
      <c r="F240" s="87" t="s">
        <v>2782</v>
      </c>
      <c r="G240" s="101">
        <v>42803</v>
      </c>
      <c r="H240" s="87" t="s">
        <v>131</v>
      </c>
      <c r="I240" s="90">
        <v>5.6399999999096195</v>
      </c>
      <c r="J240" s="88" t="s">
        <v>562</v>
      </c>
      <c r="K240" s="88" t="s">
        <v>133</v>
      </c>
      <c r="L240" s="89">
        <v>4.4999999999999998E-2</v>
      </c>
      <c r="M240" s="89">
        <v>9.7999999999383774E-2</v>
      </c>
      <c r="N240" s="90">
        <v>11837.966826</v>
      </c>
      <c r="O240" s="102">
        <v>82.25</v>
      </c>
      <c r="P240" s="90">
        <v>9.7367281420000005</v>
      </c>
      <c r="Q240" s="91">
        <f t="shared" si="3"/>
        <v>7.3268528050585396E-4</v>
      </c>
      <c r="R240" s="91">
        <f>P240/'סכום נכסי הקרן'!$C$42</f>
        <v>7.2723785691118436E-5</v>
      </c>
    </row>
    <row r="241" spans="2:18">
      <c r="B241" s="86" t="s">
        <v>2945</v>
      </c>
      <c r="C241" s="88" t="s">
        <v>2626</v>
      </c>
      <c r="D241" s="87" t="s">
        <v>2786</v>
      </c>
      <c r="E241" s="87"/>
      <c r="F241" s="87" t="s">
        <v>2782</v>
      </c>
      <c r="G241" s="101">
        <v>42898</v>
      </c>
      <c r="H241" s="87" t="s">
        <v>131</v>
      </c>
      <c r="I241" s="90">
        <v>5.6400000012513027</v>
      </c>
      <c r="J241" s="88" t="s">
        <v>562</v>
      </c>
      <c r="K241" s="88" t="s">
        <v>133</v>
      </c>
      <c r="L241" s="89">
        <v>4.4999999999999998E-2</v>
      </c>
      <c r="M241" s="89">
        <v>9.810000001986717E-2</v>
      </c>
      <c r="N241" s="90">
        <v>2226.4182049999999</v>
      </c>
      <c r="O241" s="102">
        <v>81.84</v>
      </c>
      <c r="P241" s="90">
        <v>1.8221007980000001</v>
      </c>
      <c r="Q241" s="91">
        <f t="shared" si="3"/>
        <v>1.3711242779120518E-4</v>
      </c>
      <c r="R241" s="91">
        <f>P241/'סכום נכסי הקרן'!$C$42</f>
        <v>1.3609301400721792E-5</v>
      </c>
    </row>
    <row r="242" spans="2:18">
      <c r="B242" s="86" t="s">
        <v>2945</v>
      </c>
      <c r="C242" s="88" t="s">
        <v>2626</v>
      </c>
      <c r="D242" s="87" t="s">
        <v>2787</v>
      </c>
      <c r="E242" s="87"/>
      <c r="F242" s="87" t="s">
        <v>2782</v>
      </c>
      <c r="G242" s="101">
        <v>42989</v>
      </c>
      <c r="H242" s="87" t="s">
        <v>131</v>
      </c>
      <c r="I242" s="90">
        <v>5.6299999995227878</v>
      </c>
      <c r="J242" s="88" t="s">
        <v>562</v>
      </c>
      <c r="K242" s="88" t="s">
        <v>133</v>
      </c>
      <c r="L242" s="89">
        <v>4.4999999999999998E-2</v>
      </c>
      <c r="M242" s="89">
        <v>9.8099999992624892E-2</v>
      </c>
      <c r="N242" s="90">
        <v>2805.5672089999994</v>
      </c>
      <c r="O242" s="102">
        <v>82.16</v>
      </c>
      <c r="P242" s="90">
        <v>2.3050540700000002</v>
      </c>
      <c r="Q242" s="91">
        <f t="shared" si="3"/>
        <v>1.7345448730092625E-4</v>
      </c>
      <c r="R242" s="91">
        <f>P242/'סכום נכסי הקרן'!$C$42</f>
        <v>1.7216487484130098E-5</v>
      </c>
    </row>
    <row r="243" spans="2:18">
      <c r="B243" s="86" t="s">
        <v>2945</v>
      </c>
      <c r="C243" s="88" t="s">
        <v>2626</v>
      </c>
      <c r="D243" s="87" t="s">
        <v>2788</v>
      </c>
      <c r="E243" s="87"/>
      <c r="F243" s="87" t="s">
        <v>2782</v>
      </c>
      <c r="G243" s="101">
        <v>43080</v>
      </c>
      <c r="H243" s="87" t="s">
        <v>131</v>
      </c>
      <c r="I243" s="90">
        <v>5.6300000029609567</v>
      </c>
      <c r="J243" s="88" t="s">
        <v>562</v>
      </c>
      <c r="K243" s="88" t="s">
        <v>133</v>
      </c>
      <c r="L243" s="89">
        <v>4.4999999999999998E-2</v>
      </c>
      <c r="M243" s="89">
        <v>9.8100000066269011E-2</v>
      </c>
      <c r="N243" s="90">
        <v>869.26168700000005</v>
      </c>
      <c r="O243" s="102">
        <v>81.59</v>
      </c>
      <c r="P243" s="90">
        <v>0.70923062999999986</v>
      </c>
      <c r="Q243" s="91">
        <f t="shared" si="3"/>
        <v>5.3369349077682542E-5</v>
      </c>
      <c r="R243" s="91">
        <f>P243/'סכום נכסי הקרן'!$C$42</f>
        <v>5.2972554629734574E-6</v>
      </c>
    </row>
    <row r="244" spans="2:18">
      <c r="B244" s="86" t="s">
        <v>2945</v>
      </c>
      <c r="C244" s="88" t="s">
        <v>2626</v>
      </c>
      <c r="D244" s="87" t="s">
        <v>2789</v>
      </c>
      <c r="E244" s="87"/>
      <c r="F244" s="87" t="s">
        <v>2782</v>
      </c>
      <c r="G244" s="101">
        <v>43171</v>
      </c>
      <c r="H244" s="87" t="s">
        <v>131</v>
      </c>
      <c r="I244" s="90">
        <v>5.5500000055281857</v>
      </c>
      <c r="J244" s="88" t="s">
        <v>562</v>
      </c>
      <c r="K244" s="88" t="s">
        <v>133</v>
      </c>
      <c r="L244" s="89">
        <v>4.4999999999999998E-2</v>
      </c>
      <c r="M244" s="89">
        <v>9.9100000086014842E-2</v>
      </c>
      <c r="N244" s="90">
        <v>649.49956899999995</v>
      </c>
      <c r="O244" s="102">
        <v>82.16</v>
      </c>
      <c r="P244" s="90">
        <v>0.53362885100000002</v>
      </c>
      <c r="Q244" s="91">
        <f t="shared" si="3"/>
        <v>4.0155378550051695E-5</v>
      </c>
      <c r="R244" s="91">
        <f>P244/'סכום נכסי הקרן'!$C$42</f>
        <v>3.985682832339037E-6</v>
      </c>
    </row>
    <row r="245" spans="2:18">
      <c r="B245" s="86" t="s">
        <v>2945</v>
      </c>
      <c r="C245" s="88" t="s">
        <v>2626</v>
      </c>
      <c r="D245" s="87" t="s">
        <v>2790</v>
      </c>
      <c r="E245" s="87"/>
      <c r="F245" s="87" t="s">
        <v>2782</v>
      </c>
      <c r="G245" s="101">
        <v>43341</v>
      </c>
      <c r="H245" s="87" t="s">
        <v>131</v>
      </c>
      <c r="I245" s="90">
        <v>5.6799999989243677</v>
      </c>
      <c r="J245" s="88" t="s">
        <v>562</v>
      </c>
      <c r="K245" s="88" t="s">
        <v>133</v>
      </c>
      <c r="L245" s="89">
        <v>4.4999999999999998E-2</v>
      </c>
      <c r="M245" s="89">
        <v>9.5399999978935529E-2</v>
      </c>
      <c r="N245" s="90">
        <v>1629.4371270000001</v>
      </c>
      <c r="O245" s="102">
        <v>82.16</v>
      </c>
      <c r="P245" s="90">
        <v>1.3387455829999997</v>
      </c>
      <c r="Q245" s="91">
        <f t="shared" si="3"/>
        <v>1.0074012221572075E-4</v>
      </c>
      <c r="R245" s="91">
        <f>P245/'סכום נכסי הקרן'!$C$42</f>
        <v>9.9991131983094638E-6</v>
      </c>
    </row>
    <row r="246" spans="2:18">
      <c r="B246" s="86" t="s">
        <v>2945</v>
      </c>
      <c r="C246" s="88" t="s">
        <v>2626</v>
      </c>
      <c r="D246" s="87" t="s">
        <v>2791</v>
      </c>
      <c r="E246" s="87"/>
      <c r="F246" s="87" t="s">
        <v>2782</v>
      </c>
      <c r="G246" s="101">
        <v>43990</v>
      </c>
      <c r="H246" s="87" t="s">
        <v>131</v>
      </c>
      <c r="I246" s="90">
        <v>5.6500000002566688</v>
      </c>
      <c r="J246" s="88" t="s">
        <v>562</v>
      </c>
      <c r="K246" s="88" t="s">
        <v>133</v>
      </c>
      <c r="L246" s="89">
        <v>4.4999999999999998E-2</v>
      </c>
      <c r="M246" s="89">
        <v>9.7599999997359979E-2</v>
      </c>
      <c r="N246" s="90">
        <v>1680.5810289999999</v>
      </c>
      <c r="O246" s="102">
        <v>81.14</v>
      </c>
      <c r="P246" s="90">
        <v>1.363623461</v>
      </c>
      <c r="Q246" s="91">
        <f t="shared" si="3"/>
        <v>1.0261217356140787E-4</v>
      </c>
      <c r="R246" s="91">
        <f>P246/'סכום נכסי הקרן'!$C$42</f>
        <v>1.0184926486072697E-5</v>
      </c>
    </row>
    <row r="247" spans="2:18">
      <c r="B247" s="86" t="s">
        <v>2945</v>
      </c>
      <c r="C247" s="88" t="s">
        <v>2626</v>
      </c>
      <c r="D247" s="87" t="s">
        <v>2792</v>
      </c>
      <c r="E247" s="87"/>
      <c r="F247" s="87" t="s">
        <v>2782</v>
      </c>
      <c r="G247" s="101">
        <v>41893</v>
      </c>
      <c r="H247" s="87" t="s">
        <v>131</v>
      </c>
      <c r="I247" s="90">
        <v>5.6299999988784633</v>
      </c>
      <c r="J247" s="88" t="s">
        <v>562</v>
      </c>
      <c r="K247" s="88" t="s">
        <v>133</v>
      </c>
      <c r="L247" s="89">
        <v>4.4999999999999998E-2</v>
      </c>
      <c r="M247" s="89">
        <v>9.8099999980444996E-2</v>
      </c>
      <c r="N247" s="90">
        <v>1720.1930179999999</v>
      </c>
      <c r="O247" s="102">
        <v>80.86</v>
      </c>
      <c r="P247" s="90">
        <v>1.3909482120000001</v>
      </c>
      <c r="Q247" s="91">
        <f t="shared" si="3"/>
        <v>1.0466835121772223E-4</v>
      </c>
      <c r="R247" s="91">
        <f>P247/'סכום נכסי הקרן'!$C$42</f>
        <v>1.0389015509285272E-5</v>
      </c>
    </row>
    <row r="248" spans="2:18">
      <c r="B248" s="86" t="s">
        <v>2945</v>
      </c>
      <c r="C248" s="88" t="s">
        <v>2626</v>
      </c>
      <c r="D248" s="87" t="s">
        <v>2793</v>
      </c>
      <c r="E248" s="87"/>
      <c r="F248" s="87" t="s">
        <v>2782</v>
      </c>
      <c r="G248" s="101">
        <v>42151</v>
      </c>
      <c r="H248" s="87" t="s">
        <v>131</v>
      </c>
      <c r="I248" s="90">
        <v>5.6400000004042825</v>
      </c>
      <c r="J248" s="88" t="s">
        <v>562</v>
      </c>
      <c r="K248" s="88" t="s">
        <v>133</v>
      </c>
      <c r="L248" s="89">
        <v>4.4999999999999998E-2</v>
      </c>
      <c r="M248" s="89">
        <v>9.8100000007424804E-2</v>
      </c>
      <c r="N248" s="90">
        <v>6299.6398930000005</v>
      </c>
      <c r="O248" s="102">
        <v>81.67</v>
      </c>
      <c r="P248" s="90">
        <v>5.1449158779999999</v>
      </c>
      <c r="Q248" s="91">
        <f t="shared" si="3"/>
        <v>3.8715306397341245E-4</v>
      </c>
      <c r="R248" s="91">
        <f>P248/'סכום נכסי הקרן'!$C$42</f>
        <v>3.8427462927361703E-5</v>
      </c>
    </row>
    <row r="249" spans="2:18">
      <c r="B249" s="86" t="s">
        <v>2945</v>
      </c>
      <c r="C249" s="88" t="s">
        <v>2626</v>
      </c>
      <c r="D249" s="87" t="s">
        <v>2794</v>
      </c>
      <c r="E249" s="87"/>
      <c r="F249" s="87" t="s">
        <v>2782</v>
      </c>
      <c r="G249" s="101">
        <v>42166</v>
      </c>
      <c r="H249" s="87" t="s">
        <v>131</v>
      </c>
      <c r="I249" s="90">
        <v>5.6400000004462081</v>
      </c>
      <c r="J249" s="88" t="s">
        <v>562</v>
      </c>
      <c r="K249" s="88" t="s">
        <v>133</v>
      </c>
      <c r="L249" s="89">
        <v>4.4999999999999998E-2</v>
      </c>
      <c r="M249" s="89">
        <v>9.8100000005970078E-2</v>
      </c>
      <c r="N249" s="90">
        <v>5927.2687009999991</v>
      </c>
      <c r="O249" s="102">
        <v>81.67</v>
      </c>
      <c r="P249" s="90">
        <v>4.8408003310000005</v>
      </c>
      <c r="Q249" s="91">
        <f t="shared" si="3"/>
        <v>3.6426847876056944E-4</v>
      </c>
      <c r="R249" s="91">
        <f>P249/'סכום נכסי הקרן'!$C$42</f>
        <v>3.6156018809499921E-5</v>
      </c>
    </row>
    <row r="250" spans="2:18">
      <c r="B250" s="86" t="s">
        <v>2945</v>
      </c>
      <c r="C250" s="88" t="s">
        <v>2626</v>
      </c>
      <c r="D250" s="87" t="s">
        <v>2795</v>
      </c>
      <c r="E250" s="87"/>
      <c r="F250" s="87" t="s">
        <v>2782</v>
      </c>
      <c r="G250" s="101">
        <v>42257</v>
      </c>
      <c r="H250" s="87" t="s">
        <v>131</v>
      </c>
      <c r="I250" s="90">
        <v>5.6399999994675989</v>
      </c>
      <c r="J250" s="88" t="s">
        <v>562</v>
      </c>
      <c r="K250" s="88" t="s">
        <v>133</v>
      </c>
      <c r="L250" s="89">
        <v>4.4999999999999998E-2</v>
      </c>
      <c r="M250" s="89">
        <v>9.8099999993384146E-2</v>
      </c>
      <c r="N250" s="90">
        <v>3149.777047</v>
      </c>
      <c r="O250" s="102">
        <v>81.099999999999994</v>
      </c>
      <c r="P250" s="90">
        <v>2.5544692490000003</v>
      </c>
      <c r="Q250" s="91">
        <f t="shared" si="3"/>
        <v>1.9222288955298873E-4</v>
      </c>
      <c r="R250" s="91">
        <f>P250/'סכום נכסי הקרן'!$C$42</f>
        <v>1.9079373636560166E-5</v>
      </c>
    </row>
    <row r="251" spans="2:18">
      <c r="B251" s="86" t="s">
        <v>2945</v>
      </c>
      <c r="C251" s="88" t="s">
        <v>2626</v>
      </c>
      <c r="D251" s="87" t="s">
        <v>2796</v>
      </c>
      <c r="E251" s="87"/>
      <c r="F251" s="87" t="s">
        <v>2782</v>
      </c>
      <c r="G251" s="101">
        <v>42348</v>
      </c>
      <c r="H251" s="87" t="s">
        <v>131</v>
      </c>
      <c r="I251" s="90">
        <v>5.6400000001799411</v>
      </c>
      <c r="J251" s="88" t="s">
        <v>562</v>
      </c>
      <c r="K251" s="88" t="s">
        <v>133</v>
      </c>
      <c r="L251" s="89">
        <v>4.4999999999999998E-2</v>
      </c>
      <c r="M251" s="89">
        <v>9.8100000002699111E-2</v>
      </c>
      <c r="N251" s="90">
        <v>5454.4295609999999</v>
      </c>
      <c r="O251" s="102">
        <v>81.510000000000005</v>
      </c>
      <c r="P251" s="90">
        <v>4.4459058800000006</v>
      </c>
      <c r="Q251" s="91">
        <f t="shared" si="3"/>
        <v>3.3455281376699916E-4</v>
      </c>
      <c r="R251" s="91">
        <f>P251/'סכום נכסי הקרן'!$C$42</f>
        <v>3.3206545536105548E-5</v>
      </c>
    </row>
    <row r="252" spans="2:18">
      <c r="B252" s="86" t="s">
        <v>2945</v>
      </c>
      <c r="C252" s="88" t="s">
        <v>2626</v>
      </c>
      <c r="D252" s="87" t="s">
        <v>2797</v>
      </c>
      <c r="E252" s="87"/>
      <c r="F252" s="87" t="s">
        <v>2782</v>
      </c>
      <c r="G252" s="101">
        <v>42439</v>
      </c>
      <c r="H252" s="87" t="s">
        <v>131</v>
      </c>
      <c r="I252" s="90">
        <v>5.6300000002643689</v>
      </c>
      <c r="J252" s="88" t="s">
        <v>562</v>
      </c>
      <c r="K252" s="88" t="s">
        <v>133</v>
      </c>
      <c r="L252" s="89">
        <v>4.4999999999999998E-2</v>
      </c>
      <c r="M252" s="89">
        <v>9.8100000003131183E-2</v>
      </c>
      <c r="N252" s="90">
        <v>6478.1459999999997</v>
      </c>
      <c r="O252" s="102">
        <v>82.33</v>
      </c>
      <c r="P252" s="90">
        <v>5.333457493</v>
      </c>
      <c r="Q252" s="91">
        <f t="shared" si="3"/>
        <v>4.0134075249245602E-4</v>
      </c>
      <c r="R252" s="91">
        <f>P252/'סכום נכסי הקרן'!$C$42</f>
        <v>3.9835683409966341E-5</v>
      </c>
    </row>
    <row r="253" spans="2:18">
      <c r="B253" s="86" t="s">
        <v>2945</v>
      </c>
      <c r="C253" s="88" t="s">
        <v>2626</v>
      </c>
      <c r="D253" s="87" t="s">
        <v>2798</v>
      </c>
      <c r="E253" s="87"/>
      <c r="F253" s="87" t="s">
        <v>2782</v>
      </c>
      <c r="G253" s="101">
        <v>42549</v>
      </c>
      <c r="H253" s="87" t="s">
        <v>131</v>
      </c>
      <c r="I253" s="90">
        <v>5.639999999711554</v>
      </c>
      <c r="J253" s="88" t="s">
        <v>562</v>
      </c>
      <c r="K253" s="88" t="s">
        <v>133</v>
      </c>
      <c r="L253" s="89">
        <v>4.4999999999999998E-2</v>
      </c>
      <c r="M253" s="89">
        <v>9.7999999995726728E-2</v>
      </c>
      <c r="N253" s="90">
        <v>4556.6522869999999</v>
      </c>
      <c r="O253" s="102">
        <v>82.17</v>
      </c>
      <c r="P253" s="90">
        <v>3.7442012719999997</v>
      </c>
      <c r="Q253" s="91">
        <f t="shared" si="3"/>
        <v>2.8174979513007081E-4</v>
      </c>
      <c r="R253" s="91">
        <f>P253/'סכום נכסי הקרן'!$C$42</f>
        <v>2.7965502057594677E-5</v>
      </c>
    </row>
    <row r="254" spans="2:18">
      <c r="B254" s="86" t="s">
        <v>2945</v>
      </c>
      <c r="C254" s="88" t="s">
        <v>2626</v>
      </c>
      <c r="D254" s="87" t="s">
        <v>2799</v>
      </c>
      <c r="E254" s="87"/>
      <c r="F254" s="87" t="s">
        <v>2782</v>
      </c>
      <c r="G254" s="101">
        <v>42604</v>
      </c>
      <c r="H254" s="87" t="s">
        <v>131</v>
      </c>
      <c r="I254" s="90">
        <v>5.6400000002961965</v>
      </c>
      <c r="J254" s="88" t="s">
        <v>562</v>
      </c>
      <c r="K254" s="88" t="s">
        <v>133</v>
      </c>
      <c r="L254" s="89">
        <v>4.4999999999999998E-2</v>
      </c>
      <c r="M254" s="89">
        <v>9.8100000005162863E-2</v>
      </c>
      <c r="N254" s="90">
        <v>5958.6159820000003</v>
      </c>
      <c r="O254" s="102">
        <v>81.59</v>
      </c>
      <c r="P254" s="90">
        <v>4.861635229</v>
      </c>
      <c r="Q254" s="91">
        <f t="shared" si="3"/>
        <v>3.6583629731961828E-4</v>
      </c>
      <c r="R254" s="91">
        <f>P254/'סכום נכסי הקרן'!$C$42</f>
        <v>3.631163501187825E-5</v>
      </c>
    </row>
    <row r="255" spans="2:18">
      <c r="B255" s="86" t="s">
        <v>2946</v>
      </c>
      <c r="C255" s="88" t="s">
        <v>2626</v>
      </c>
      <c r="D255" s="87" t="s">
        <v>2800</v>
      </c>
      <c r="E255" s="127"/>
      <c r="F255" s="87" t="s">
        <v>550</v>
      </c>
      <c r="G255" s="101">
        <v>44871</v>
      </c>
      <c r="H255" s="87"/>
      <c r="I255" s="90">
        <v>5.4399999999278039</v>
      </c>
      <c r="J255" s="88" t="s">
        <v>338</v>
      </c>
      <c r="K255" s="88" t="s">
        <v>133</v>
      </c>
      <c r="L255" s="89">
        <v>0.05</v>
      </c>
      <c r="M255" s="89">
        <v>8.709999999893378E-2</v>
      </c>
      <c r="N255" s="90">
        <v>35111.93836</v>
      </c>
      <c r="O255" s="102">
        <v>85.21</v>
      </c>
      <c r="P255" s="90">
        <v>29.918882989</v>
      </c>
      <c r="Q255" s="91">
        <f t="shared" ref="Q255:Q310" si="4">IFERROR(P255/$P$10,0)</f>
        <v>2.2513851527454186E-3</v>
      </c>
      <c r="R255" s="91">
        <f>P255/'סכום נכסי הקרן'!$C$42</f>
        <v>2.234646385189877E-4</v>
      </c>
    </row>
    <row r="256" spans="2:18">
      <c r="B256" s="86" t="s">
        <v>2946</v>
      </c>
      <c r="C256" s="88" t="s">
        <v>2626</v>
      </c>
      <c r="D256" s="87" t="s">
        <v>2801</v>
      </c>
      <c r="E256" s="127"/>
      <c r="F256" s="87" t="s">
        <v>550</v>
      </c>
      <c r="G256" s="101">
        <v>44969</v>
      </c>
      <c r="H256" s="87"/>
      <c r="I256" s="90">
        <v>5.440000000104213</v>
      </c>
      <c r="J256" s="88" t="s">
        <v>338</v>
      </c>
      <c r="K256" s="88" t="s">
        <v>133</v>
      </c>
      <c r="L256" s="89">
        <v>0.05</v>
      </c>
      <c r="M256" s="89">
        <v>8.1800000001525972E-2</v>
      </c>
      <c r="N256" s="90">
        <v>24840.512274000001</v>
      </c>
      <c r="O256" s="102">
        <v>86.53</v>
      </c>
      <c r="P256" s="90">
        <v>21.494495204</v>
      </c>
      <c r="Q256" s="91">
        <f t="shared" si="4"/>
        <v>1.6174530107235349E-3</v>
      </c>
      <c r="R256" s="91">
        <f>P256/'סכום נכסי הקרן'!$C$42</f>
        <v>1.6054274495060344E-4</v>
      </c>
    </row>
    <row r="257" spans="2:18">
      <c r="B257" s="86" t="s">
        <v>2947</v>
      </c>
      <c r="C257" s="88" t="s">
        <v>2626</v>
      </c>
      <c r="D257" s="87" t="s">
        <v>2802</v>
      </c>
      <c r="E257" s="87"/>
      <c r="F257" s="87" t="s">
        <v>550</v>
      </c>
      <c r="G257" s="101">
        <v>41534</v>
      </c>
      <c r="H257" s="87"/>
      <c r="I257" s="90">
        <v>5.6299999999954675</v>
      </c>
      <c r="J257" s="88" t="s">
        <v>492</v>
      </c>
      <c r="K257" s="88" t="s">
        <v>133</v>
      </c>
      <c r="L257" s="89">
        <v>3.9842000000000002E-2</v>
      </c>
      <c r="M257" s="89">
        <v>3.5799999999987051E-2</v>
      </c>
      <c r="N257" s="90">
        <v>137313.05353</v>
      </c>
      <c r="O257" s="102">
        <v>112.47</v>
      </c>
      <c r="P257" s="90">
        <v>154.43599949</v>
      </c>
      <c r="Q257" s="91">
        <f t="shared" si="4"/>
        <v>1.1621253254308284E-2</v>
      </c>
      <c r="R257" s="91">
        <f>P257/'סכום נכסי הקרן'!$C$42</f>
        <v>1.1534850687119488E-3</v>
      </c>
    </row>
    <row r="258" spans="2:18">
      <c r="B258" s="92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90"/>
      <c r="O258" s="102"/>
      <c r="P258" s="87"/>
      <c r="Q258" s="91"/>
      <c r="R258" s="87"/>
    </row>
    <row r="259" spans="2:18">
      <c r="B259" s="79" t="s">
        <v>40</v>
      </c>
      <c r="C259" s="81"/>
      <c r="D259" s="80"/>
      <c r="E259" s="80"/>
      <c r="F259" s="80"/>
      <c r="G259" s="99"/>
      <c r="H259" s="80"/>
      <c r="I259" s="83">
        <v>2.2914804709992938</v>
      </c>
      <c r="J259" s="81"/>
      <c r="K259" s="81"/>
      <c r="L259" s="82"/>
      <c r="M259" s="82">
        <v>7.1257108085295937E-2</v>
      </c>
      <c r="N259" s="83"/>
      <c r="O259" s="100"/>
      <c r="P259" s="83">
        <v>5481.0648849640002</v>
      </c>
      <c r="Q259" s="84">
        <f t="shared" si="4"/>
        <v>0.41244815549361102</v>
      </c>
      <c r="R259" s="84">
        <f>P259/'סכום נכסי הקרן'!$C$42</f>
        <v>4.0938165494611448E-2</v>
      </c>
    </row>
    <row r="260" spans="2:18">
      <c r="B260" s="85" t="s">
        <v>38</v>
      </c>
      <c r="C260" s="81"/>
      <c r="D260" s="80"/>
      <c r="E260" s="80"/>
      <c r="F260" s="80"/>
      <c r="G260" s="99"/>
      <c r="H260" s="80"/>
      <c r="I260" s="83">
        <v>2.2914804709992942</v>
      </c>
      <c r="J260" s="81"/>
      <c r="K260" s="81"/>
      <c r="L260" s="82"/>
      <c r="M260" s="82">
        <v>7.125710808529595E-2</v>
      </c>
      <c r="N260" s="83"/>
      <c r="O260" s="100"/>
      <c r="P260" s="83">
        <v>5481.0648849640011</v>
      </c>
      <c r="Q260" s="84">
        <f t="shared" si="4"/>
        <v>0.41244815549361108</v>
      </c>
      <c r="R260" s="84">
        <f>P260/'סכום נכסי הקרן'!$C$42</f>
        <v>4.0938165494611455E-2</v>
      </c>
    </row>
    <row r="261" spans="2:18">
      <c r="B261" s="86" t="s">
        <v>2948</v>
      </c>
      <c r="C261" s="88" t="s">
        <v>2626</v>
      </c>
      <c r="D261" s="87">
        <v>9327</v>
      </c>
      <c r="E261" s="87"/>
      <c r="F261" s="87" t="s">
        <v>2654</v>
      </c>
      <c r="G261" s="101">
        <v>44880</v>
      </c>
      <c r="H261" s="87" t="s">
        <v>2624</v>
      </c>
      <c r="I261" s="90">
        <v>1.3100000002686341</v>
      </c>
      <c r="J261" s="88" t="s">
        <v>847</v>
      </c>
      <c r="K261" s="88" t="s">
        <v>138</v>
      </c>
      <c r="L261" s="89">
        <v>5.9416999999999998E-2</v>
      </c>
      <c r="M261" s="89">
        <v>6.2100000011908109E-2</v>
      </c>
      <c r="N261" s="90">
        <v>7053.3840010000013</v>
      </c>
      <c r="O261" s="102">
        <v>101.29</v>
      </c>
      <c r="P261" s="90">
        <v>2.4941004429999998</v>
      </c>
      <c r="Q261" s="91">
        <f t="shared" si="4"/>
        <v>1.8768015867739622E-4</v>
      </c>
      <c r="R261" s="91">
        <f>P261/'סכום נכסי הקרן'!$C$42</f>
        <v>1.8628478012697044E-5</v>
      </c>
    </row>
    <row r="262" spans="2:18">
      <c r="B262" s="86" t="s">
        <v>2948</v>
      </c>
      <c r="C262" s="88" t="s">
        <v>2626</v>
      </c>
      <c r="D262" s="87">
        <v>9474</v>
      </c>
      <c r="E262" s="87"/>
      <c r="F262" s="87" t="s">
        <v>2654</v>
      </c>
      <c r="G262" s="101">
        <v>44977</v>
      </c>
      <c r="H262" s="87" t="s">
        <v>2624</v>
      </c>
      <c r="I262" s="90">
        <v>1.3099999998544556</v>
      </c>
      <c r="J262" s="88" t="s">
        <v>847</v>
      </c>
      <c r="K262" s="88" t="s">
        <v>138</v>
      </c>
      <c r="L262" s="89">
        <v>6.1409999999999999E-2</v>
      </c>
      <c r="M262" s="89">
        <v>6.290000000769308E-2</v>
      </c>
      <c r="N262" s="90">
        <v>2730.5375020000001</v>
      </c>
      <c r="O262" s="102">
        <v>100.91</v>
      </c>
      <c r="P262" s="90">
        <v>0.96190499399999996</v>
      </c>
      <c r="Q262" s="91">
        <f t="shared" si="4"/>
        <v>7.2383003825359518E-5</v>
      </c>
      <c r="R262" s="91">
        <f>P262/'סכום נכסי הקרן'!$C$42</f>
        <v>7.1844845227961339E-6</v>
      </c>
    </row>
    <row r="263" spans="2:18">
      <c r="B263" s="86" t="s">
        <v>2948</v>
      </c>
      <c r="C263" s="88" t="s">
        <v>2626</v>
      </c>
      <c r="D263" s="87">
        <v>8763</v>
      </c>
      <c r="E263" s="87"/>
      <c r="F263" s="87" t="s">
        <v>2654</v>
      </c>
      <c r="G263" s="101">
        <v>44529</v>
      </c>
      <c r="H263" s="87" t="s">
        <v>2624</v>
      </c>
      <c r="I263" s="90">
        <v>3.0099999999907419</v>
      </c>
      <c r="J263" s="88" t="s">
        <v>847</v>
      </c>
      <c r="K263" s="88" t="s">
        <v>2578</v>
      </c>
      <c r="L263" s="89">
        <v>6.2899999999999998E-2</v>
      </c>
      <c r="M263" s="89">
        <v>7.5499999999762896E-2</v>
      </c>
      <c r="N263" s="90">
        <v>257313.37333100001</v>
      </c>
      <c r="O263" s="102">
        <v>99.34</v>
      </c>
      <c r="P263" s="90">
        <v>88.570636882000002</v>
      </c>
      <c r="Q263" s="91">
        <f t="shared" si="4"/>
        <v>6.6649084766518376E-3</v>
      </c>
      <c r="R263" s="91">
        <f>P263/'סכום נכסי הקרן'!$C$42</f>
        <v>6.6153557141520095E-4</v>
      </c>
    </row>
    <row r="264" spans="2:18">
      <c r="B264" s="86" t="s">
        <v>2949</v>
      </c>
      <c r="C264" s="88" t="s">
        <v>2625</v>
      </c>
      <c r="D264" s="87">
        <v>6211</v>
      </c>
      <c r="E264" s="87"/>
      <c r="F264" s="87" t="s">
        <v>432</v>
      </c>
      <c r="G264" s="101">
        <v>43186</v>
      </c>
      <c r="H264" s="87" t="s">
        <v>318</v>
      </c>
      <c r="I264" s="90">
        <v>3.7900000000052141</v>
      </c>
      <c r="J264" s="88" t="s">
        <v>562</v>
      </c>
      <c r="K264" s="88" t="s">
        <v>132</v>
      </c>
      <c r="L264" s="89">
        <v>4.8000000000000001E-2</v>
      </c>
      <c r="M264" s="89">
        <v>6.5100000000052144E-2</v>
      </c>
      <c r="N264" s="90">
        <v>70267.582466000007</v>
      </c>
      <c r="O264" s="102">
        <v>94.38</v>
      </c>
      <c r="P264" s="90">
        <v>239.74154192500001</v>
      </c>
      <c r="Q264" s="91">
        <f t="shared" si="4"/>
        <v>1.8040464551590491E-2</v>
      </c>
      <c r="R264" s="91">
        <f>P264/'סכום נכסי הקרן'!$C$42</f>
        <v>1.7906335949758496E-3</v>
      </c>
    </row>
    <row r="265" spans="2:18">
      <c r="B265" s="86" t="s">
        <v>2949</v>
      </c>
      <c r="C265" s="88" t="s">
        <v>2625</v>
      </c>
      <c r="D265" s="87">
        <v>6831</v>
      </c>
      <c r="E265" s="87"/>
      <c r="F265" s="87" t="s">
        <v>432</v>
      </c>
      <c r="G265" s="101">
        <v>43552</v>
      </c>
      <c r="H265" s="87" t="s">
        <v>318</v>
      </c>
      <c r="I265" s="90">
        <v>3.7800000000098195</v>
      </c>
      <c r="J265" s="88" t="s">
        <v>562</v>
      </c>
      <c r="K265" s="88" t="s">
        <v>132</v>
      </c>
      <c r="L265" s="89">
        <v>4.5999999999999999E-2</v>
      </c>
      <c r="M265" s="89">
        <v>7.1200000000220504E-2</v>
      </c>
      <c r="N265" s="90">
        <v>35044.355524999999</v>
      </c>
      <c r="O265" s="102">
        <v>91.64</v>
      </c>
      <c r="P265" s="90">
        <v>116.094446037</v>
      </c>
      <c r="Q265" s="91">
        <f t="shared" si="4"/>
        <v>8.7360651873267699E-3</v>
      </c>
      <c r="R265" s="91">
        <f>P265/'סכום נכסי הקרן'!$C$42</f>
        <v>8.6711136332390997E-4</v>
      </c>
    </row>
    <row r="266" spans="2:18">
      <c r="B266" s="86" t="s">
        <v>2949</v>
      </c>
      <c r="C266" s="88" t="s">
        <v>2625</v>
      </c>
      <c r="D266" s="87">
        <v>7598</v>
      </c>
      <c r="E266" s="87"/>
      <c r="F266" s="87" t="s">
        <v>432</v>
      </c>
      <c r="G266" s="101">
        <v>43942</v>
      </c>
      <c r="H266" s="87" t="s">
        <v>318</v>
      </c>
      <c r="I266" s="90">
        <v>3.6800000000055486</v>
      </c>
      <c r="J266" s="88" t="s">
        <v>562</v>
      </c>
      <c r="K266" s="88" t="s">
        <v>132</v>
      </c>
      <c r="L266" s="89">
        <v>5.4400000000000004E-2</v>
      </c>
      <c r="M266" s="89">
        <v>8.7200000000048558E-2</v>
      </c>
      <c r="N266" s="90">
        <v>35611.077421000002</v>
      </c>
      <c r="O266" s="102">
        <v>89.6</v>
      </c>
      <c r="P266" s="90">
        <v>115.345704027</v>
      </c>
      <c r="Q266" s="91">
        <f t="shared" si="4"/>
        <v>8.6797226211564171E-3</v>
      </c>
      <c r="R266" s="91">
        <f>P266/'סכום נכסי הקרן'!$C$42</f>
        <v>8.615189967014613E-4</v>
      </c>
    </row>
    <row r="267" spans="2:18">
      <c r="B267" s="86" t="s">
        <v>2950</v>
      </c>
      <c r="C267" s="88" t="s">
        <v>2626</v>
      </c>
      <c r="D267" s="87">
        <v>9459</v>
      </c>
      <c r="E267" s="87"/>
      <c r="F267" s="87" t="s">
        <v>311</v>
      </c>
      <c r="G267" s="101">
        <v>44195</v>
      </c>
      <c r="H267" s="87" t="s">
        <v>2624</v>
      </c>
      <c r="I267" s="90">
        <v>3.22</v>
      </c>
      <c r="J267" s="88" t="s">
        <v>847</v>
      </c>
      <c r="K267" s="88" t="s">
        <v>135</v>
      </c>
      <c r="L267" s="89">
        <v>7.1439000000000002E-2</v>
      </c>
      <c r="M267" s="89">
        <v>7.4100000000000013E-2</v>
      </c>
      <c r="N267" s="90">
        <v>1335.03</v>
      </c>
      <c r="O267" s="102">
        <v>99.93</v>
      </c>
      <c r="P267" s="90">
        <v>5.9596899999999993</v>
      </c>
      <c r="Q267" s="91">
        <f t="shared" si="4"/>
        <v>4.4846452275302027E-4</v>
      </c>
      <c r="R267" s="91">
        <f>P267/'סכום נכסי הקרן'!$C$42</f>
        <v>4.4513024501110856E-5</v>
      </c>
    </row>
    <row r="268" spans="2:18">
      <c r="B268" s="86" t="s">
        <v>2950</v>
      </c>
      <c r="C268" s="88" t="s">
        <v>2626</v>
      </c>
      <c r="D268" s="87">
        <v>9448</v>
      </c>
      <c r="E268" s="87"/>
      <c r="F268" s="87" t="s">
        <v>311</v>
      </c>
      <c r="G268" s="101">
        <v>43788</v>
      </c>
      <c r="H268" s="87" t="s">
        <v>2624</v>
      </c>
      <c r="I268" s="90">
        <v>3.29</v>
      </c>
      <c r="J268" s="88" t="s">
        <v>847</v>
      </c>
      <c r="K268" s="88" t="s">
        <v>134</v>
      </c>
      <c r="L268" s="89">
        <v>5.9389999999999998E-2</v>
      </c>
      <c r="M268" s="89">
        <v>6.2800000000000009E-2</v>
      </c>
      <c r="N268" s="90">
        <v>6578.33</v>
      </c>
      <c r="O268" s="102">
        <v>99.76</v>
      </c>
      <c r="P268" s="90">
        <v>25.80527</v>
      </c>
      <c r="Q268" s="91">
        <f t="shared" si="4"/>
        <v>1.9418372591632842E-3</v>
      </c>
      <c r="R268" s="91">
        <f>P268/'סכום נכסי הקרן'!$C$42</f>
        <v>1.9273999415536395E-4</v>
      </c>
    </row>
    <row r="269" spans="2:18">
      <c r="B269" s="86" t="s">
        <v>2951</v>
      </c>
      <c r="C269" s="88" t="s">
        <v>2626</v>
      </c>
      <c r="D269" s="87">
        <v>7310</v>
      </c>
      <c r="E269" s="87"/>
      <c r="F269" s="87" t="s">
        <v>823</v>
      </c>
      <c r="G269" s="101">
        <v>43811</v>
      </c>
      <c r="H269" s="87" t="s">
        <v>739</v>
      </c>
      <c r="I269" s="90">
        <v>7.580000000000001</v>
      </c>
      <c r="J269" s="88" t="s">
        <v>801</v>
      </c>
      <c r="K269" s="88" t="s">
        <v>132</v>
      </c>
      <c r="L269" s="89">
        <v>4.4800000000000006E-2</v>
      </c>
      <c r="M269" s="89">
        <v>6.1499999999999992E-2</v>
      </c>
      <c r="N269" s="90">
        <v>5343.18</v>
      </c>
      <c r="O269" s="102">
        <v>89.14</v>
      </c>
      <c r="P269" s="90">
        <v>17.217929999999999</v>
      </c>
      <c r="Q269" s="91">
        <f t="shared" si="4"/>
        <v>1.2956430217418878E-3</v>
      </c>
      <c r="R269" s="91">
        <f>P269/'סכום נכסי הקרן'!$C$42</f>
        <v>1.2860100776188217E-4</v>
      </c>
    </row>
    <row r="270" spans="2:18">
      <c r="B270" s="86" t="s">
        <v>2952</v>
      </c>
      <c r="C270" s="88" t="s">
        <v>2626</v>
      </c>
      <c r="D270" s="87" t="s">
        <v>2803</v>
      </c>
      <c r="E270" s="87"/>
      <c r="F270" s="87" t="s">
        <v>718</v>
      </c>
      <c r="G270" s="101">
        <v>43185</v>
      </c>
      <c r="H270" s="87" t="s">
        <v>312</v>
      </c>
      <c r="I270" s="90">
        <v>4.0300000000145317</v>
      </c>
      <c r="J270" s="88" t="s">
        <v>801</v>
      </c>
      <c r="K270" s="88" t="s">
        <v>140</v>
      </c>
      <c r="L270" s="89">
        <v>4.2199999999999994E-2</v>
      </c>
      <c r="M270" s="89">
        <v>7.0300000000145316E-2</v>
      </c>
      <c r="N270" s="90">
        <v>17346.764356</v>
      </c>
      <c r="O270" s="102">
        <v>90.74</v>
      </c>
      <c r="P270" s="90">
        <v>41.975069213000005</v>
      </c>
      <c r="Q270" s="91">
        <f t="shared" si="4"/>
        <v>3.1586088172594622E-3</v>
      </c>
      <c r="R270" s="91">
        <f>P270/'סכום נכסי הקרן'!$C$42</f>
        <v>3.1351249550129175E-4</v>
      </c>
    </row>
    <row r="271" spans="2:18">
      <c r="B271" s="86" t="s">
        <v>2953</v>
      </c>
      <c r="C271" s="88" t="s">
        <v>2626</v>
      </c>
      <c r="D271" s="87">
        <v>6812</v>
      </c>
      <c r="E271" s="87"/>
      <c r="F271" s="87" t="s">
        <v>550</v>
      </c>
      <c r="G271" s="101">
        <v>43536</v>
      </c>
      <c r="H271" s="87"/>
      <c r="I271" s="90">
        <v>2.8299999999715904</v>
      </c>
      <c r="J271" s="88" t="s">
        <v>801</v>
      </c>
      <c r="K271" s="88" t="s">
        <v>132</v>
      </c>
      <c r="L271" s="89">
        <v>7.1569999999999995E-2</v>
      </c>
      <c r="M271" s="89">
        <v>6.9599999999581316E-2</v>
      </c>
      <c r="N271" s="90">
        <v>14535.76988</v>
      </c>
      <c r="O271" s="102">
        <v>101.82</v>
      </c>
      <c r="P271" s="90">
        <v>53.503160344000001</v>
      </c>
      <c r="Q271" s="91">
        <f t="shared" si="4"/>
        <v>4.0260935165168463E-3</v>
      </c>
      <c r="R271" s="91">
        <f>P271/'סכום נכסי הקרן'!$C$42</f>
        <v>3.9961600138251063E-4</v>
      </c>
    </row>
    <row r="272" spans="2:18">
      <c r="B272" s="86" t="s">
        <v>2953</v>
      </c>
      <c r="C272" s="88" t="s">
        <v>2626</v>
      </c>
      <c r="D272" s="87">
        <v>6872</v>
      </c>
      <c r="E272" s="87"/>
      <c r="F272" s="87" t="s">
        <v>550</v>
      </c>
      <c r="G272" s="101">
        <v>43570</v>
      </c>
      <c r="H272" s="87"/>
      <c r="I272" s="90">
        <v>2.8199999999916607</v>
      </c>
      <c r="J272" s="88" t="s">
        <v>801</v>
      </c>
      <c r="K272" s="88" t="s">
        <v>132</v>
      </c>
      <c r="L272" s="89">
        <v>7.1569999999999995E-2</v>
      </c>
      <c r="M272" s="89">
        <v>6.9599999999518186E-2</v>
      </c>
      <c r="N272" s="90">
        <v>11728.470815999999</v>
      </c>
      <c r="O272" s="102">
        <v>101.82</v>
      </c>
      <c r="P272" s="90">
        <v>43.170073547999998</v>
      </c>
      <c r="Q272" s="91">
        <f t="shared" si="4"/>
        <v>3.2485324624127441E-3</v>
      </c>
      <c r="R272" s="91">
        <f>P272/'סכום נכסי הקרן'!$C$42</f>
        <v>3.2243800290902407E-4</v>
      </c>
    </row>
    <row r="273" spans="2:18">
      <c r="B273" s="86" t="s">
        <v>2953</v>
      </c>
      <c r="C273" s="88" t="s">
        <v>2626</v>
      </c>
      <c r="D273" s="87">
        <v>7258</v>
      </c>
      <c r="E273" s="87"/>
      <c r="F273" s="87" t="s">
        <v>550</v>
      </c>
      <c r="G273" s="101">
        <v>43774</v>
      </c>
      <c r="H273" s="87"/>
      <c r="I273" s="90">
        <v>2.8299999999797083</v>
      </c>
      <c r="J273" s="88" t="s">
        <v>801</v>
      </c>
      <c r="K273" s="88" t="s">
        <v>132</v>
      </c>
      <c r="L273" s="89">
        <v>7.1569999999999995E-2</v>
      </c>
      <c r="M273" s="89">
        <v>6.819999999918834E-2</v>
      </c>
      <c r="N273" s="90">
        <v>10711.135628</v>
      </c>
      <c r="O273" s="102">
        <v>101.82</v>
      </c>
      <c r="P273" s="90">
        <v>39.425473259999997</v>
      </c>
      <c r="Q273" s="91">
        <f t="shared" si="4"/>
        <v>2.9667526414726038E-3</v>
      </c>
      <c r="R273" s="91">
        <f>P273/'סכום נכסי הקרן'!$C$42</f>
        <v>2.9446952059423743E-4</v>
      </c>
    </row>
    <row r="274" spans="2:18">
      <c r="B274" s="86" t="s">
        <v>2954</v>
      </c>
      <c r="C274" s="88" t="s">
        <v>2626</v>
      </c>
      <c r="D274" s="87">
        <v>6861</v>
      </c>
      <c r="E274" s="87"/>
      <c r="F274" s="87" t="s">
        <v>550</v>
      </c>
      <c r="G274" s="101">
        <v>43563</v>
      </c>
      <c r="H274" s="87"/>
      <c r="I274" s="90">
        <v>1.0099999999982994</v>
      </c>
      <c r="J274" s="88" t="s">
        <v>768</v>
      </c>
      <c r="K274" s="88" t="s">
        <v>132</v>
      </c>
      <c r="L274" s="89">
        <v>7.3651999999999995E-2</v>
      </c>
      <c r="M274" s="89">
        <v>7.0199999999999999E-2</v>
      </c>
      <c r="N274" s="90">
        <v>78421.067943000002</v>
      </c>
      <c r="O274" s="102">
        <v>101.63</v>
      </c>
      <c r="P274" s="90">
        <v>288.11309124899998</v>
      </c>
      <c r="Q274" s="91">
        <f t="shared" si="4"/>
        <v>2.1680406189899169E-2</v>
      </c>
      <c r="R274" s="91">
        <f>P274/'סכום נכסי הקרן'!$C$42</f>
        <v>2.1519215076384046E-3</v>
      </c>
    </row>
    <row r="275" spans="2:18">
      <c r="B275" s="86" t="s">
        <v>2955</v>
      </c>
      <c r="C275" s="88" t="s">
        <v>2626</v>
      </c>
      <c r="D275" s="87">
        <v>6932</v>
      </c>
      <c r="E275" s="87"/>
      <c r="F275" s="87" t="s">
        <v>550</v>
      </c>
      <c r="G275" s="101">
        <v>43098</v>
      </c>
      <c r="H275" s="87"/>
      <c r="I275" s="90">
        <v>1.9899999999825133</v>
      </c>
      <c r="J275" s="88" t="s">
        <v>801</v>
      </c>
      <c r="K275" s="88" t="s">
        <v>132</v>
      </c>
      <c r="L275" s="89">
        <v>7.6569999999999999E-2</v>
      </c>
      <c r="M275" s="89">
        <v>6.6199999999609418E-2</v>
      </c>
      <c r="N275" s="90">
        <v>21218.321375000003</v>
      </c>
      <c r="O275" s="102">
        <v>102.14</v>
      </c>
      <c r="P275" s="90">
        <v>78.345701962999996</v>
      </c>
      <c r="Q275" s="91">
        <f t="shared" si="4"/>
        <v>5.8954858122800286E-3</v>
      </c>
      <c r="R275" s="91">
        <f>P275/'סכום נכסי הקרן'!$C$42</f>
        <v>5.8516536112377456E-4</v>
      </c>
    </row>
    <row r="276" spans="2:18">
      <c r="B276" s="86" t="s">
        <v>2955</v>
      </c>
      <c r="C276" s="88" t="s">
        <v>2626</v>
      </c>
      <c r="D276" s="87">
        <v>9335</v>
      </c>
      <c r="E276" s="87"/>
      <c r="F276" s="87" t="s">
        <v>550</v>
      </c>
      <c r="G276" s="101">
        <v>44064</v>
      </c>
      <c r="H276" s="87"/>
      <c r="I276" s="90">
        <v>2.75</v>
      </c>
      <c r="J276" s="88" t="s">
        <v>801</v>
      </c>
      <c r="K276" s="88" t="s">
        <v>132</v>
      </c>
      <c r="L276" s="89">
        <v>8.3454E-2</v>
      </c>
      <c r="M276" s="89">
        <v>0.10069999999993087</v>
      </c>
      <c r="N276" s="90">
        <v>71165.613396999994</v>
      </c>
      <c r="O276" s="102">
        <v>96.7</v>
      </c>
      <c r="P276" s="90">
        <v>248.77399509599999</v>
      </c>
      <c r="Q276" s="91">
        <f t="shared" si="4"/>
        <v>1.8720153394570834E-2</v>
      </c>
      <c r="R276" s="91">
        <f>P276/'סכום נכסי הקרן'!$C$42</f>
        <v>1.8580971391041279E-3</v>
      </c>
    </row>
    <row r="277" spans="2:18">
      <c r="B277" s="86" t="s">
        <v>2955</v>
      </c>
      <c r="C277" s="88" t="s">
        <v>2626</v>
      </c>
      <c r="D277" s="87" t="s">
        <v>2804</v>
      </c>
      <c r="E277" s="87"/>
      <c r="F277" s="87" t="s">
        <v>550</v>
      </c>
      <c r="G277" s="101">
        <v>42817</v>
      </c>
      <c r="H277" s="87"/>
      <c r="I277" s="90">
        <v>2.0300000000491472</v>
      </c>
      <c r="J277" s="88" t="s">
        <v>801</v>
      </c>
      <c r="K277" s="88" t="s">
        <v>132</v>
      </c>
      <c r="L277" s="89">
        <v>5.7820000000000003E-2</v>
      </c>
      <c r="M277" s="89">
        <v>7.7300000001521985E-2</v>
      </c>
      <c r="N277" s="90">
        <v>7212.3466879999996</v>
      </c>
      <c r="O277" s="102">
        <v>96.77</v>
      </c>
      <c r="P277" s="90">
        <v>25.230487791999995</v>
      </c>
      <c r="Q277" s="91">
        <f t="shared" si="4"/>
        <v>1.8985851053435973E-3</v>
      </c>
      <c r="R277" s="91">
        <f>P277/'סכום נכסי הקרן'!$C$42</f>
        <v>1.8844693620981531E-4</v>
      </c>
    </row>
    <row r="278" spans="2:18">
      <c r="B278" s="86" t="s">
        <v>2955</v>
      </c>
      <c r="C278" s="88" t="s">
        <v>2626</v>
      </c>
      <c r="D278" s="87">
        <v>7291</v>
      </c>
      <c r="E278" s="87"/>
      <c r="F278" s="87" t="s">
        <v>550</v>
      </c>
      <c r="G278" s="101">
        <v>43798</v>
      </c>
      <c r="H278" s="87"/>
      <c r="I278" s="90">
        <v>1.9899999998679985</v>
      </c>
      <c r="J278" s="88" t="s">
        <v>801</v>
      </c>
      <c r="K278" s="88" t="s">
        <v>132</v>
      </c>
      <c r="L278" s="89">
        <v>7.6569999999999999E-2</v>
      </c>
      <c r="M278" s="89">
        <v>7.6499999997799981E-2</v>
      </c>
      <c r="N278" s="90">
        <v>1248.1365840000001</v>
      </c>
      <c r="O278" s="102">
        <v>100.74</v>
      </c>
      <c r="P278" s="90">
        <v>4.5454026399999998</v>
      </c>
      <c r="Q278" s="91">
        <f t="shared" si="4"/>
        <v>3.4203990906706867E-4</v>
      </c>
      <c r="R278" s="91">
        <f>P278/'סכום נכסי הקרן'!$C$42</f>
        <v>3.3949688504223201E-5</v>
      </c>
    </row>
    <row r="279" spans="2:18">
      <c r="B279" s="86" t="s">
        <v>2956</v>
      </c>
      <c r="C279" s="88" t="s">
        <v>2626</v>
      </c>
      <c r="D279" s="87">
        <v>9040</v>
      </c>
      <c r="E279" s="87"/>
      <c r="F279" s="87" t="s">
        <v>550</v>
      </c>
      <c r="G279" s="101">
        <v>44665</v>
      </c>
      <c r="H279" s="87"/>
      <c r="I279" s="90">
        <v>4.2999999999941485</v>
      </c>
      <c r="J279" s="88" t="s">
        <v>847</v>
      </c>
      <c r="K279" s="88" t="s">
        <v>134</v>
      </c>
      <c r="L279" s="89">
        <v>5.2839999999999998E-2</v>
      </c>
      <c r="M279" s="89">
        <v>6.7599999999897867E-2</v>
      </c>
      <c r="N279" s="90">
        <v>46747.8</v>
      </c>
      <c r="O279" s="102">
        <v>102.27</v>
      </c>
      <c r="P279" s="90">
        <v>187.99445581700002</v>
      </c>
      <c r="Q279" s="91">
        <f t="shared" si="4"/>
        <v>1.4146514987891094E-2</v>
      </c>
      <c r="R279" s="91">
        <f>P279/'סכום נכסי הקרן'!$C$42</f>
        <v>1.4041337414958035E-3</v>
      </c>
    </row>
    <row r="280" spans="2:18">
      <c r="B280" s="86" t="s">
        <v>2957</v>
      </c>
      <c r="C280" s="88" t="s">
        <v>2626</v>
      </c>
      <c r="D280" s="87">
        <v>9186</v>
      </c>
      <c r="E280" s="87"/>
      <c r="F280" s="87" t="s">
        <v>550</v>
      </c>
      <c r="G280" s="101">
        <v>44778</v>
      </c>
      <c r="H280" s="87"/>
      <c r="I280" s="90">
        <v>3.5600000000045697</v>
      </c>
      <c r="J280" s="88" t="s">
        <v>834</v>
      </c>
      <c r="K280" s="88" t="s">
        <v>134</v>
      </c>
      <c r="L280" s="89">
        <v>5.842E-2</v>
      </c>
      <c r="M280" s="89">
        <v>6.6400000000077328E-2</v>
      </c>
      <c r="N280" s="90">
        <v>27996.591068000002</v>
      </c>
      <c r="O280" s="102">
        <v>103.37</v>
      </c>
      <c r="P280" s="90">
        <v>113.798166333</v>
      </c>
      <c r="Q280" s="91">
        <f t="shared" si="4"/>
        <v>8.5632709679023013E-3</v>
      </c>
      <c r="R280" s="91">
        <f>P280/'סכום נכסי הקרן'!$C$42</f>
        <v>8.4996041172650215E-4</v>
      </c>
    </row>
    <row r="281" spans="2:18">
      <c r="B281" s="86" t="s">
        <v>2957</v>
      </c>
      <c r="C281" s="88" t="s">
        <v>2626</v>
      </c>
      <c r="D281" s="87">
        <v>9187</v>
      </c>
      <c r="E281" s="87"/>
      <c r="F281" s="87" t="s">
        <v>550</v>
      </c>
      <c r="G281" s="101">
        <v>44778</v>
      </c>
      <c r="H281" s="87"/>
      <c r="I281" s="90">
        <v>3.3500000000008781</v>
      </c>
      <c r="J281" s="88" t="s">
        <v>834</v>
      </c>
      <c r="K281" s="88" t="s">
        <v>132</v>
      </c>
      <c r="L281" s="89">
        <v>7.9612000000000002E-2</v>
      </c>
      <c r="M281" s="89">
        <v>0.1043999999999719</v>
      </c>
      <c r="N281" s="90">
        <v>77093.643425000002</v>
      </c>
      <c r="O281" s="102">
        <v>102.18</v>
      </c>
      <c r="P281" s="90">
        <v>284.76903884499995</v>
      </c>
      <c r="Q281" s="91">
        <f t="shared" si="4"/>
        <v>2.1428767452746571E-2</v>
      </c>
      <c r="R281" s="91">
        <f>P281/'סכום נכסי הקרן'!$C$42</f>
        <v>2.1269447241828473E-3</v>
      </c>
    </row>
    <row r="282" spans="2:18">
      <c r="B282" s="86" t="s">
        <v>2958</v>
      </c>
      <c r="C282" s="88" t="s">
        <v>2626</v>
      </c>
      <c r="D282" s="87">
        <v>9047</v>
      </c>
      <c r="E282" s="87"/>
      <c r="F282" s="87" t="s">
        <v>550</v>
      </c>
      <c r="G282" s="101">
        <v>44677</v>
      </c>
      <c r="H282" s="87"/>
      <c r="I282" s="90">
        <v>3.200000000007456</v>
      </c>
      <c r="J282" s="88" t="s">
        <v>847</v>
      </c>
      <c r="K282" s="88" t="s">
        <v>2578</v>
      </c>
      <c r="L282" s="89">
        <v>0.10460000000000001</v>
      </c>
      <c r="M282" s="89">
        <v>0.11499999999981361</v>
      </c>
      <c r="N282" s="90">
        <v>78459.435658000002</v>
      </c>
      <c r="O282" s="102">
        <v>98.67</v>
      </c>
      <c r="P282" s="90">
        <v>26.824616858999999</v>
      </c>
      <c r="Q282" s="91">
        <f t="shared" si="4"/>
        <v>2.0185427426097765E-3</v>
      </c>
      <c r="R282" s="91">
        <f>P282/'סכום נכסי הקרן'!$C$42</f>
        <v>2.0035351293063537E-4</v>
      </c>
    </row>
    <row r="283" spans="2:18">
      <c r="B283" s="86" t="s">
        <v>2958</v>
      </c>
      <c r="C283" s="88" t="s">
        <v>2626</v>
      </c>
      <c r="D283" s="87">
        <v>9048</v>
      </c>
      <c r="E283" s="87"/>
      <c r="F283" s="87" t="s">
        <v>550</v>
      </c>
      <c r="G283" s="101">
        <v>44677</v>
      </c>
      <c r="H283" s="87"/>
      <c r="I283" s="90">
        <v>3.4200000000006989</v>
      </c>
      <c r="J283" s="88" t="s">
        <v>847</v>
      </c>
      <c r="K283" s="88" t="s">
        <v>2578</v>
      </c>
      <c r="L283" s="89">
        <v>6.54E-2</v>
      </c>
      <c r="M283" s="89">
        <v>7.329999999996388E-2</v>
      </c>
      <c r="N283" s="90">
        <v>251880.84976099999</v>
      </c>
      <c r="O283" s="102">
        <v>98.33</v>
      </c>
      <c r="P283" s="90">
        <v>85.819190407000008</v>
      </c>
      <c r="Q283" s="91">
        <f t="shared" si="4"/>
        <v>6.4578631218949042E-3</v>
      </c>
      <c r="R283" s="91">
        <f>P283/'סכום נכסי הקרן'!$C$42</f>
        <v>6.4098497157608688E-4</v>
      </c>
    </row>
    <row r="284" spans="2:18">
      <c r="B284" s="86" t="s">
        <v>2958</v>
      </c>
      <c r="C284" s="88" t="s">
        <v>2626</v>
      </c>
      <c r="D284" s="87">
        <v>9074</v>
      </c>
      <c r="E284" s="87"/>
      <c r="F284" s="87" t="s">
        <v>550</v>
      </c>
      <c r="G284" s="101">
        <v>44684</v>
      </c>
      <c r="H284" s="87"/>
      <c r="I284" s="90">
        <v>3.3499999999769656</v>
      </c>
      <c r="J284" s="88" t="s">
        <v>847</v>
      </c>
      <c r="K284" s="88" t="s">
        <v>2578</v>
      </c>
      <c r="L284" s="89">
        <v>6.4699999999999994E-2</v>
      </c>
      <c r="M284" s="89">
        <v>8.1100000000783171E-2</v>
      </c>
      <c r="N284" s="90">
        <v>12741.8799</v>
      </c>
      <c r="O284" s="102">
        <v>98.33</v>
      </c>
      <c r="P284" s="90">
        <v>4.3413299060000003</v>
      </c>
      <c r="Q284" s="91">
        <f t="shared" si="4"/>
        <v>3.2668350944557598E-4</v>
      </c>
      <c r="R284" s="91">
        <f>P284/'סכום נכסי הקרן'!$C$42</f>
        <v>3.2425465833488539E-5</v>
      </c>
    </row>
    <row r="285" spans="2:18">
      <c r="B285" s="86" t="s">
        <v>2958</v>
      </c>
      <c r="C285" s="88" t="s">
        <v>2626</v>
      </c>
      <c r="D285" s="87">
        <v>9220</v>
      </c>
      <c r="E285" s="87"/>
      <c r="F285" s="87" t="s">
        <v>550</v>
      </c>
      <c r="G285" s="101">
        <v>44811</v>
      </c>
      <c r="H285" s="87"/>
      <c r="I285" s="90">
        <v>3.3900000001447625</v>
      </c>
      <c r="J285" s="88" t="s">
        <v>847</v>
      </c>
      <c r="K285" s="88" t="s">
        <v>2578</v>
      </c>
      <c r="L285" s="89">
        <v>6.5199999999999994E-2</v>
      </c>
      <c r="M285" s="89">
        <v>7.7500000005058897E-2</v>
      </c>
      <c r="N285" s="90">
        <v>18855.471176999999</v>
      </c>
      <c r="O285" s="102">
        <v>98.33</v>
      </c>
      <c r="P285" s="90">
        <v>6.424312413</v>
      </c>
      <c r="Q285" s="91">
        <f t="shared" si="4"/>
        <v>4.834271917351992E-4</v>
      </c>
      <c r="R285" s="91">
        <f>P285/'סכום נכסי הקרן'!$C$42</f>
        <v>4.798329709140234E-5</v>
      </c>
    </row>
    <row r="286" spans="2:18">
      <c r="B286" s="86" t="s">
        <v>2959</v>
      </c>
      <c r="C286" s="88" t="s">
        <v>2626</v>
      </c>
      <c r="D286" s="87" t="s">
        <v>2805</v>
      </c>
      <c r="E286" s="87"/>
      <c r="F286" s="87" t="s">
        <v>550</v>
      </c>
      <c r="G286" s="101">
        <v>42870</v>
      </c>
      <c r="H286" s="87"/>
      <c r="I286" s="90">
        <v>1.1999999999825417</v>
      </c>
      <c r="J286" s="88" t="s">
        <v>801</v>
      </c>
      <c r="K286" s="88" t="s">
        <v>132</v>
      </c>
      <c r="L286" s="89">
        <v>7.5953999999999994E-2</v>
      </c>
      <c r="M286" s="89">
        <v>8.1199999999633371E-2</v>
      </c>
      <c r="N286" s="90">
        <v>6383.2756609999997</v>
      </c>
      <c r="O286" s="102">
        <v>99.29</v>
      </c>
      <c r="P286" s="90">
        <v>22.911704782000001</v>
      </c>
      <c r="Q286" s="91">
        <f t="shared" si="4"/>
        <v>1.7240975202599002E-3</v>
      </c>
      <c r="R286" s="91">
        <f>P286/'סכום נכסי הקרן'!$C$42</f>
        <v>1.7112790704271278E-4</v>
      </c>
    </row>
    <row r="287" spans="2:18">
      <c r="B287" s="86" t="s">
        <v>2960</v>
      </c>
      <c r="C287" s="88" t="s">
        <v>2626</v>
      </c>
      <c r="D287" s="87">
        <v>8702</v>
      </c>
      <c r="E287" s="87"/>
      <c r="F287" s="87" t="s">
        <v>550</v>
      </c>
      <c r="G287" s="101">
        <v>44497</v>
      </c>
      <c r="H287" s="87"/>
      <c r="I287" s="90">
        <v>0.300000002648808</v>
      </c>
      <c r="J287" s="88" t="s">
        <v>768</v>
      </c>
      <c r="K287" s="88" t="s">
        <v>132</v>
      </c>
      <c r="L287" s="89">
        <v>6.6985000000000003E-2</v>
      </c>
      <c r="M287" s="89">
        <v>4.9000000123611047E-2</v>
      </c>
      <c r="N287" s="90">
        <v>62.089072000000009</v>
      </c>
      <c r="O287" s="102">
        <v>100.92</v>
      </c>
      <c r="P287" s="90">
        <v>0.22651698799999997</v>
      </c>
      <c r="Q287" s="91">
        <f t="shared" si="4"/>
        <v>1.7045321639023443E-5</v>
      </c>
      <c r="R287" s="91">
        <f>P287/'סכום נכסי הקרן'!$C$42</f>
        <v>1.691859180051619E-6</v>
      </c>
    </row>
    <row r="288" spans="2:18">
      <c r="B288" s="86" t="s">
        <v>2960</v>
      </c>
      <c r="C288" s="88" t="s">
        <v>2626</v>
      </c>
      <c r="D288" s="87">
        <v>9118</v>
      </c>
      <c r="E288" s="87"/>
      <c r="F288" s="87" t="s">
        <v>550</v>
      </c>
      <c r="G288" s="101">
        <v>44733</v>
      </c>
      <c r="H288" s="87"/>
      <c r="I288" s="90">
        <v>0.3</v>
      </c>
      <c r="J288" s="88" t="s">
        <v>768</v>
      </c>
      <c r="K288" s="88" t="s">
        <v>132</v>
      </c>
      <c r="L288" s="89">
        <v>6.6985000000000003E-2</v>
      </c>
      <c r="M288" s="89">
        <v>4.8999999988913828E-2</v>
      </c>
      <c r="N288" s="90">
        <v>247.248132</v>
      </c>
      <c r="O288" s="102">
        <v>100.92</v>
      </c>
      <c r="P288" s="90">
        <v>0.90202497999999998</v>
      </c>
      <c r="Q288" s="91">
        <f t="shared" si="4"/>
        <v>6.7877054371452654E-5</v>
      </c>
      <c r="R288" s="91">
        <f>P288/'סכום נכסי הקרן'!$C$42</f>
        <v>6.7372396945737164E-6</v>
      </c>
    </row>
    <row r="289" spans="2:18">
      <c r="B289" s="86" t="s">
        <v>2960</v>
      </c>
      <c r="C289" s="88" t="s">
        <v>2626</v>
      </c>
      <c r="D289" s="87">
        <v>9233</v>
      </c>
      <c r="E289" s="87"/>
      <c r="F289" s="87" t="s">
        <v>550</v>
      </c>
      <c r="G289" s="101">
        <v>44819</v>
      </c>
      <c r="H289" s="87"/>
      <c r="I289" s="90">
        <v>0.30000000056479587</v>
      </c>
      <c r="J289" s="88" t="s">
        <v>768</v>
      </c>
      <c r="K289" s="88" t="s">
        <v>132</v>
      </c>
      <c r="L289" s="89">
        <v>6.6985000000000003E-2</v>
      </c>
      <c r="M289" s="89">
        <v>4.9000000129903042E-2</v>
      </c>
      <c r="N289" s="90">
        <v>48.531416</v>
      </c>
      <c r="O289" s="102">
        <v>100.92</v>
      </c>
      <c r="P289" s="90">
        <v>0.17705512300000001</v>
      </c>
      <c r="Q289" s="91">
        <f t="shared" si="4"/>
        <v>1.3323334139388511E-5</v>
      </c>
      <c r="R289" s="91">
        <f>P289/'סכום נכסי הקרן'!$C$42</f>
        <v>1.3224276813301023E-6</v>
      </c>
    </row>
    <row r="290" spans="2:18">
      <c r="B290" s="86" t="s">
        <v>2960</v>
      </c>
      <c r="C290" s="88" t="s">
        <v>2626</v>
      </c>
      <c r="D290" s="87">
        <v>9276</v>
      </c>
      <c r="E290" s="87"/>
      <c r="F290" s="87" t="s">
        <v>550</v>
      </c>
      <c r="G290" s="101">
        <v>44854</v>
      </c>
      <c r="H290" s="87"/>
      <c r="I290" s="90">
        <v>0.3000000023539906</v>
      </c>
      <c r="J290" s="88" t="s">
        <v>768</v>
      </c>
      <c r="K290" s="88" t="s">
        <v>132</v>
      </c>
      <c r="L290" s="89">
        <v>6.6985000000000003E-2</v>
      </c>
      <c r="M290" s="89">
        <v>4.9000000541417836E-2</v>
      </c>
      <c r="N290" s="90">
        <v>11.644204</v>
      </c>
      <c r="O290" s="102">
        <v>100.92</v>
      </c>
      <c r="P290" s="90">
        <v>4.2481053000000005E-2</v>
      </c>
      <c r="Q290" s="91">
        <f t="shared" si="4"/>
        <v>3.196683914715491E-6</v>
      </c>
      <c r="R290" s="91">
        <f>P290/'סכום נכסי הקרן'!$C$42</f>
        <v>3.1729169688725236E-7</v>
      </c>
    </row>
    <row r="291" spans="2:18">
      <c r="B291" s="86" t="s">
        <v>2960</v>
      </c>
      <c r="C291" s="88" t="s">
        <v>2626</v>
      </c>
      <c r="D291" s="87">
        <v>9430</v>
      </c>
      <c r="E291" s="87"/>
      <c r="F291" s="87" t="s">
        <v>550</v>
      </c>
      <c r="G291" s="101">
        <v>44950</v>
      </c>
      <c r="H291" s="87"/>
      <c r="I291" s="90">
        <v>0.3</v>
      </c>
      <c r="J291" s="88" t="s">
        <v>768</v>
      </c>
      <c r="K291" s="88" t="s">
        <v>132</v>
      </c>
      <c r="L291" s="89">
        <v>6.6985000000000003E-2</v>
      </c>
      <c r="M291" s="89">
        <v>4.9000000043076086E-2</v>
      </c>
      <c r="N291" s="90">
        <v>63.632376000000001</v>
      </c>
      <c r="O291" s="102">
        <v>100.92</v>
      </c>
      <c r="P291" s="90">
        <v>0.23214734000000001</v>
      </c>
      <c r="Q291" s="91">
        <f t="shared" si="4"/>
        <v>1.746900359607348E-5</v>
      </c>
      <c r="R291" s="91">
        <f>P291/'סכום נכסי הקרן'!$C$42</f>
        <v>1.7339123735106547E-6</v>
      </c>
    </row>
    <row r="292" spans="2:18">
      <c r="B292" s="86" t="s">
        <v>2960</v>
      </c>
      <c r="C292" s="88" t="s">
        <v>2626</v>
      </c>
      <c r="D292" s="87">
        <v>8060</v>
      </c>
      <c r="E292" s="87"/>
      <c r="F292" s="87" t="s">
        <v>550</v>
      </c>
      <c r="G292" s="101">
        <v>44150</v>
      </c>
      <c r="H292" s="87"/>
      <c r="I292" s="90">
        <v>0.29999999999901278</v>
      </c>
      <c r="J292" s="88" t="s">
        <v>768</v>
      </c>
      <c r="K292" s="88" t="s">
        <v>132</v>
      </c>
      <c r="L292" s="89">
        <v>6.6637000000000002E-2</v>
      </c>
      <c r="M292" s="89">
        <v>4.8600000000004605E-2</v>
      </c>
      <c r="N292" s="90">
        <v>83299.369978000002</v>
      </c>
      <c r="O292" s="102">
        <v>100.92</v>
      </c>
      <c r="P292" s="90">
        <v>303.89760145100001</v>
      </c>
      <c r="Q292" s="91">
        <f t="shared" si="4"/>
        <v>2.2868184888896956E-2</v>
      </c>
      <c r="R292" s="91">
        <f>P292/'סכום נכסי הקרן'!$C$42</f>
        <v>2.2698162789032963E-3</v>
      </c>
    </row>
    <row r="293" spans="2:18">
      <c r="B293" s="86" t="s">
        <v>2960</v>
      </c>
      <c r="C293" s="88" t="s">
        <v>2626</v>
      </c>
      <c r="D293" s="87">
        <v>8119</v>
      </c>
      <c r="E293" s="87"/>
      <c r="F293" s="87" t="s">
        <v>550</v>
      </c>
      <c r="G293" s="101">
        <v>44169</v>
      </c>
      <c r="H293" s="87"/>
      <c r="I293" s="90">
        <v>0.300000000277582</v>
      </c>
      <c r="J293" s="88" t="s">
        <v>768</v>
      </c>
      <c r="K293" s="88" t="s">
        <v>132</v>
      </c>
      <c r="L293" s="89">
        <v>6.6985000000000003E-2</v>
      </c>
      <c r="M293" s="89">
        <v>4.9000000022206558E-2</v>
      </c>
      <c r="N293" s="90">
        <v>197.493664</v>
      </c>
      <c r="O293" s="102">
        <v>100.92</v>
      </c>
      <c r="P293" s="90">
        <v>0.72050781600000002</v>
      </c>
      <c r="Q293" s="91">
        <f t="shared" si="4"/>
        <v>5.4217953256337323E-5</v>
      </c>
      <c r="R293" s="91">
        <f>P293/'סכום נכסי הקרן'!$C$42</f>
        <v>5.3814849542257863E-6</v>
      </c>
    </row>
    <row r="294" spans="2:18">
      <c r="B294" s="86" t="s">
        <v>2960</v>
      </c>
      <c r="C294" s="88" t="s">
        <v>2626</v>
      </c>
      <c r="D294" s="87">
        <v>8418</v>
      </c>
      <c r="E294" s="87"/>
      <c r="F294" s="87" t="s">
        <v>550</v>
      </c>
      <c r="G294" s="101">
        <v>44326</v>
      </c>
      <c r="H294" s="87"/>
      <c r="I294" s="90">
        <v>0.30000000262375998</v>
      </c>
      <c r="J294" s="88" t="s">
        <v>768</v>
      </c>
      <c r="K294" s="88" t="s">
        <v>132</v>
      </c>
      <c r="L294" s="89">
        <v>6.6985000000000003E-2</v>
      </c>
      <c r="M294" s="89">
        <v>4.8999999881930802E-2</v>
      </c>
      <c r="N294" s="90">
        <v>41.787886</v>
      </c>
      <c r="O294" s="102">
        <v>100.92</v>
      </c>
      <c r="P294" s="90">
        <v>0.15245297199999999</v>
      </c>
      <c r="Q294" s="91">
        <f t="shared" si="4"/>
        <v>1.147203115099268E-5</v>
      </c>
      <c r="R294" s="91">
        <f>P294/'סכום נכסי הקרן'!$C$42</f>
        <v>1.1386738031513664E-6</v>
      </c>
    </row>
    <row r="295" spans="2:18">
      <c r="B295" s="86" t="s">
        <v>2961</v>
      </c>
      <c r="C295" s="88" t="s">
        <v>2626</v>
      </c>
      <c r="D295" s="87">
        <v>8718</v>
      </c>
      <c r="E295" s="87"/>
      <c r="F295" s="87" t="s">
        <v>550</v>
      </c>
      <c r="G295" s="101">
        <v>44508</v>
      </c>
      <c r="H295" s="87"/>
      <c r="I295" s="90">
        <v>3.3199999999963978</v>
      </c>
      <c r="J295" s="88" t="s">
        <v>801</v>
      </c>
      <c r="K295" s="88" t="s">
        <v>132</v>
      </c>
      <c r="L295" s="89">
        <v>8.4090999999999999E-2</v>
      </c>
      <c r="M295" s="89">
        <v>9.0399999999873165E-2</v>
      </c>
      <c r="N295" s="90">
        <v>71039.045748000004</v>
      </c>
      <c r="O295" s="102">
        <v>99.46</v>
      </c>
      <c r="P295" s="90">
        <v>255.41939388099999</v>
      </c>
      <c r="Q295" s="91">
        <f t="shared" si="4"/>
        <v>1.922021725604996E-2</v>
      </c>
      <c r="R295" s="91">
        <f>P295/'סכום נכסי הקרן'!$C$42</f>
        <v>1.9077317340136547E-3</v>
      </c>
    </row>
    <row r="296" spans="2:18">
      <c r="B296" s="86" t="s">
        <v>2962</v>
      </c>
      <c r="C296" s="88" t="s">
        <v>2626</v>
      </c>
      <c r="D296" s="87">
        <v>9382</v>
      </c>
      <c r="E296" s="87"/>
      <c r="F296" s="87" t="s">
        <v>550</v>
      </c>
      <c r="G296" s="101">
        <v>44341</v>
      </c>
      <c r="H296" s="87"/>
      <c r="I296" s="90">
        <v>0.94999999999580198</v>
      </c>
      <c r="J296" s="88" t="s">
        <v>847</v>
      </c>
      <c r="K296" s="88" t="s">
        <v>132</v>
      </c>
      <c r="L296" s="89">
        <v>7.2613999999999998E-2</v>
      </c>
      <c r="M296" s="89">
        <v>8.3399999999907645E-2</v>
      </c>
      <c r="N296" s="90">
        <v>26445.79005</v>
      </c>
      <c r="O296" s="102">
        <v>99.67</v>
      </c>
      <c r="P296" s="90">
        <v>95.28604373200001</v>
      </c>
      <c r="Q296" s="91">
        <f t="shared" si="4"/>
        <v>7.1702404197692849E-3</v>
      </c>
      <c r="R296" s="91">
        <f>P296/'סכום נכסי הקרן'!$C$42</f>
        <v>7.1169305773562672E-4</v>
      </c>
    </row>
    <row r="297" spans="2:18">
      <c r="B297" s="86" t="s">
        <v>2962</v>
      </c>
      <c r="C297" s="88" t="s">
        <v>2626</v>
      </c>
      <c r="D297" s="87">
        <v>9410</v>
      </c>
      <c r="E297" s="87"/>
      <c r="F297" s="87" t="s">
        <v>550</v>
      </c>
      <c r="G297" s="101">
        <v>44946</v>
      </c>
      <c r="H297" s="87"/>
      <c r="I297" s="90">
        <v>0.94999999905929411</v>
      </c>
      <c r="J297" s="88" t="s">
        <v>847</v>
      </c>
      <c r="K297" s="88" t="s">
        <v>132</v>
      </c>
      <c r="L297" s="89">
        <v>7.2613999999999998E-2</v>
      </c>
      <c r="M297" s="89">
        <v>8.3399999845724243E-2</v>
      </c>
      <c r="N297" s="90">
        <v>73.758735000000001</v>
      </c>
      <c r="O297" s="102">
        <v>99.67</v>
      </c>
      <c r="P297" s="90">
        <v>0.26575791500000001</v>
      </c>
      <c r="Q297" s="91">
        <f t="shared" si="4"/>
        <v>1.9998187240999575E-5</v>
      </c>
      <c r="R297" s="91">
        <f>P297/'סכום נכסי הקרן'!$C$42</f>
        <v>1.9849503215367137E-6</v>
      </c>
    </row>
    <row r="298" spans="2:18">
      <c r="B298" s="86" t="s">
        <v>2962</v>
      </c>
      <c r="C298" s="88" t="s">
        <v>2626</v>
      </c>
      <c r="D298" s="87">
        <v>9460</v>
      </c>
      <c r="E298" s="87"/>
      <c r="F298" s="87" t="s">
        <v>550</v>
      </c>
      <c r="G298" s="101">
        <v>44978</v>
      </c>
      <c r="H298" s="87"/>
      <c r="I298" s="90">
        <v>0.94999999944893598</v>
      </c>
      <c r="J298" s="88" t="s">
        <v>847</v>
      </c>
      <c r="K298" s="88" t="s">
        <v>132</v>
      </c>
      <c r="L298" s="89">
        <v>7.2613999999999998E-2</v>
      </c>
      <c r="M298" s="89">
        <v>8.3400000009919151E-2</v>
      </c>
      <c r="N298" s="90">
        <v>100.72916800000002</v>
      </c>
      <c r="O298" s="102">
        <v>99.67</v>
      </c>
      <c r="P298" s="90">
        <v>0.36293429600000005</v>
      </c>
      <c r="Q298" s="91">
        <f t="shared" si="4"/>
        <v>2.7310674858313676E-5</v>
      </c>
      <c r="R298" s="91">
        <f>P298/'סכום נכסי הקרן'!$C$42</f>
        <v>2.7107623400112123E-6</v>
      </c>
    </row>
    <row r="299" spans="2:18">
      <c r="B299" s="86" t="s">
        <v>2962</v>
      </c>
      <c r="C299" s="88" t="s">
        <v>2626</v>
      </c>
      <c r="D299" s="87">
        <v>9511</v>
      </c>
      <c r="E299" s="87"/>
      <c r="F299" s="87" t="s">
        <v>550</v>
      </c>
      <c r="G299" s="101">
        <v>45005</v>
      </c>
      <c r="H299" s="87"/>
      <c r="I299" s="90">
        <v>0.95000000106113758</v>
      </c>
      <c r="J299" s="88" t="s">
        <v>847</v>
      </c>
      <c r="K299" s="88" t="s">
        <v>132</v>
      </c>
      <c r="L299" s="89">
        <v>7.2568999999999995E-2</v>
      </c>
      <c r="M299" s="89">
        <v>8.3099999987266374E-2</v>
      </c>
      <c r="N299" s="90">
        <v>52.304861000000002</v>
      </c>
      <c r="O299" s="102">
        <v>99.68</v>
      </c>
      <c r="P299" s="90">
        <v>0.18847700399999998</v>
      </c>
      <c r="Q299" s="91">
        <f t="shared" si="4"/>
        <v>1.4182826564599684E-5</v>
      </c>
      <c r="R299" s="91">
        <f>P299/'סכום נכסי הקרן'!$C$42</f>
        <v>1.4077379019626807E-6</v>
      </c>
    </row>
    <row r="300" spans="2:18">
      <c r="B300" s="86" t="s">
        <v>2963</v>
      </c>
      <c r="C300" s="88" t="s">
        <v>2626</v>
      </c>
      <c r="D300" s="87">
        <v>8806</v>
      </c>
      <c r="E300" s="87"/>
      <c r="F300" s="87" t="s">
        <v>550</v>
      </c>
      <c r="G300" s="101">
        <v>44137</v>
      </c>
      <c r="H300" s="87"/>
      <c r="I300" s="90">
        <v>0.46000000000125485</v>
      </c>
      <c r="J300" s="88" t="s">
        <v>768</v>
      </c>
      <c r="K300" s="88" t="s">
        <v>132</v>
      </c>
      <c r="L300" s="89">
        <v>6.7805000000000004E-2</v>
      </c>
      <c r="M300" s="89">
        <v>5.2099999999998287E-2</v>
      </c>
      <c r="N300" s="90">
        <v>95608.633312000005</v>
      </c>
      <c r="O300" s="102">
        <v>101.45</v>
      </c>
      <c r="P300" s="90">
        <v>350.63679108599996</v>
      </c>
      <c r="Q300" s="91">
        <f t="shared" si="4"/>
        <v>2.6385292049424292E-2</v>
      </c>
      <c r="R300" s="91">
        <f>P300/'סכום נכסי הקרן'!$C$42</f>
        <v>2.6189120696885251E-3</v>
      </c>
    </row>
    <row r="301" spans="2:18">
      <c r="B301" s="86" t="s">
        <v>2963</v>
      </c>
      <c r="C301" s="88" t="s">
        <v>2626</v>
      </c>
      <c r="D301" s="87">
        <v>9044</v>
      </c>
      <c r="E301" s="87"/>
      <c r="F301" s="87" t="s">
        <v>550</v>
      </c>
      <c r="G301" s="101">
        <v>44679</v>
      </c>
      <c r="H301" s="87"/>
      <c r="I301" s="90">
        <v>0.45999999984102907</v>
      </c>
      <c r="J301" s="88" t="s">
        <v>768</v>
      </c>
      <c r="K301" s="88" t="s">
        <v>132</v>
      </c>
      <c r="L301" s="89">
        <v>6.7805000000000004E-2</v>
      </c>
      <c r="M301" s="89">
        <v>5.2099999996754347E-2</v>
      </c>
      <c r="N301" s="90">
        <v>823.30964999999992</v>
      </c>
      <c r="O301" s="102">
        <v>101.45</v>
      </c>
      <c r="P301" s="90">
        <v>3.0194203379999998</v>
      </c>
      <c r="Q301" s="91">
        <f t="shared" si="4"/>
        <v>2.2721029128560936E-4</v>
      </c>
      <c r="R301" s="91">
        <f>P301/'סכום נכסי הקרן'!$C$42</f>
        <v>2.2552101113404627E-5</v>
      </c>
    </row>
    <row r="302" spans="2:18">
      <c r="B302" s="86" t="s">
        <v>2963</v>
      </c>
      <c r="C302" s="88" t="s">
        <v>2626</v>
      </c>
      <c r="D302" s="87">
        <v>9224</v>
      </c>
      <c r="E302" s="87"/>
      <c r="F302" s="87" t="s">
        <v>550</v>
      </c>
      <c r="G302" s="101">
        <v>44810</v>
      </c>
      <c r="H302" s="87"/>
      <c r="I302" s="90">
        <v>0.46000000008052894</v>
      </c>
      <c r="J302" s="88" t="s">
        <v>768</v>
      </c>
      <c r="K302" s="88" t="s">
        <v>132</v>
      </c>
      <c r="L302" s="89">
        <v>6.7805000000000004E-2</v>
      </c>
      <c r="M302" s="89">
        <v>5.2099999999890186E-2</v>
      </c>
      <c r="N302" s="90">
        <v>1489.841905</v>
      </c>
      <c r="O302" s="102">
        <v>101.45</v>
      </c>
      <c r="P302" s="90">
        <v>5.4638724860000005</v>
      </c>
      <c r="Q302" s="91">
        <f t="shared" si="4"/>
        <v>4.1115443367311874E-4</v>
      </c>
      <c r="R302" s="91">
        <f>P302/'סכום נכסי הקרן'!$C$42</f>
        <v>4.0809755178585384E-5</v>
      </c>
    </row>
    <row r="303" spans="2:18">
      <c r="B303" s="86" t="s">
        <v>2964</v>
      </c>
      <c r="C303" s="88" t="s">
        <v>2626</v>
      </c>
      <c r="D303" s="87" t="s">
        <v>2806</v>
      </c>
      <c r="E303" s="87"/>
      <c r="F303" s="87" t="s">
        <v>550</v>
      </c>
      <c r="G303" s="101">
        <v>42921</v>
      </c>
      <c r="H303" s="87"/>
      <c r="I303" s="90">
        <v>1.139999999996832</v>
      </c>
      <c r="J303" s="88" t="s">
        <v>801</v>
      </c>
      <c r="K303" s="88" t="s">
        <v>132</v>
      </c>
      <c r="L303" s="89">
        <v>7.8939999999999996E-2</v>
      </c>
      <c r="M303" s="89">
        <v>0.57130000000698589</v>
      </c>
      <c r="N303" s="90">
        <v>10673.730562999997</v>
      </c>
      <c r="O303" s="102">
        <v>65.441845000000001</v>
      </c>
      <c r="P303" s="90">
        <v>25.251087471999998</v>
      </c>
      <c r="Q303" s="91">
        <f t="shared" si="4"/>
        <v>1.900135223832993E-3</v>
      </c>
      <c r="R303" s="91">
        <f>P303/'סכום נכסי הקרן'!$C$42</f>
        <v>1.8860079556500914E-4</v>
      </c>
    </row>
    <row r="304" spans="2:18">
      <c r="B304" s="86" t="s">
        <v>2964</v>
      </c>
      <c r="C304" s="88" t="s">
        <v>2626</v>
      </c>
      <c r="D304" s="87">
        <v>6497</v>
      </c>
      <c r="E304" s="87"/>
      <c r="F304" s="87" t="s">
        <v>550</v>
      </c>
      <c r="G304" s="101">
        <v>43342</v>
      </c>
      <c r="H304" s="87"/>
      <c r="I304" s="90">
        <v>2.0900000001231032</v>
      </c>
      <c r="J304" s="88" t="s">
        <v>801</v>
      </c>
      <c r="K304" s="88" t="s">
        <v>132</v>
      </c>
      <c r="L304" s="89">
        <v>7.8939999999999996E-2</v>
      </c>
      <c r="M304" s="89">
        <v>0.57130000000698589</v>
      </c>
      <c r="N304" s="90">
        <v>2025.9026960000001</v>
      </c>
      <c r="O304" s="102">
        <v>65.441845000000001</v>
      </c>
      <c r="P304" s="90">
        <v>4.7927235490000006</v>
      </c>
      <c r="Q304" s="91">
        <f t="shared" si="4"/>
        <v>3.6065071825706489E-4</v>
      </c>
      <c r="R304" s="91">
        <f>P304/'סכום נכסי הקרן'!$C$42</f>
        <v>3.5796932518920956E-5</v>
      </c>
    </row>
    <row r="305" spans="2:18">
      <c r="B305" s="86" t="s">
        <v>2965</v>
      </c>
      <c r="C305" s="88" t="s">
        <v>2626</v>
      </c>
      <c r="D305" s="87">
        <v>9405</v>
      </c>
      <c r="E305" s="87"/>
      <c r="F305" s="87" t="s">
        <v>550</v>
      </c>
      <c r="G305" s="101">
        <v>43866</v>
      </c>
      <c r="H305" s="87"/>
      <c r="I305" s="90">
        <v>1.5100000000001357</v>
      </c>
      <c r="J305" s="88" t="s">
        <v>768</v>
      </c>
      <c r="K305" s="88" t="s">
        <v>132</v>
      </c>
      <c r="L305" s="89">
        <v>7.2346000000000008E-2</v>
      </c>
      <c r="M305" s="89">
        <v>7.9000000000054249E-2</v>
      </c>
      <c r="N305" s="90">
        <v>81442.949552000005</v>
      </c>
      <c r="O305" s="102">
        <v>100.18</v>
      </c>
      <c r="P305" s="90">
        <v>294.94621729599999</v>
      </c>
      <c r="Q305" s="91">
        <f t="shared" si="4"/>
        <v>2.2194596460127836E-2</v>
      </c>
      <c r="R305" s="91">
        <f>P305/'סכום נכסי הקרן'!$C$42</f>
        <v>2.2029582406143298E-3</v>
      </c>
    </row>
    <row r="306" spans="2:18">
      <c r="B306" s="86" t="s">
        <v>2965</v>
      </c>
      <c r="C306" s="88" t="s">
        <v>2626</v>
      </c>
      <c r="D306" s="87">
        <v>9439</v>
      </c>
      <c r="E306" s="87"/>
      <c r="F306" s="87" t="s">
        <v>550</v>
      </c>
      <c r="G306" s="101">
        <v>44953</v>
      </c>
      <c r="H306" s="87"/>
      <c r="I306" s="90">
        <v>1.5100000003777765</v>
      </c>
      <c r="J306" s="88" t="s">
        <v>768</v>
      </c>
      <c r="K306" s="88" t="s">
        <v>132</v>
      </c>
      <c r="L306" s="89">
        <v>7.1706000000000006E-2</v>
      </c>
      <c r="M306" s="89">
        <v>7.8300000018416582E-2</v>
      </c>
      <c r="N306" s="90">
        <v>233.89758699999999</v>
      </c>
      <c r="O306" s="102">
        <v>100.18</v>
      </c>
      <c r="P306" s="90">
        <v>0.84706176799999999</v>
      </c>
      <c r="Q306" s="91">
        <f t="shared" si="4"/>
        <v>6.374109249448371E-5</v>
      </c>
      <c r="R306" s="91">
        <f>P306/'סכום נכסי הקרן'!$C$42</f>
        <v>6.3267185429004329E-6</v>
      </c>
    </row>
    <row r="307" spans="2:18">
      <c r="B307" s="86" t="s">
        <v>2965</v>
      </c>
      <c r="C307" s="88" t="s">
        <v>2626</v>
      </c>
      <c r="D307" s="87">
        <v>9447</v>
      </c>
      <c r="E307" s="87"/>
      <c r="F307" s="87" t="s">
        <v>550</v>
      </c>
      <c r="G307" s="101">
        <v>44959</v>
      </c>
      <c r="H307" s="87"/>
      <c r="I307" s="90">
        <v>1.5100000004410226</v>
      </c>
      <c r="J307" s="88" t="s">
        <v>768</v>
      </c>
      <c r="K307" s="88" t="s">
        <v>132</v>
      </c>
      <c r="L307" s="89">
        <v>7.1905999999999998E-2</v>
      </c>
      <c r="M307" s="89">
        <v>7.8500000007350385E-2</v>
      </c>
      <c r="N307" s="90">
        <v>131.48280600000001</v>
      </c>
      <c r="O307" s="102">
        <v>100.18</v>
      </c>
      <c r="P307" s="90">
        <v>0.47616592899999999</v>
      </c>
      <c r="Q307" s="91">
        <f t="shared" si="4"/>
        <v>3.5831314397264546E-5</v>
      </c>
      <c r="R307" s="91">
        <f>P307/'סכום נכסי הקרן'!$C$42</f>
        <v>3.5564913047778011E-6</v>
      </c>
    </row>
    <row r="308" spans="2:18">
      <c r="B308" s="86" t="s">
        <v>2965</v>
      </c>
      <c r="C308" s="88" t="s">
        <v>2626</v>
      </c>
      <c r="D308" s="87">
        <v>9467</v>
      </c>
      <c r="E308" s="87"/>
      <c r="F308" s="87" t="s">
        <v>550</v>
      </c>
      <c r="G308" s="101">
        <v>44966</v>
      </c>
      <c r="H308" s="87"/>
      <c r="I308" s="90">
        <v>1.5099999996073505</v>
      </c>
      <c r="J308" s="88" t="s">
        <v>768</v>
      </c>
      <c r="K308" s="88" t="s">
        <v>132</v>
      </c>
      <c r="L308" s="89">
        <v>7.1706000000000006E-2</v>
      </c>
      <c r="M308" s="89">
        <v>7.7799999974197315E-2</v>
      </c>
      <c r="N308" s="90">
        <v>197.006383</v>
      </c>
      <c r="O308" s="102">
        <v>100.13</v>
      </c>
      <c r="P308" s="90">
        <v>0.713103928</v>
      </c>
      <c r="Q308" s="91">
        <f t="shared" si="4"/>
        <v>5.3660813355027553E-5</v>
      </c>
      <c r="R308" s="91">
        <f>P308/'סכום נכסי הקרן'!$C$42</f>
        <v>5.3261851906562911E-6</v>
      </c>
    </row>
    <row r="309" spans="2:18">
      <c r="B309" s="86" t="s">
        <v>2965</v>
      </c>
      <c r="C309" s="88" t="s">
        <v>2626</v>
      </c>
      <c r="D309" s="87">
        <v>9491</v>
      </c>
      <c r="E309" s="87"/>
      <c r="F309" s="87" t="s">
        <v>550</v>
      </c>
      <c r="G309" s="101">
        <v>44986</v>
      </c>
      <c r="H309" s="87"/>
      <c r="I309" s="90">
        <v>1.5100000002631606</v>
      </c>
      <c r="J309" s="88" t="s">
        <v>768</v>
      </c>
      <c r="K309" s="88" t="s">
        <v>132</v>
      </c>
      <c r="L309" s="89">
        <v>7.1706000000000006E-2</v>
      </c>
      <c r="M309" s="89">
        <v>7.7700000009769385E-2</v>
      </c>
      <c r="N309" s="90">
        <v>766.35511299999996</v>
      </c>
      <c r="O309" s="102">
        <v>100.13</v>
      </c>
      <c r="P309" s="90">
        <v>2.7739752769999995</v>
      </c>
      <c r="Q309" s="91">
        <f t="shared" si="4"/>
        <v>2.0874063898096749E-4</v>
      </c>
      <c r="R309" s="91">
        <f>P309/'סכום נכסי הקרן'!$C$42</f>
        <v>2.0718867838860203E-5</v>
      </c>
    </row>
    <row r="310" spans="2:18">
      <c r="B310" s="86" t="s">
        <v>2965</v>
      </c>
      <c r="C310" s="88" t="s">
        <v>2626</v>
      </c>
      <c r="D310" s="87">
        <v>9510</v>
      </c>
      <c r="E310" s="87"/>
      <c r="F310" s="87" t="s">
        <v>550</v>
      </c>
      <c r="G310" s="101">
        <v>44994</v>
      </c>
      <c r="H310" s="87"/>
      <c r="I310" s="90">
        <v>1.5199999998522613</v>
      </c>
      <c r="J310" s="88" t="s">
        <v>768</v>
      </c>
      <c r="K310" s="88" t="s">
        <v>132</v>
      </c>
      <c r="L310" s="89">
        <v>7.1706000000000006E-2</v>
      </c>
      <c r="M310" s="89">
        <v>7.6500000021237455E-2</v>
      </c>
      <c r="N310" s="90">
        <v>149.58204000000001</v>
      </c>
      <c r="O310" s="102">
        <v>100.14</v>
      </c>
      <c r="P310" s="90">
        <v>0.54149612899999999</v>
      </c>
      <c r="Q310" s="91">
        <f t="shared" si="4"/>
        <v>4.0747388381709946E-5</v>
      </c>
      <c r="R310" s="91">
        <f>P310/'סכום נכסי הקרן'!$C$42</f>
        <v>4.0444436635854695E-6</v>
      </c>
    </row>
    <row r="311" spans="2:18">
      <c r="B311" s="86" t="s">
        <v>2966</v>
      </c>
      <c r="C311" s="88" t="s">
        <v>2626</v>
      </c>
      <c r="D311" s="87">
        <v>8061</v>
      </c>
      <c r="E311" s="87"/>
      <c r="F311" s="87" t="s">
        <v>550</v>
      </c>
      <c r="G311" s="101">
        <v>44136</v>
      </c>
      <c r="H311" s="87"/>
      <c r="I311" s="90">
        <v>4.0000000000616757E-2</v>
      </c>
      <c r="J311" s="88" t="s">
        <v>768</v>
      </c>
      <c r="K311" s="88" t="s">
        <v>132</v>
      </c>
      <c r="L311" s="89">
        <v>6.6089999999999996E-2</v>
      </c>
      <c r="M311" s="89">
        <v>0.12780000000032588</v>
      </c>
      <c r="N311" s="90">
        <v>53640.318378999997</v>
      </c>
      <c r="O311" s="102">
        <v>100.35</v>
      </c>
      <c r="P311" s="90">
        <v>194.57105969699995</v>
      </c>
      <c r="Q311" s="91">
        <f t="shared" ref="Q311:Q343" si="5">IFERROR(P311/$P$10,0)</f>
        <v>1.4641402057584289E-2</v>
      </c>
      <c r="R311" s="91">
        <f>P311/'סכום נכסי הקרן'!$C$42</f>
        <v>1.4532545061068046E-3</v>
      </c>
    </row>
    <row r="312" spans="2:18">
      <c r="B312" s="86" t="s">
        <v>2966</v>
      </c>
      <c r="C312" s="88" t="s">
        <v>2626</v>
      </c>
      <c r="D312" s="87">
        <v>9119</v>
      </c>
      <c r="E312" s="87"/>
      <c r="F312" s="87" t="s">
        <v>550</v>
      </c>
      <c r="G312" s="101">
        <v>44734</v>
      </c>
      <c r="H312" s="87"/>
      <c r="I312" s="90">
        <v>4.0000001107854719E-2</v>
      </c>
      <c r="J312" s="88" t="s">
        <v>768</v>
      </c>
      <c r="K312" s="88" t="s">
        <v>132</v>
      </c>
      <c r="L312" s="89">
        <v>6.6089999999999996E-2</v>
      </c>
      <c r="M312" s="89">
        <v>0.12779999996424649</v>
      </c>
      <c r="N312" s="90">
        <v>109.49214600000001</v>
      </c>
      <c r="O312" s="102">
        <v>100.35</v>
      </c>
      <c r="P312" s="90">
        <v>0.397163989</v>
      </c>
      <c r="Q312" s="91">
        <f t="shared" si="5"/>
        <v>2.9886446909414889E-5</v>
      </c>
      <c r="R312" s="91">
        <f>P312/'סכום נכסי הקרן'!$C$42</f>
        <v>2.9664244907563854E-6</v>
      </c>
    </row>
    <row r="313" spans="2:18">
      <c r="B313" s="86" t="s">
        <v>2966</v>
      </c>
      <c r="C313" s="88" t="s">
        <v>2626</v>
      </c>
      <c r="D313" s="87">
        <v>9446</v>
      </c>
      <c r="E313" s="87"/>
      <c r="F313" s="87" t="s">
        <v>550</v>
      </c>
      <c r="G313" s="101">
        <v>44958</v>
      </c>
      <c r="H313" s="87"/>
      <c r="I313" s="90">
        <v>4.0000000039806367E-2</v>
      </c>
      <c r="J313" s="88" t="s">
        <v>768</v>
      </c>
      <c r="K313" s="88" t="s">
        <v>132</v>
      </c>
      <c r="L313" s="89">
        <v>6.6089999999999996E-2</v>
      </c>
      <c r="M313" s="89">
        <v>0.12780000001771386</v>
      </c>
      <c r="N313" s="90">
        <v>277.02601399999998</v>
      </c>
      <c r="O313" s="102">
        <v>100.35</v>
      </c>
      <c r="P313" s="90">
        <v>1.0048643989999999</v>
      </c>
      <c r="Q313" s="91">
        <f t="shared" si="5"/>
        <v>7.5615683555526472E-5</v>
      </c>
      <c r="R313" s="91">
        <f>P313/'סכום נכסי הקרן'!$C$42</f>
        <v>7.5053490387891037E-6</v>
      </c>
    </row>
    <row r="314" spans="2:18">
      <c r="B314" s="86" t="s">
        <v>2966</v>
      </c>
      <c r="C314" s="88" t="s">
        <v>2626</v>
      </c>
      <c r="D314" s="87">
        <v>8073</v>
      </c>
      <c r="E314" s="87"/>
      <c r="F314" s="87" t="s">
        <v>550</v>
      </c>
      <c r="G314" s="101">
        <v>44153</v>
      </c>
      <c r="H314" s="87"/>
      <c r="I314" s="90">
        <v>4.0000000263836676E-2</v>
      </c>
      <c r="J314" s="88" t="s">
        <v>768</v>
      </c>
      <c r="K314" s="88" t="s">
        <v>132</v>
      </c>
      <c r="L314" s="89">
        <v>6.6089999999999996E-2</v>
      </c>
      <c r="M314" s="89">
        <v>0.12779999992612573</v>
      </c>
      <c r="N314" s="90">
        <v>208.98154299999999</v>
      </c>
      <c r="O314" s="102">
        <v>100.35</v>
      </c>
      <c r="P314" s="90">
        <v>0.75804472000000001</v>
      </c>
      <c r="Q314" s="91">
        <f t="shared" si="5"/>
        <v>5.7042591742229368E-5</v>
      </c>
      <c r="R314" s="91">
        <f>P314/'סכום נכסי הקרן'!$C$42</f>
        <v>5.6618487193625377E-6</v>
      </c>
    </row>
    <row r="315" spans="2:18">
      <c r="B315" s="86" t="s">
        <v>2966</v>
      </c>
      <c r="C315" s="88" t="s">
        <v>2626</v>
      </c>
      <c r="D315" s="87">
        <v>8531</v>
      </c>
      <c r="E315" s="87"/>
      <c r="F315" s="87" t="s">
        <v>550</v>
      </c>
      <c r="G315" s="101">
        <v>44392</v>
      </c>
      <c r="H315" s="87"/>
      <c r="I315" s="90">
        <v>4.0000000185823656E-2</v>
      </c>
      <c r="J315" s="88" t="s">
        <v>768</v>
      </c>
      <c r="K315" s="88" t="s">
        <v>132</v>
      </c>
      <c r="L315" s="89">
        <v>6.6089999999999996E-2</v>
      </c>
      <c r="M315" s="89">
        <v>0.12779999997650657</v>
      </c>
      <c r="N315" s="90">
        <v>415.40348499999999</v>
      </c>
      <c r="O315" s="102">
        <v>100.35</v>
      </c>
      <c r="P315" s="90">
        <v>1.5068049430000001</v>
      </c>
      <c r="Q315" s="91">
        <f t="shared" si="5"/>
        <v>1.1338652843426202E-4</v>
      </c>
      <c r="R315" s="91">
        <f>P315/'סכום נכסי הקרן'!$C$42</f>
        <v>1.1254351375013457E-5</v>
      </c>
    </row>
    <row r="316" spans="2:18">
      <c r="B316" s="86" t="s">
        <v>2966</v>
      </c>
      <c r="C316" s="88" t="s">
        <v>2626</v>
      </c>
      <c r="D316" s="87">
        <v>9005</v>
      </c>
      <c r="E316" s="87"/>
      <c r="F316" s="87" t="s">
        <v>550</v>
      </c>
      <c r="G316" s="101">
        <v>44649</v>
      </c>
      <c r="H316" s="87"/>
      <c r="I316" s="90">
        <v>4.0000000079550423E-2</v>
      </c>
      <c r="J316" s="88" t="s">
        <v>768</v>
      </c>
      <c r="K316" s="88" t="s">
        <v>132</v>
      </c>
      <c r="L316" s="89">
        <v>6.6089999999999996E-2</v>
      </c>
      <c r="M316" s="89">
        <v>0.12780000004534375</v>
      </c>
      <c r="N316" s="90">
        <v>277.24297999999999</v>
      </c>
      <c r="O316" s="102">
        <v>100.35</v>
      </c>
      <c r="P316" s="90">
        <v>1.0056513980000001</v>
      </c>
      <c r="Q316" s="91">
        <f t="shared" si="5"/>
        <v>7.5674904946394493E-5</v>
      </c>
      <c r="R316" s="91">
        <f>P316/'סכום נכסי הקרן'!$C$42</f>
        <v>7.5112271475110943E-6</v>
      </c>
    </row>
    <row r="317" spans="2:18">
      <c r="B317" s="86" t="s">
        <v>2966</v>
      </c>
      <c r="C317" s="88" t="s">
        <v>2626</v>
      </c>
      <c r="D317" s="87">
        <v>9075</v>
      </c>
      <c r="E317" s="87"/>
      <c r="F317" s="87" t="s">
        <v>550</v>
      </c>
      <c r="G317" s="101">
        <v>44699</v>
      </c>
      <c r="H317" s="87"/>
      <c r="I317" s="90">
        <v>4.0000000477479994E-2</v>
      </c>
      <c r="J317" s="88" t="s">
        <v>768</v>
      </c>
      <c r="K317" s="88" t="s">
        <v>132</v>
      </c>
      <c r="L317" s="89">
        <v>6.6089999999999996E-2</v>
      </c>
      <c r="M317" s="89">
        <v>0.12780000003342359</v>
      </c>
      <c r="N317" s="90">
        <v>230.94997000000001</v>
      </c>
      <c r="O317" s="102">
        <v>100.35</v>
      </c>
      <c r="P317" s="90">
        <v>0.83773143999999999</v>
      </c>
      <c r="Q317" s="91">
        <f t="shared" si="5"/>
        <v>6.3038988678068913E-5</v>
      </c>
      <c r="R317" s="91">
        <f>P317/'סכום נכסי הקרן'!$C$42</f>
        <v>6.2570301666816361E-6</v>
      </c>
    </row>
    <row r="318" spans="2:18">
      <c r="B318" s="86" t="s">
        <v>2967</v>
      </c>
      <c r="C318" s="88" t="s">
        <v>2626</v>
      </c>
      <c r="D318" s="87">
        <v>6588</v>
      </c>
      <c r="E318" s="87"/>
      <c r="F318" s="87" t="s">
        <v>550</v>
      </c>
      <c r="G318" s="101">
        <v>43397</v>
      </c>
      <c r="H318" s="87"/>
      <c r="I318" s="90">
        <v>0.27000000000234653</v>
      </c>
      <c r="J318" s="88" t="s">
        <v>768</v>
      </c>
      <c r="K318" s="88" t="s">
        <v>132</v>
      </c>
      <c r="L318" s="89">
        <v>6.5189999999999998E-2</v>
      </c>
      <c r="M318" s="89">
        <v>5.1200000000087453E-2</v>
      </c>
      <c r="N318" s="90">
        <v>51422.58</v>
      </c>
      <c r="O318" s="102">
        <v>100.87</v>
      </c>
      <c r="P318" s="90">
        <v>187.50989562800004</v>
      </c>
      <c r="Q318" s="91">
        <f t="shared" si="5"/>
        <v>1.4110052008456764E-2</v>
      </c>
      <c r="R318" s="91">
        <f>P318/'סכום נכסי הקרן'!$C$42</f>
        <v>1.4005145533223884E-3</v>
      </c>
    </row>
    <row r="319" spans="2:18">
      <c r="B319" s="86" t="s">
        <v>2968</v>
      </c>
      <c r="C319" s="88" t="s">
        <v>2626</v>
      </c>
      <c r="D319" s="87" t="s">
        <v>2807</v>
      </c>
      <c r="E319" s="87"/>
      <c r="F319" s="87" t="s">
        <v>550</v>
      </c>
      <c r="G319" s="101">
        <v>44144</v>
      </c>
      <c r="H319" s="87"/>
      <c r="I319" s="90">
        <v>0.27000000000091923</v>
      </c>
      <c r="J319" s="88" t="s">
        <v>768</v>
      </c>
      <c r="K319" s="88" t="s">
        <v>132</v>
      </c>
      <c r="L319" s="89">
        <v>7.6490000000000002E-2</v>
      </c>
      <c r="M319" s="89">
        <v>8.0599999999841535E-2</v>
      </c>
      <c r="N319" s="90">
        <v>62880.329763000002</v>
      </c>
      <c r="O319" s="102">
        <v>100.5</v>
      </c>
      <c r="P319" s="90">
        <v>228.448961677</v>
      </c>
      <c r="Q319" s="91">
        <f t="shared" si="5"/>
        <v>1.7190701961326653E-2</v>
      </c>
      <c r="R319" s="91">
        <f>P319/'סכום נכסי הקרן'!$C$42</f>
        <v>1.706289123827185E-3</v>
      </c>
    </row>
    <row r="320" spans="2:18">
      <c r="B320" s="86" t="s">
        <v>2969</v>
      </c>
      <c r="C320" s="88" t="s">
        <v>2626</v>
      </c>
      <c r="D320" s="87">
        <v>6826</v>
      </c>
      <c r="E320" s="87"/>
      <c r="F320" s="87" t="s">
        <v>550</v>
      </c>
      <c r="G320" s="101">
        <v>43550</v>
      </c>
      <c r="H320" s="87"/>
      <c r="I320" s="90">
        <v>2.3400000000108463</v>
      </c>
      <c r="J320" s="88" t="s">
        <v>801</v>
      </c>
      <c r="K320" s="88" t="s">
        <v>132</v>
      </c>
      <c r="L320" s="89">
        <v>7.9070000000000001E-2</v>
      </c>
      <c r="M320" s="89">
        <v>8.3100000000246116E-2</v>
      </c>
      <c r="N320" s="90">
        <v>26519.327078999999</v>
      </c>
      <c r="O320" s="102">
        <v>100.02</v>
      </c>
      <c r="P320" s="90">
        <v>95.886544643999997</v>
      </c>
      <c r="Q320" s="91">
        <f t="shared" si="5"/>
        <v>7.2154278967878592E-3</v>
      </c>
      <c r="R320" s="91">
        <f>P320/'סכום נכסי הקרן'!$C$42</f>
        <v>7.1617820911242566E-4</v>
      </c>
    </row>
    <row r="321" spans="2:18">
      <c r="B321" s="86" t="s">
        <v>2970</v>
      </c>
      <c r="C321" s="88" t="s">
        <v>2626</v>
      </c>
      <c r="D321" s="87">
        <v>6528</v>
      </c>
      <c r="E321" s="87"/>
      <c r="F321" s="87" t="s">
        <v>550</v>
      </c>
      <c r="G321" s="101">
        <v>43373</v>
      </c>
      <c r="H321" s="87"/>
      <c r="I321" s="90">
        <v>4.5699999999993048</v>
      </c>
      <c r="J321" s="88" t="s">
        <v>801</v>
      </c>
      <c r="K321" s="88" t="s">
        <v>135</v>
      </c>
      <c r="L321" s="89">
        <v>3.032E-2</v>
      </c>
      <c r="M321" s="89">
        <v>6.7699999999981456E-2</v>
      </c>
      <c r="N321" s="90">
        <v>45607.337932000002</v>
      </c>
      <c r="O321" s="102">
        <v>84.73</v>
      </c>
      <c r="P321" s="90">
        <v>172.62643841600001</v>
      </c>
      <c r="Q321" s="91">
        <f t="shared" si="5"/>
        <v>1.299007722193354E-2</v>
      </c>
      <c r="R321" s="91">
        <f>P321/'סכום נכסי הקרן'!$C$42</f>
        <v>1.2893497619424689E-3</v>
      </c>
    </row>
    <row r="322" spans="2:18">
      <c r="B322" s="86" t="s">
        <v>2971</v>
      </c>
      <c r="C322" s="88" t="s">
        <v>2626</v>
      </c>
      <c r="D322" s="87">
        <v>8860</v>
      </c>
      <c r="E322" s="87"/>
      <c r="F322" s="87" t="s">
        <v>550</v>
      </c>
      <c r="G322" s="101">
        <v>44585</v>
      </c>
      <c r="H322" s="87"/>
      <c r="I322" s="90">
        <v>2.7900000001147434</v>
      </c>
      <c r="J322" s="88" t="s">
        <v>847</v>
      </c>
      <c r="K322" s="88" t="s">
        <v>134</v>
      </c>
      <c r="L322" s="89">
        <v>4.607E-2</v>
      </c>
      <c r="M322" s="89">
        <v>6.5300000001448408E-2</v>
      </c>
      <c r="N322" s="90">
        <v>2691.5400009999998</v>
      </c>
      <c r="O322" s="102">
        <v>100.46</v>
      </c>
      <c r="P322" s="90">
        <v>10.632358582</v>
      </c>
      <c r="Q322" s="91">
        <f t="shared" si="5"/>
        <v>8.0008114804891027E-4</v>
      </c>
      <c r="R322" s="91">
        <f>P322/'סכום נכסי הקרן'!$C$42</f>
        <v>7.9413264459252464E-5</v>
      </c>
    </row>
    <row r="323" spans="2:18">
      <c r="B323" s="86" t="s">
        <v>2971</v>
      </c>
      <c r="C323" s="88" t="s">
        <v>2626</v>
      </c>
      <c r="D323" s="87">
        <v>8977</v>
      </c>
      <c r="E323" s="87"/>
      <c r="F323" s="87" t="s">
        <v>550</v>
      </c>
      <c r="G323" s="101">
        <v>44553</v>
      </c>
      <c r="H323" s="87"/>
      <c r="I323" s="90">
        <v>2.789999999100746</v>
      </c>
      <c r="J323" s="88" t="s">
        <v>847</v>
      </c>
      <c r="K323" s="88" t="s">
        <v>134</v>
      </c>
      <c r="L323" s="89">
        <v>4.607E-2</v>
      </c>
      <c r="M323" s="89">
        <v>6.5099999979017401E-2</v>
      </c>
      <c r="N323" s="90">
        <v>396.64799599999998</v>
      </c>
      <c r="O323" s="102">
        <v>100.53</v>
      </c>
      <c r="P323" s="90">
        <v>1.5679656789999998</v>
      </c>
      <c r="Q323" s="91">
        <f t="shared" si="5"/>
        <v>1.1798885175669379E-4</v>
      </c>
      <c r="R323" s="91">
        <f>P323/'סכום נכסי הקרן'!$C$42</f>
        <v>1.1711161937320216E-5</v>
      </c>
    </row>
    <row r="324" spans="2:18">
      <c r="B324" s="86" t="s">
        <v>2971</v>
      </c>
      <c r="C324" s="88" t="s">
        <v>2626</v>
      </c>
      <c r="D324" s="87">
        <v>8978</v>
      </c>
      <c r="E324" s="87"/>
      <c r="F324" s="87" t="s">
        <v>550</v>
      </c>
      <c r="G324" s="101">
        <v>44553</v>
      </c>
      <c r="H324" s="87"/>
      <c r="I324" s="90">
        <v>2.7900000007909105</v>
      </c>
      <c r="J324" s="88" t="s">
        <v>847</v>
      </c>
      <c r="K324" s="88" t="s">
        <v>134</v>
      </c>
      <c r="L324" s="89">
        <v>4.607E-2</v>
      </c>
      <c r="M324" s="89">
        <v>6.6100000013977742E-2</v>
      </c>
      <c r="N324" s="90">
        <v>509.97600399999993</v>
      </c>
      <c r="O324" s="102">
        <v>100.25</v>
      </c>
      <c r="P324" s="90">
        <v>2.010340979</v>
      </c>
      <c r="Q324" s="91">
        <f t="shared" si="5"/>
        <v>1.5127743351048034E-4</v>
      </c>
      <c r="R324" s="91">
        <f>P324/'סכום נכסי הקרן'!$C$42</f>
        <v>1.5015270467728051E-5</v>
      </c>
    </row>
    <row r="325" spans="2:18">
      <c r="B325" s="86" t="s">
        <v>2971</v>
      </c>
      <c r="C325" s="88" t="s">
        <v>2626</v>
      </c>
      <c r="D325" s="87">
        <v>8979</v>
      </c>
      <c r="E325" s="87"/>
      <c r="F325" s="87" t="s">
        <v>550</v>
      </c>
      <c r="G325" s="101">
        <v>44553</v>
      </c>
      <c r="H325" s="87"/>
      <c r="I325" s="90">
        <v>2.7900000000106275</v>
      </c>
      <c r="J325" s="88" t="s">
        <v>847</v>
      </c>
      <c r="K325" s="88" t="s">
        <v>134</v>
      </c>
      <c r="L325" s="89">
        <v>4.607E-2</v>
      </c>
      <c r="M325" s="89">
        <v>6.4999999998937255E-2</v>
      </c>
      <c r="N325" s="90">
        <v>2379.8879579999998</v>
      </c>
      <c r="O325" s="102">
        <v>100.55</v>
      </c>
      <c r="P325" s="90">
        <v>9.4096656099999993</v>
      </c>
      <c r="Q325" s="91">
        <f t="shared" si="5"/>
        <v>7.0807394294907248E-4</v>
      </c>
      <c r="R325" s="91">
        <f>P325/'סכום נכסי הקרן'!$C$42</f>
        <v>7.028095015767434E-5</v>
      </c>
    </row>
    <row r="326" spans="2:18">
      <c r="B326" s="86" t="s">
        <v>2971</v>
      </c>
      <c r="C326" s="88" t="s">
        <v>2626</v>
      </c>
      <c r="D326" s="87">
        <v>8918</v>
      </c>
      <c r="E326" s="87"/>
      <c r="F326" s="87" t="s">
        <v>550</v>
      </c>
      <c r="G326" s="101">
        <v>44553</v>
      </c>
      <c r="H326" s="87"/>
      <c r="I326" s="90">
        <v>2.7899999992112137</v>
      </c>
      <c r="J326" s="88" t="s">
        <v>847</v>
      </c>
      <c r="K326" s="88" t="s">
        <v>134</v>
      </c>
      <c r="L326" s="89">
        <v>4.607E-2</v>
      </c>
      <c r="M326" s="89">
        <v>6.5099999976634071E-2</v>
      </c>
      <c r="N326" s="90">
        <v>339.98399700000004</v>
      </c>
      <c r="O326" s="102">
        <v>100.52</v>
      </c>
      <c r="P326" s="90">
        <v>1.3438369140000002</v>
      </c>
      <c r="Q326" s="91">
        <f t="shared" si="5"/>
        <v>1.0112324303695355E-4</v>
      </c>
      <c r="R326" s="91">
        <f>P326/'סכום נכסי הקרן'!$C$42</f>
        <v>1.0037140434884905E-5</v>
      </c>
    </row>
    <row r="327" spans="2:18">
      <c r="B327" s="86" t="s">
        <v>2971</v>
      </c>
      <c r="C327" s="88" t="s">
        <v>2626</v>
      </c>
      <c r="D327" s="87">
        <v>9037</v>
      </c>
      <c r="E327" s="87"/>
      <c r="F327" s="87" t="s">
        <v>550</v>
      </c>
      <c r="G327" s="101">
        <v>44671</v>
      </c>
      <c r="H327" s="87"/>
      <c r="I327" s="90">
        <v>2.7899999998689538</v>
      </c>
      <c r="J327" s="88" t="s">
        <v>847</v>
      </c>
      <c r="K327" s="88" t="s">
        <v>134</v>
      </c>
      <c r="L327" s="89">
        <v>4.607E-2</v>
      </c>
      <c r="M327" s="89">
        <v>6.5300000002740069E-2</v>
      </c>
      <c r="N327" s="90">
        <v>212.490003</v>
      </c>
      <c r="O327" s="102">
        <v>100.46</v>
      </c>
      <c r="P327" s="90">
        <v>0.83939670899999996</v>
      </c>
      <c r="Q327" s="91">
        <f t="shared" si="5"/>
        <v>6.3164299569632129E-5</v>
      </c>
      <c r="R327" s="91">
        <f>P327/'סכום נכסי הקרן'!$C$42</f>
        <v>6.2694680887544185E-6</v>
      </c>
    </row>
    <row r="328" spans="2:18">
      <c r="B328" s="86" t="s">
        <v>2971</v>
      </c>
      <c r="C328" s="88" t="s">
        <v>2626</v>
      </c>
      <c r="D328" s="87">
        <v>9130</v>
      </c>
      <c r="E328" s="87"/>
      <c r="F328" s="87" t="s">
        <v>550</v>
      </c>
      <c r="G328" s="101">
        <v>44742</v>
      </c>
      <c r="H328" s="87"/>
      <c r="I328" s="90">
        <v>2.7899999997696754</v>
      </c>
      <c r="J328" s="88" t="s">
        <v>847</v>
      </c>
      <c r="K328" s="88" t="s">
        <v>134</v>
      </c>
      <c r="L328" s="89">
        <v>4.607E-2</v>
      </c>
      <c r="M328" s="89">
        <v>6.5299999995790628E-2</v>
      </c>
      <c r="N328" s="90">
        <v>1274.9399969999999</v>
      </c>
      <c r="O328" s="102">
        <v>100.46</v>
      </c>
      <c r="P328" s="90">
        <v>5.0363804040000009</v>
      </c>
      <c r="Q328" s="91">
        <f t="shared" si="5"/>
        <v>3.7898580870523871E-4</v>
      </c>
      <c r="R328" s="91">
        <f>P328/'סכום נכסי הקרן'!$C$42</f>
        <v>3.761680965287903E-5</v>
      </c>
    </row>
    <row r="329" spans="2:18">
      <c r="B329" s="86" t="s">
        <v>2971</v>
      </c>
      <c r="C329" s="88" t="s">
        <v>2626</v>
      </c>
      <c r="D329" s="87">
        <v>9313</v>
      </c>
      <c r="E329" s="87"/>
      <c r="F329" s="87" t="s">
        <v>550</v>
      </c>
      <c r="G329" s="101">
        <v>44886</v>
      </c>
      <c r="H329" s="87"/>
      <c r="I329" s="90">
        <v>2.8100000003018502</v>
      </c>
      <c r="J329" s="88" t="s">
        <v>847</v>
      </c>
      <c r="K329" s="88" t="s">
        <v>134</v>
      </c>
      <c r="L329" s="89">
        <v>4.6409000000000006E-2</v>
      </c>
      <c r="M329" s="89">
        <v>6.3700000004943344E-2</v>
      </c>
      <c r="N329" s="90">
        <v>580.80599900000004</v>
      </c>
      <c r="O329" s="102">
        <v>100.09</v>
      </c>
      <c r="P329" s="90">
        <v>2.2859008510000001</v>
      </c>
      <c r="Q329" s="91">
        <f t="shared" si="5"/>
        <v>1.7201321448002128E-4</v>
      </c>
      <c r="R329" s="91">
        <f>P329/'סכום נכסי הקרן'!$C$42</f>
        <v>1.7073431770389594E-5</v>
      </c>
    </row>
    <row r="330" spans="2:18">
      <c r="B330" s="86" t="s">
        <v>2971</v>
      </c>
      <c r="C330" s="88" t="s">
        <v>2626</v>
      </c>
      <c r="D330" s="87">
        <v>9496</v>
      </c>
      <c r="E330" s="87"/>
      <c r="F330" s="87" t="s">
        <v>550</v>
      </c>
      <c r="G330" s="101">
        <v>44985</v>
      </c>
      <c r="H330" s="87"/>
      <c r="I330" s="90">
        <v>2.8300000001761845</v>
      </c>
      <c r="J330" s="88" t="s">
        <v>847</v>
      </c>
      <c r="K330" s="88" t="s">
        <v>134</v>
      </c>
      <c r="L330" s="89">
        <v>5.7419999999999999E-2</v>
      </c>
      <c r="M330" s="89">
        <v>6.6800000001477677E-2</v>
      </c>
      <c r="N330" s="90">
        <v>906.62400000000014</v>
      </c>
      <c r="O330" s="102">
        <v>98.71</v>
      </c>
      <c r="P330" s="90">
        <v>3.5190380860000001</v>
      </c>
      <c r="Q330" s="91">
        <f t="shared" si="5"/>
        <v>2.6480634660321127E-4</v>
      </c>
      <c r="R330" s="91">
        <f>P330/'סכום נכסי הקרן'!$C$42</f>
        <v>2.6283754447372308E-5</v>
      </c>
    </row>
    <row r="331" spans="2:18">
      <c r="B331" s="86" t="s">
        <v>2971</v>
      </c>
      <c r="C331" s="88" t="s">
        <v>2626</v>
      </c>
      <c r="D331" s="87">
        <v>8829</v>
      </c>
      <c r="E331" s="87"/>
      <c r="F331" s="87" t="s">
        <v>550</v>
      </c>
      <c r="G331" s="101">
        <v>44553</v>
      </c>
      <c r="H331" s="87"/>
      <c r="I331" s="90">
        <v>2.7899999999887757</v>
      </c>
      <c r="J331" s="88" t="s">
        <v>847</v>
      </c>
      <c r="K331" s="88" t="s">
        <v>134</v>
      </c>
      <c r="L331" s="89">
        <v>4.6029999999999995E-2</v>
      </c>
      <c r="M331" s="89">
        <v>6.5199999999870042E-2</v>
      </c>
      <c r="N331" s="90">
        <v>25711.290056000002</v>
      </c>
      <c r="O331" s="102">
        <v>100.46</v>
      </c>
      <c r="P331" s="90">
        <v>101.567000866</v>
      </c>
      <c r="Q331" s="91">
        <f t="shared" si="5"/>
        <v>7.6428801784700707E-3</v>
      </c>
      <c r="R331" s="91">
        <f>P331/'סכום נכסי הקרן'!$C$42</f>
        <v>7.586056318453822E-4</v>
      </c>
    </row>
    <row r="332" spans="2:18">
      <c r="B332" s="86" t="s">
        <v>2972</v>
      </c>
      <c r="C332" s="88" t="s">
        <v>2626</v>
      </c>
      <c r="D332" s="87">
        <v>7770</v>
      </c>
      <c r="E332" s="87"/>
      <c r="F332" s="87" t="s">
        <v>550</v>
      </c>
      <c r="G332" s="101">
        <v>44004</v>
      </c>
      <c r="H332" s="87"/>
      <c r="I332" s="90">
        <v>2.0499999999977119</v>
      </c>
      <c r="J332" s="88" t="s">
        <v>847</v>
      </c>
      <c r="K332" s="88" t="s">
        <v>136</v>
      </c>
      <c r="L332" s="89">
        <v>6.8784999999999999E-2</v>
      </c>
      <c r="M332" s="89">
        <v>7.4699999999945088E-2</v>
      </c>
      <c r="N332" s="90">
        <v>106894.045327</v>
      </c>
      <c r="O332" s="102">
        <v>101.54</v>
      </c>
      <c r="P332" s="90">
        <v>262.22230385199998</v>
      </c>
      <c r="Q332" s="91">
        <f t="shared" si="5"/>
        <v>1.9732133777459006E-2</v>
      </c>
      <c r="R332" s="91">
        <f>P332/'סכום נכסי הקרן'!$C$42</f>
        <v>1.9585427826114801E-3</v>
      </c>
    </row>
    <row r="333" spans="2:18">
      <c r="B333" s="86" t="s">
        <v>2972</v>
      </c>
      <c r="C333" s="88" t="s">
        <v>2626</v>
      </c>
      <c r="D333" s="87">
        <v>8789</v>
      </c>
      <c r="E333" s="87"/>
      <c r="F333" s="87" t="s">
        <v>550</v>
      </c>
      <c r="G333" s="101">
        <v>44004</v>
      </c>
      <c r="H333" s="87"/>
      <c r="I333" s="90">
        <v>2.0499999999767629</v>
      </c>
      <c r="J333" s="88" t="s">
        <v>847</v>
      </c>
      <c r="K333" s="88" t="s">
        <v>136</v>
      </c>
      <c r="L333" s="89">
        <v>6.8784999999999999E-2</v>
      </c>
      <c r="M333" s="89">
        <v>7.6099999999024046E-2</v>
      </c>
      <c r="N333" s="90">
        <v>12312.825038999999</v>
      </c>
      <c r="O333" s="102">
        <v>101.27</v>
      </c>
      <c r="P333" s="90">
        <v>30.124335454000001</v>
      </c>
      <c r="Q333" s="91">
        <f t="shared" si="5"/>
        <v>2.2668453766269722E-3</v>
      </c>
      <c r="R333" s="91">
        <f>P333/'סכום נכסי הקרן'!$C$42</f>
        <v>2.2499916642368723E-4</v>
      </c>
    </row>
    <row r="334" spans="2:18">
      <c r="B334" s="86" t="s">
        <v>2972</v>
      </c>
      <c r="C334" s="88" t="s">
        <v>2626</v>
      </c>
      <c r="D334" s="87">
        <v>8980</v>
      </c>
      <c r="E334" s="87"/>
      <c r="F334" s="87" t="s">
        <v>550</v>
      </c>
      <c r="G334" s="101">
        <v>44627</v>
      </c>
      <c r="H334" s="87"/>
      <c r="I334" s="90">
        <v>2.0500000000359488</v>
      </c>
      <c r="J334" s="88" t="s">
        <v>847</v>
      </c>
      <c r="K334" s="88" t="s">
        <v>136</v>
      </c>
      <c r="L334" s="89">
        <v>6.8784999999999999E-2</v>
      </c>
      <c r="M334" s="89">
        <v>7.7400000000679758E-2</v>
      </c>
      <c r="N334" s="90">
        <v>12536.591452000001</v>
      </c>
      <c r="O334" s="102">
        <v>101.03</v>
      </c>
      <c r="P334" s="90">
        <v>30.599109158000001</v>
      </c>
      <c r="Q334" s="91">
        <f t="shared" si="5"/>
        <v>2.3025719265951827E-3</v>
      </c>
      <c r="R334" s="91">
        <f>P334/'סכום נכסי הקרן'!$C$42</f>
        <v>2.2854525917660477E-4</v>
      </c>
    </row>
    <row r="335" spans="2:18">
      <c r="B335" s="86" t="s">
        <v>2972</v>
      </c>
      <c r="C335" s="88" t="s">
        <v>2626</v>
      </c>
      <c r="D335" s="87">
        <v>9027</v>
      </c>
      <c r="E335" s="87"/>
      <c r="F335" s="87" t="s">
        <v>550</v>
      </c>
      <c r="G335" s="101">
        <v>44658</v>
      </c>
      <c r="H335" s="87"/>
      <c r="I335" s="90">
        <v>2.0499999999007907</v>
      </c>
      <c r="J335" s="88" t="s">
        <v>847</v>
      </c>
      <c r="K335" s="88" t="s">
        <v>136</v>
      </c>
      <c r="L335" s="89">
        <v>6.8784999999999999E-2</v>
      </c>
      <c r="M335" s="89">
        <v>7.7399999998985849E-2</v>
      </c>
      <c r="N335" s="90">
        <v>1858.3617870000003</v>
      </c>
      <c r="O335" s="102">
        <v>101.03</v>
      </c>
      <c r="P335" s="90">
        <v>4.535859329</v>
      </c>
      <c r="Q335" s="91">
        <f t="shared" si="5"/>
        <v>3.4132177835672999E-4</v>
      </c>
      <c r="R335" s="91">
        <f>P335/'סכום נכסי הקרן'!$C$42</f>
        <v>3.3878409354407573E-5</v>
      </c>
    </row>
    <row r="336" spans="2:18">
      <c r="B336" s="86" t="s">
        <v>2972</v>
      </c>
      <c r="C336" s="88" t="s">
        <v>2626</v>
      </c>
      <c r="D336" s="87">
        <v>9126</v>
      </c>
      <c r="E336" s="87"/>
      <c r="F336" s="87" t="s">
        <v>550</v>
      </c>
      <c r="G336" s="101">
        <v>44741</v>
      </c>
      <c r="H336" s="87"/>
      <c r="I336" s="90">
        <v>2.0500000000160261</v>
      </c>
      <c r="J336" s="88" t="s">
        <v>847</v>
      </c>
      <c r="K336" s="88" t="s">
        <v>136</v>
      </c>
      <c r="L336" s="89">
        <v>6.8784999999999999E-2</v>
      </c>
      <c r="M336" s="89">
        <v>7.740000000064598E-2</v>
      </c>
      <c r="N336" s="90">
        <v>16617.228371000001</v>
      </c>
      <c r="O336" s="102">
        <v>101.03</v>
      </c>
      <c r="P336" s="90">
        <v>40.559061586999995</v>
      </c>
      <c r="Q336" s="91">
        <f t="shared" si="5"/>
        <v>3.0520547541775349E-3</v>
      </c>
      <c r="R336" s="91">
        <f>P336/'סכום נכסי הקרן'!$C$42</f>
        <v>3.0293631080881642E-4</v>
      </c>
    </row>
    <row r="337" spans="2:18">
      <c r="B337" s="86" t="s">
        <v>2972</v>
      </c>
      <c r="C337" s="88" t="s">
        <v>2626</v>
      </c>
      <c r="D337" s="87">
        <v>9261</v>
      </c>
      <c r="E337" s="87"/>
      <c r="F337" s="87" t="s">
        <v>550</v>
      </c>
      <c r="G337" s="101">
        <v>44833</v>
      </c>
      <c r="H337" s="87"/>
      <c r="I337" s="90">
        <v>2.0399999999853708</v>
      </c>
      <c r="J337" s="88" t="s">
        <v>847</v>
      </c>
      <c r="K337" s="88" t="s">
        <v>136</v>
      </c>
      <c r="L337" s="89">
        <v>6.8784999999999999E-2</v>
      </c>
      <c r="M337" s="89">
        <v>7.8099999998949385E-2</v>
      </c>
      <c r="N337" s="90">
        <v>12322.888484000001</v>
      </c>
      <c r="O337" s="102">
        <v>101.03</v>
      </c>
      <c r="P337" s="90">
        <v>30.077505836</v>
      </c>
      <c r="Q337" s="91">
        <f t="shared" si="5"/>
        <v>2.2633214647645975E-3</v>
      </c>
      <c r="R337" s="91">
        <f>P337/'סכום נכסי הקרן'!$C$42</f>
        <v>2.2464939522192812E-4</v>
      </c>
    </row>
    <row r="338" spans="2:18">
      <c r="B338" s="86" t="s">
        <v>2972</v>
      </c>
      <c r="C338" s="88" t="s">
        <v>2626</v>
      </c>
      <c r="D338" s="87">
        <v>9285</v>
      </c>
      <c r="E338" s="87"/>
      <c r="F338" s="87" t="s">
        <v>550</v>
      </c>
      <c r="G338" s="101">
        <v>44861</v>
      </c>
      <c r="H338" s="87"/>
      <c r="I338" s="90">
        <v>2.0500000000416168</v>
      </c>
      <c r="J338" s="88" t="s">
        <v>847</v>
      </c>
      <c r="K338" s="88" t="s">
        <v>136</v>
      </c>
      <c r="L338" s="89">
        <v>6.8334999999999993E-2</v>
      </c>
      <c r="M338" s="89">
        <v>7.6200000001225787E-2</v>
      </c>
      <c r="N338" s="90">
        <v>5414.6023709999999</v>
      </c>
      <c r="O338" s="102">
        <v>101.03</v>
      </c>
      <c r="P338" s="90">
        <v>13.215873449</v>
      </c>
      <c r="Q338" s="91">
        <f t="shared" si="5"/>
        <v>9.9448970987922147E-4</v>
      </c>
      <c r="R338" s="91">
        <f>P338/'סכום נכסי הקרן'!$C$42</f>
        <v>9.8709580303491871E-5</v>
      </c>
    </row>
    <row r="339" spans="2:18">
      <c r="B339" s="86" t="s">
        <v>2972</v>
      </c>
      <c r="C339" s="88" t="s">
        <v>2626</v>
      </c>
      <c r="D339" s="87">
        <v>9374</v>
      </c>
      <c r="E339" s="87"/>
      <c r="F339" s="87" t="s">
        <v>550</v>
      </c>
      <c r="G339" s="101">
        <v>44910</v>
      </c>
      <c r="H339" s="87"/>
      <c r="I339" s="90">
        <v>2.0499999999396561</v>
      </c>
      <c r="J339" s="88" t="s">
        <v>847</v>
      </c>
      <c r="K339" s="88" t="s">
        <v>136</v>
      </c>
      <c r="L339" s="89">
        <v>6.8334999999999993E-2</v>
      </c>
      <c r="M339" s="89">
        <v>7.4999999997257094E-2</v>
      </c>
      <c r="N339" s="90">
        <v>3734.2085699999998</v>
      </c>
      <c r="O339" s="102">
        <v>101.03</v>
      </c>
      <c r="P339" s="90">
        <v>9.1143959309999989</v>
      </c>
      <c r="Q339" s="91">
        <f t="shared" si="5"/>
        <v>6.8585500611239593E-4</v>
      </c>
      <c r="R339" s="91">
        <f>P339/'סכום נכסי הקרן'!$C$42</f>
        <v>6.8075575976171259E-5</v>
      </c>
    </row>
    <row r="340" spans="2:18">
      <c r="B340" s="86" t="s">
        <v>2973</v>
      </c>
      <c r="C340" s="88" t="s">
        <v>2626</v>
      </c>
      <c r="D340" s="87">
        <v>7382</v>
      </c>
      <c r="E340" s="87"/>
      <c r="F340" s="87" t="s">
        <v>550</v>
      </c>
      <c r="G340" s="101">
        <v>43860</v>
      </c>
      <c r="H340" s="87"/>
      <c r="I340" s="90">
        <v>2.949999999998433</v>
      </c>
      <c r="J340" s="88" t="s">
        <v>801</v>
      </c>
      <c r="K340" s="88" t="s">
        <v>132</v>
      </c>
      <c r="L340" s="89">
        <v>7.5902999999999998E-2</v>
      </c>
      <c r="M340" s="89">
        <v>8.3599999999912245E-2</v>
      </c>
      <c r="N340" s="90">
        <v>44273.506497000002</v>
      </c>
      <c r="O340" s="102">
        <v>99.67</v>
      </c>
      <c r="P340" s="90">
        <v>159.52057181500001</v>
      </c>
      <c r="Q340" s="91">
        <f t="shared" si="5"/>
        <v>1.2003865487685247E-2</v>
      </c>
      <c r="R340" s="91">
        <f>P340/'סכום נכסי הקרן'!$C$42</f>
        <v>1.1914618246305277E-3</v>
      </c>
    </row>
    <row r="341" spans="2:18">
      <c r="B341" s="86" t="s">
        <v>2974</v>
      </c>
      <c r="C341" s="88" t="s">
        <v>2626</v>
      </c>
      <c r="D341" s="87">
        <v>7823</v>
      </c>
      <c r="E341" s="87"/>
      <c r="F341" s="87" t="s">
        <v>550</v>
      </c>
      <c r="G341" s="101">
        <v>44027</v>
      </c>
      <c r="H341" s="87"/>
      <c r="I341" s="90">
        <v>3.8200000000071106</v>
      </c>
      <c r="J341" s="88" t="s">
        <v>847</v>
      </c>
      <c r="K341" s="88" t="s">
        <v>134</v>
      </c>
      <c r="L341" s="89">
        <v>2.35E-2</v>
      </c>
      <c r="M341" s="89">
        <v>2.4500000000070285E-2</v>
      </c>
      <c r="N341" s="90">
        <v>30635.391594000001</v>
      </c>
      <c r="O341" s="102">
        <v>100.4</v>
      </c>
      <c r="P341" s="90">
        <v>120.946339427</v>
      </c>
      <c r="Q341" s="91">
        <f t="shared" si="5"/>
        <v>9.1011684147756615E-3</v>
      </c>
      <c r="R341" s="91">
        <f>P341/'סכום נכסי הקרן'!$C$42</f>
        <v>9.0335023637701304E-4</v>
      </c>
    </row>
    <row r="342" spans="2:18">
      <c r="B342" s="86" t="s">
        <v>2974</v>
      </c>
      <c r="C342" s="88" t="s">
        <v>2626</v>
      </c>
      <c r="D342" s="87">
        <v>7993</v>
      </c>
      <c r="E342" s="87"/>
      <c r="F342" s="87" t="s">
        <v>550</v>
      </c>
      <c r="G342" s="101">
        <v>44119</v>
      </c>
      <c r="H342" s="87"/>
      <c r="I342" s="90">
        <v>3.819999999989582</v>
      </c>
      <c r="J342" s="88" t="s">
        <v>847</v>
      </c>
      <c r="K342" s="88" t="s">
        <v>134</v>
      </c>
      <c r="L342" s="89">
        <v>2.35E-2</v>
      </c>
      <c r="M342" s="89">
        <v>2.449999999992972E-2</v>
      </c>
      <c r="N342" s="90">
        <v>30635.391611999999</v>
      </c>
      <c r="O342" s="102">
        <v>100.4</v>
      </c>
      <c r="P342" s="90">
        <v>120.94633949300001</v>
      </c>
      <c r="Q342" s="91">
        <f t="shared" si="5"/>
        <v>9.1011684197421384E-3</v>
      </c>
      <c r="R342" s="91">
        <f>P342/'סכום נכסי הקרן'!$C$42</f>
        <v>9.0335023686996833E-4</v>
      </c>
    </row>
    <row r="343" spans="2:18">
      <c r="B343" s="86" t="s">
        <v>2974</v>
      </c>
      <c r="C343" s="88" t="s">
        <v>2626</v>
      </c>
      <c r="D343" s="87">
        <v>8187</v>
      </c>
      <c r="E343" s="87"/>
      <c r="F343" s="87" t="s">
        <v>550</v>
      </c>
      <c r="G343" s="101">
        <v>44211</v>
      </c>
      <c r="H343" s="87"/>
      <c r="I343" s="90">
        <v>3.8199999999937164</v>
      </c>
      <c r="J343" s="88" t="s">
        <v>847</v>
      </c>
      <c r="K343" s="88" t="s">
        <v>134</v>
      </c>
      <c r="L343" s="89">
        <v>2.35E-2</v>
      </c>
      <c r="M343" s="89">
        <v>2.4499999999991733E-2</v>
      </c>
      <c r="N343" s="90">
        <v>30635.391594000001</v>
      </c>
      <c r="O343" s="102">
        <v>100.4</v>
      </c>
      <c r="P343" s="90">
        <v>120.94633941800001</v>
      </c>
      <c r="Q343" s="91">
        <f t="shared" si="5"/>
        <v>9.101168414098415E-3</v>
      </c>
      <c r="R343" s="91">
        <f>P343/'סכום נכסי הקרן'!$C$42</f>
        <v>9.0335023630979197E-4</v>
      </c>
    </row>
    <row r="344" spans="2:18">
      <c r="B344" s="93"/>
      <c r="C344" s="93"/>
      <c r="D344" s="93"/>
      <c r="E344" s="93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</row>
    <row r="345" spans="2:18">
      <c r="B345" s="93"/>
      <c r="C345" s="93"/>
      <c r="D345" s="93"/>
      <c r="E345" s="93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</row>
    <row r="346" spans="2:18">
      <c r="B346" s="93"/>
      <c r="C346" s="93"/>
      <c r="D346" s="93"/>
      <c r="E346" s="93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2:18">
      <c r="B347" s="109" t="s">
        <v>220</v>
      </c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109" t="s">
        <v>112</v>
      </c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109" t="s">
        <v>203</v>
      </c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109" t="s">
        <v>211</v>
      </c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3"/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3"/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</row>
    <row r="513" spans="2:18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</row>
    <row r="514" spans="2:18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</row>
    <row r="515" spans="2:18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</row>
    <row r="516" spans="2:18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</row>
    <row r="517" spans="2:18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</row>
    <row r="518" spans="2:18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</row>
    <row r="519" spans="2:18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</row>
    <row r="520" spans="2:18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</row>
    <row r="521" spans="2:18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</row>
    <row r="522" spans="2:18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</row>
    <row r="523" spans="2:18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</row>
    <row r="524" spans="2:18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</row>
    <row r="525" spans="2:18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</row>
    <row r="526" spans="2:18">
      <c r="B526" s="93"/>
      <c r="C526" s="93"/>
      <c r="D526" s="93"/>
      <c r="E526" s="93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</row>
    <row r="527" spans="2:18">
      <c r="B527" s="93"/>
      <c r="C527" s="93"/>
      <c r="D527" s="93"/>
      <c r="E527" s="93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</row>
    <row r="528" spans="2:18">
      <c r="B528" s="93"/>
      <c r="C528" s="93"/>
      <c r="D528" s="93"/>
      <c r="E528" s="93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</row>
    <row r="529" spans="2:18">
      <c r="B529" s="93"/>
      <c r="C529" s="93"/>
      <c r="D529" s="93"/>
      <c r="E529" s="93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</row>
    <row r="530" spans="2:18">
      <c r="B530" s="93"/>
      <c r="C530" s="93"/>
      <c r="D530" s="93"/>
      <c r="E530" s="93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</row>
    <row r="531" spans="2:18">
      <c r="B531" s="93"/>
      <c r="C531" s="93"/>
      <c r="D531" s="93"/>
      <c r="E531" s="93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</row>
    <row r="532" spans="2:18">
      <c r="B532" s="93"/>
      <c r="C532" s="93"/>
      <c r="D532" s="93"/>
      <c r="E532" s="93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</row>
    <row r="533" spans="2:18">
      <c r="B533" s="93"/>
      <c r="C533" s="93"/>
      <c r="D533" s="93"/>
      <c r="E533" s="93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</row>
    <row r="534" spans="2:18">
      <c r="B534" s="93"/>
      <c r="C534" s="93"/>
      <c r="D534" s="93"/>
      <c r="E534" s="93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</row>
    <row r="535" spans="2:18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</row>
    <row r="536" spans="2:18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</row>
    <row r="537" spans="2:18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</row>
    <row r="538" spans="2:18">
      <c r="B538" s="93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</row>
    <row r="539" spans="2:18">
      <c r="B539" s="93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</row>
    <row r="540" spans="2:18">
      <c r="B540" s="93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</row>
    <row r="541" spans="2:18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</row>
    <row r="542" spans="2:18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</row>
    <row r="543" spans="2:18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</row>
    <row r="544" spans="2:18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</row>
    <row r="545" spans="2:18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</row>
    <row r="546" spans="2:18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</row>
    <row r="547" spans="2:18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</row>
    <row r="548" spans="2:18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</row>
    <row r="549" spans="2:18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</row>
    <row r="550" spans="2:18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</row>
    <row r="551" spans="2:18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</row>
    <row r="552" spans="2:18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</row>
    <row r="553" spans="2:18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</row>
    <row r="554" spans="2:18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</row>
    <row r="555" spans="2:18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</row>
    <row r="556" spans="2:18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</row>
    <row r="557" spans="2:18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</row>
    <row r="558" spans="2:18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</row>
    <row r="559" spans="2:18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</row>
    <row r="560" spans="2:18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</row>
    <row r="561" spans="2:18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2:18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</row>
    <row r="563" spans="2:18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</row>
    <row r="564" spans="2:18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</row>
    <row r="565" spans="2:18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</row>
    <row r="566" spans="2:18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</row>
    <row r="567" spans="2:18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</row>
    <row r="568" spans="2:18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</row>
    <row r="569" spans="2:18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</row>
    <row r="570" spans="2:18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</row>
    <row r="571" spans="2:18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</row>
    <row r="572" spans="2:18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</row>
    <row r="573" spans="2:18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</row>
    <row r="574" spans="2:18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</row>
    <row r="575" spans="2:18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</row>
    <row r="576" spans="2:18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</row>
    <row r="577" spans="2:18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</row>
    <row r="578" spans="2:18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</row>
    <row r="579" spans="2:18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</row>
    <row r="580" spans="2:18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</row>
    <row r="581" spans="2:18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</row>
    <row r="582" spans="2:18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</row>
    <row r="583" spans="2:18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</row>
    <row r="584" spans="2:18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</row>
    <row r="585" spans="2:18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</row>
    <row r="586" spans="2:18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</row>
    <row r="587" spans="2:18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</row>
    <row r="588" spans="2:18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</row>
    <row r="589" spans="2:18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</row>
    <row r="590" spans="2:18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</row>
    <row r="591" spans="2:18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</row>
    <row r="592" spans="2:18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</row>
    <row r="593" spans="2:18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</row>
    <row r="594" spans="2:18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</row>
    <row r="595" spans="2:18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</row>
    <row r="596" spans="2:18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</row>
    <row r="597" spans="2:18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</row>
    <row r="598" spans="2:18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</row>
    <row r="599" spans="2:18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</row>
    <row r="600" spans="2:18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</row>
    <row r="601" spans="2:18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</row>
    <row r="602" spans="2:18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</row>
    <row r="603" spans="2:18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</row>
    <row r="604" spans="2:18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</row>
    <row r="605" spans="2:18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</row>
    <row r="606" spans="2:18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</row>
    <row r="607" spans="2:18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</row>
    <row r="608" spans="2:18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</row>
    <row r="609" spans="2:18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</row>
    <row r="610" spans="2:18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</row>
    <row r="611" spans="2:18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</row>
    <row r="612" spans="2:18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</row>
    <row r="613" spans="2:18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</row>
    <row r="614" spans="2:18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</row>
    <row r="615" spans="2:18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</row>
    <row r="616" spans="2:18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</row>
    <row r="617" spans="2:18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</row>
    <row r="618" spans="2:18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</row>
    <row r="619" spans="2:18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</row>
    <row r="620" spans="2:18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</row>
    <row r="621" spans="2:18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</row>
    <row r="622" spans="2:18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</row>
    <row r="623" spans="2:18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</row>
    <row r="624" spans="2:18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</row>
    <row r="625" spans="2:18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</row>
    <row r="626" spans="2:18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</row>
    <row r="627" spans="2:18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</row>
    <row r="628" spans="2:18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</row>
    <row r="629" spans="2:18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</row>
    <row r="630" spans="2:18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</row>
    <row r="631" spans="2:18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</row>
    <row r="632" spans="2:18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</row>
    <row r="633" spans="2:18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</row>
    <row r="634" spans="2:18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</row>
    <row r="635" spans="2:18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</row>
    <row r="636" spans="2:18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</row>
    <row r="637" spans="2:18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</row>
    <row r="638" spans="2:18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</row>
    <row r="639" spans="2:18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</row>
    <row r="640" spans="2:18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</row>
    <row r="641" spans="2:18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</row>
    <row r="642" spans="2:18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</row>
    <row r="643" spans="2:18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</row>
    <row r="644" spans="2:18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</row>
    <row r="645" spans="2:18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</row>
    <row r="646" spans="2:18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</row>
    <row r="647" spans="2:18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</row>
    <row r="648" spans="2:18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</row>
    <row r="649" spans="2:18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</row>
    <row r="650" spans="2:18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</row>
    <row r="651" spans="2:18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</row>
    <row r="652" spans="2:18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</row>
    <row r="653" spans="2:18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</row>
    <row r="654" spans="2:18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</row>
    <row r="655" spans="2:18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</row>
    <row r="656" spans="2:18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</row>
    <row r="657" spans="2:18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</row>
    <row r="658" spans="2:18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</row>
    <row r="659" spans="2:18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</row>
    <row r="660" spans="2:18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</row>
    <row r="661" spans="2:18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</row>
    <row r="662" spans="2:18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</row>
    <row r="663" spans="2:18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</row>
    <row r="664" spans="2:18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</row>
    <row r="665" spans="2:18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</row>
    <row r="666" spans="2:18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</row>
    <row r="667" spans="2:18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</row>
    <row r="668" spans="2:18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</row>
    <row r="669" spans="2:18">
      <c r="B669" s="93"/>
      <c r="C669" s="93"/>
      <c r="D669" s="93"/>
      <c r="E669" s="93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</row>
    <row r="670" spans="2:18">
      <c r="B670" s="93"/>
      <c r="C670" s="93"/>
      <c r="D670" s="93"/>
      <c r="E670" s="93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</row>
    <row r="671" spans="2:18">
      <c r="B671" s="93"/>
      <c r="C671" s="93"/>
      <c r="D671" s="93"/>
      <c r="E671" s="93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</row>
    <row r="672" spans="2:18">
      <c r="B672" s="93"/>
      <c r="C672" s="93"/>
      <c r="D672" s="93"/>
      <c r="E672" s="93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</row>
    <row r="673" spans="2:18">
      <c r="B673" s="93"/>
      <c r="C673" s="93"/>
      <c r="D673" s="93"/>
      <c r="E673" s="93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</row>
    <row r="674" spans="2:18">
      <c r="B674" s="93"/>
      <c r="C674" s="93"/>
      <c r="D674" s="93"/>
      <c r="E674" s="93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</row>
    <row r="675" spans="2:18">
      <c r="B675" s="93"/>
      <c r="C675" s="93"/>
      <c r="D675" s="93"/>
      <c r="E675" s="93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</row>
    <row r="676" spans="2:18">
      <c r="B676" s="93"/>
      <c r="C676" s="93"/>
      <c r="D676" s="93"/>
      <c r="E676" s="93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</row>
    <row r="677" spans="2:18">
      <c r="B677" s="93"/>
      <c r="C677" s="93"/>
      <c r="D677" s="93"/>
      <c r="E677" s="93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</row>
    <row r="678" spans="2:18">
      <c r="B678" s="93"/>
      <c r="C678" s="93"/>
      <c r="D678" s="93"/>
      <c r="E678" s="93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</row>
    <row r="679" spans="2:18">
      <c r="B679" s="93"/>
      <c r="C679" s="93"/>
      <c r="D679" s="93"/>
      <c r="E679" s="93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</row>
    <row r="680" spans="2:18">
      <c r="B680" s="93"/>
      <c r="C680" s="93"/>
      <c r="D680" s="93"/>
      <c r="E680" s="93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</row>
    <row r="681" spans="2:18">
      <c r="B681" s="93"/>
      <c r="C681" s="93"/>
      <c r="D681" s="93"/>
      <c r="E681" s="93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</row>
    <row r="682" spans="2:18">
      <c r="B682" s="93"/>
      <c r="C682" s="93"/>
      <c r="D682" s="93"/>
      <c r="E682" s="93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</row>
    <row r="683" spans="2:18">
      <c r="B683" s="93"/>
      <c r="C683" s="93"/>
      <c r="D683" s="93"/>
      <c r="E683" s="93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</row>
    <row r="684" spans="2:18">
      <c r="B684" s="93"/>
      <c r="C684" s="93"/>
      <c r="D684" s="93"/>
      <c r="E684" s="93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</row>
    <row r="685" spans="2:18">
      <c r="B685" s="93"/>
      <c r="C685" s="93"/>
      <c r="D685" s="93"/>
      <c r="E685" s="93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</row>
    <row r="686" spans="2:18">
      <c r="B686" s="93"/>
      <c r="C686" s="93"/>
      <c r="D686" s="93"/>
      <c r="E686" s="93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</row>
    <row r="687" spans="2:18">
      <c r="B687" s="93"/>
      <c r="C687" s="93"/>
      <c r="D687" s="93"/>
      <c r="E687" s="93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</row>
    <row r="688" spans="2:18">
      <c r="B688" s="93"/>
      <c r="C688" s="93"/>
      <c r="D688" s="93"/>
      <c r="E688" s="93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</row>
    <row r="689" spans="2:18">
      <c r="B689" s="93"/>
      <c r="C689" s="93"/>
      <c r="D689" s="93"/>
      <c r="E689" s="93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</row>
    <row r="690" spans="2:18">
      <c r="B690" s="93"/>
      <c r="C690" s="93"/>
      <c r="D690" s="93"/>
      <c r="E690" s="93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</row>
    <row r="691" spans="2:18">
      <c r="B691" s="93"/>
      <c r="C691" s="93"/>
      <c r="D691" s="93"/>
      <c r="E691" s="93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</row>
    <row r="692" spans="2:18">
      <c r="B692" s="93"/>
      <c r="C692" s="93"/>
      <c r="D692" s="93"/>
      <c r="E692" s="93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</row>
    <row r="693" spans="2:18">
      <c r="B693" s="93"/>
      <c r="C693" s="93"/>
      <c r="D693" s="93"/>
      <c r="E693" s="93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</row>
    <row r="694" spans="2:18">
      <c r="B694" s="93"/>
      <c r="C694" s="93"/>
      <c r="D694" s="93"/>
      <c r="E694" s="93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</row>
    <row r="695" spans="2:18">
      <c r="B695" s="93"/>
      <c r="C695" s="93"/>
      <c r="D695" s="93"/>
      <c r="E695" s="93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</row>
    <row r="696" spans="2:18">
      <c r="B696" s="93"/>
      <c r="C696" s="93"/>
      <c r="D696" s="93"/>
      <c r="E696" s="93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</row>
    <row r="697" spans="2:18">
      <c r="B697" s="93"/>
      <c r="C697" s="93"/>
      <c r="D697" s="93"/>
      <c r="E697" s="93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</row>
    <row r="698" spans="2:18">
      <c r="B698" s="93"/>
      <c r="C698" s="93"/>
      <c r="D698" s="93"/>
      <c r="E698" s="93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</row>
    <row r="699" spans="2:18">
      <c r="B699" s="93"/>
      <c r="C699" s="93"/>
      <c r="D699" s="93"/>
      <c r="E699" s="93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</row>
    <row r="700" spans="2:18">
      <c r="B700" s="93"/>
      <c r="C700" s="93"/>
      <c r="D700" s="93"/>
      <c r="E700" s="93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</row>
    <row r="701" spans="2:18">
      <c r="B701" s="93"/>
      <c r="C701" s="93"/>
      <c r="D701" s="93"/>
      <c r="E701" s="93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</row>
    <row r="702" spans="2:18">
      <c r="B702" s="93"/>
      <c r="C702" s="93"/>
      <c r="D702" s="93"/>
      <c r="E702" s="93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</row>
    <row r="703" spans="2:18">
      <c r="B703" s="93"/>
      <c r="C703" s="93"/>
      <c r="D703" s="93"/>
      <c r="E703" s="93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</row>
    <row r="704" spans="2:18">
      <c r="B704" s="93"/>
      <c r="C704" s="93"/>
      <c r="D704" s="93"/>
      <c r="E704" s="93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</row>
    <row r="705" spans="2:18">
      <c r="B705" s="93"/>
      <c r="C705" s="93"/>
      <c r="D705" s="93"/>
      <c r="E705" s="93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</row>
    <row r="706" spans="2:18">
      <c r="B706" s="93"/>
      <c r="C706" s="93"/>
      <c r="D706" s="93"/>
      <c r="E706" s="93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</row>
    <row r="707" spans="2:18">
      <c r="B707" s="93"/>
      <c r="C707" s="93"/>
      <c r="D707" s="93"/>
      <c r="E707" s="93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</row>
    <row r="708" spans="2:18">
      <c r="B708" s="93"/>
      <c r="C708" s="93"/>
      <c r="D708" s="93"/>
      <c r="E708" s="93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</row>
    <row r="709" spans="2:18">
      <c r="B709" s="93"/>
      <c r="C709" s="93"/>
      <c r="D709" s="93"/>
      <c r="E709" s="93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</row>
    <row r="710" spans="2:18">
      <c r="B710" s="93"/>
      <c r="C710" s="93"/>
      <c r="D710" s="93"/>
      <c r="E710" s="93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</row>
    <row r="711" spans="2:18">
      <c r="B711" s="93"/>
      <c r="C711" s="93"/>
      <c r="D711" s="93"/>
      <c r="E711" s="93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</row>
    <row r="712" spans="2:18">
      <c r="B712" s="93"/>
      <c r="C712" s="93"/>
      <c r="D712" s="93"/>
      <c r="E712" s="93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</row>
    <row r="713" spans="2:18">
      <c r="B713" s="93"/>
      <c r="C713" s="93"/>
      <c r="D713" s="93"/>
      <c r="E713" s="93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</row>
    <row r="714" spans="2:18">
      <c r="B714" s="93"/>
      <c r="C714" s="93"/>
      <c r="D714" s="93"/>
      <c r="E714" s="93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</row>
    <row r="715" spans="2:18">
      <c r="B715" s="93"/>
      <c r="C715" s="93"/>
      <c r="D715" s="93"/>
      <c r="E715" s="93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</row>
    <row r="716" spans="2:18">
      <c r="B716" s="93"/>
      <c r="C716" s="93"/>
      <c r="D716" s="93"/>
      <c r="E716" s="93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</row>
    <row r="717" spans="2:18">
      <c r="B717" s="93"/>
      <c r="C717" s="93"/>
      <c r="D717" s="93"/>
      <c r="E717" s="93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</row>
    <row r="718" spans="2:18">
      <c r="B718" s="93"/>
      <c r="C718" s="93"/>
      <c r="D718" s="93"/>
      <c r="E718" s="93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</row>
    <row r="719" spans="2:18">
      <c r="B719" s="93"/>
      <c r="C719" s="93"/>
      <c r="D719" s="93"/>
      <c r="E719" s="93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</row>
    <row r="720" spans="2:18">
      <c r="B720" s="93"/>
      <c r="C720" s="93"/>
      <c r="D720" s="93"/>
      <c r="E720" s="93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</row>
    <row r="721" spans="2:18">
      <c r="B721" s="93"/>
      <c r="C721" s="93"/>
      <c r="D721" s="93"/>
      <c r="E721" s="93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</row>
    <row r="722" spans="2:18">
      <c r="B722" s="93"/>
      <c r="C722" s="93"/>
      <c r="D722" s="93"/>
      <c r="E722" s="93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</row>
    <row r="723" spans="2:18">
      <c r="B723" s="93"/>
      <c r="C723" s="93"/>
      <c r="D723" s="93"/>
      <c r="E723" s="93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</row>
    <row r="724" spans="2:18">
      <c r="B724" s="93"/>
      <c r="C724" s="93"/>
      <c r="D724" s="93"/>
      <c r="E724" s="93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</row>
    <row r="725" spans="2:18">
      <c r="B725" s="93"/>
      <c r="C725" s="93"/>
      <c r="D725" s="93"/>
      <c r="E725" s="93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</row>
    <row r="726" spans="2:18">
      <c r="B726" s="93"/>
      <c r="C726" s="93"/>
      <c r="D726" s="93"/>
      <c r="E726" s="93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</row>
    <row r="727" spans="2:18">
      <c r="B727" s="93"/>
      <c r="C727" s="93"/>
      <c r="D727" s="93"/>
      <c r="E727" s="93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</row>
    <row r="728" spans="2:18">
      <c r="B728" s="93"/>
      <c r="C728" s="93"/>
      <c r="D728" s="93"/>
      <c r="E728" s="93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</row>
    <row r="729" spans="2:18">
      <c r="B729" s="93"/>
      <c r="C729" s="93"/>
      <c r="D729" s="93"/>
      <c r="E729" s="93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</row>
    <row r="730" spans="2:18">
      <c r="B730" s="93"/>
      <c r="C730" s="93"/>
      <c r="D730" s="93"/>
      <c r="E730" s="93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</row>
    <row r="731" spans="2:18">
      <c r="B731" s="93"/>
      <c r="C731" s="93"/>
      <c r="D731" s="93"/>
      <c r="E731" s="93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</row>
    <row r="732" spans="2:18">
      <c r="B732" s="93"/>
      <c r="C732" s="93"/>
      <c r="D732" s="93"/>
      <c r="E732" s="93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</row>
    <row r="733" spans="2:18">
      <c r="B733" s="93"/>
      <c r="C733" s="93"/>
      <c r="D733" s="93"/>
      <c r="E733" s="93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</row>
    <row r="734" spans="2:18">
      <c r="B734" s="93"/>
      <c r="C734" s="93"/>
      <c r="D734" s="93"/>
      <c r="E734" s="93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</row>
    <row r="735" spans="2:18">
      <c r="B735" s="93"/>
      <c r="C735" s="93"/>
      <c r="D735" s="93"/>
      <c r="E735" s="93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</row>
    <row r="736" spans="2:18">
      <c r="B736" s="93"/>
      <c r="C736" s="93"/>
      <c r="D736" s="93"/>
      <c r="E736" s="93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</row>
    <row r="737" spans="2:18">
      <c r="B737" s="93"/>
      <c r="C737" s="93"/>
      <c r="D737" s="93"/>
      <c r="E737" s="93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</row>
    <row r="738" spans="2:18">
      <c r="B738" s="93"/>
      <c r="C738" s="93"/>
      <c r="D738" s="93"/>
      <c r="E738" s="93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</row>
    <row r="739" spans="2:18">
      <c r="B739" s="93"/>
      <c r="C739" s="93"/>
      <c r="D739" s="93"/>
      <c r="E739" s="93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</row>
    <row r="740" spans="2:18">
      <c r="B740" s="93"/>
      <c r="C740" s="93"/>
      <c r="D740" s="93"/>
      <c r="E740" s="93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</row>
    <row r="741" spans="2:18">
      <c r="B741" s="93"/>
      <c r="C741" s="93"/>
      <c r="D741" s="93"/>
      <c r="E741" s="93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</row>
    <row r="742" spans="2:18">
      <c r="B742" s="93"/>
      <c r="C742" s="93"/>
      <c r="D742" s="93"/>
      <c r="E742" s="93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</row>
    <row r="743" spans="2:18">
      <c r="B743" s="93"/>
      <c r="C743" s="93"/>
      <c r="D743" s="93"/>
      <c r="E743" s="93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</row>
    <row r="744" spans="2:18">
      <c r="B744" s="93"/>
      <c r="C744" s="93"/>
      <c r="D744" s="93"/>
      <c r="E744" s="93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</row>
    <row r="745" spans="2:18">
      <c r="B745" s="93"/>
      <c r="C745" s="93"/>
      <c r="D745" s="93"/>
      <c r="E745" s="93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</row>
    <row r="746" spans="2:18">
      <c r="B746" s="93"/>
      <c r="C746" s="93"/>
      <c r="D746" s="93"/>
      <c r="E746" s="93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</row>
    <row r="747" spans="2:18">
      <c r="B747" s="93"/>
      <c r="C747" s="93"/>
      <c r="D747" s="93"/>
      <c r="E747" s="93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</row>
    <row r="748" spans="2:18">
      <c r="B748" s="93"/>
      <c r="C748" s="93"/>
      <c r="D748" s="93"/>
      <c r="E748" s="93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</row>
    <row r="749" spans="2:18">
      <c r="B749" s="93"/>
      <c r="C749" s="93"/>
      <c r="D749" s="93"/>
      <c r="E749" s="93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</row>
    <row r="750" spans="2:18">
      <c r="B750" s="93"/>
      <c r="C750" s="93"/>
      <c r="D750" s="93"/>
      <c r="E750" s="93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</row>
    <row r="751" spans="2:18">
      <c r="B751" s="93"/>
      <c r="C751" s="93"/>
      <c r="D751" s="93"/>
      <c r="E751" s="93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</row>
    <row r="752" spans="2:18">
      <c r="B752" s="93"/>
      <c r="C752" s="93"/>
      <c r="D752" s="93"/>
      <c r="E752" s="93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</row>
    <row r="753" spans="2:18">
      <c r="B753" s="93"/>
      <c r="C753" s="93"/>
      <c r="D753" s="93"/>
      <c r="E753" s="93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</row>
    <row r="754" spans="2:18">
      <c r="B754" s="93"/>
      <c r="C754" s="93"/>
      <c r="D754" s="93"/>
      <c r="E754" s="93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</row>
    <row r="755" spans="2:18">
      <c r="B755" s="93"/>
      <c r="C755" s="93"/>
      <c r="D755" s="93"/>
      <c r="E755" s="93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</row>
    <row r="756" spans="2:18">
      <c r="B756" s="93"/>
      <c r="C756" s="93"/>
      <c r="D756" s="93"/>
      <c r="E756" s="93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</row>
    <row r="757" spans="2:18">
      <c r="B757" s="93"/>
      <c r="C757" s="93"/>
      <c r="D757" s="93"/>
      <c r="E757" s="93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</row>
    <row r="758" spans="2:18">
      <c r="B758" s="93"/>
      <c r="C758" s="93"/>
      <c r="D758" s="93"/>
      <c r="E758" s="93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</row>
    <row r="759" spans="2:18">
      <c r="B759" s="93"/>
      <c r="C759" s="93"/>
      <c r="D759" s="93"/>
      <c r="E759" s="93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</row>
    <row r="760" spans="2:18">
      <c r="B760" s="93"/>
      <c r="C760" s="93"/>
      <c r="D760" s="93"/>
      <c r="E760" s="93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</row>
    <row r="761" spans="2:18">
      <c r="B761" s="93"/>
      <c r="C761" s="93"/>
      <c r="D761" s="93"/>
      <c r="E761" s="93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</row>
    <row r="762" spans="2:18">
      <c r="B762" s="93"/>
      <c r="C762" s="93"/>
      <c r="D762" s="93"/>
      <c r="E762" s="93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</row>
    <row r="763" spans="2:18">
      <c r="B763" s="93"/>
      <c r="C763" s="93"/>
      <c r="D763" s="93"/>
      <c r="E763" s="93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</row>
    <row r="764" spans="2:18">
      <c r="B764" s="93"/>
      <c r="C764" s="93"/>
      <c r="D764" s="93"/>
      <c r="E764" s="93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</row>
    <row r="765" spans="2:18">
      <c r="B765" s="93"/>
      <c r="C765" s="93"/>
      <c r="D765" s="93"/>
      <c r="E765" s="93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</row>
    <row r="766" spans="2:18">
      <c r="B766" s="93"/>
      <c r="C766" s="93"/>
      <c r="D766" s="93"/>
      <c r="E766" s="93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</row>
    <row r="767" spans="2:18">
      <c r="B767" s="93"/>
      <c r="C767" s="93"/>
      <c r="D767" s="93"/>
      <c r="E767" s="93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</row>
    <row r="768" spans="2:18">
      <c r="B768" s="93"/>
      <c r="C768" s="93"/>
      <c r="D768" s="93"/>
      <c r="E768" s="93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</row>
    <row r="769" spans="2:18">
      <c r="B769" s="93"/>
      <c r="C769" s="93"/>
      <c r="D769" s="93"/>
      <c r="E769" s="93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</row>
    <row r="770" spans="2:18">
      <c r="B770" s="93"/>
      <c r="C770" s="93"/>
      <c r="D770" s="93"/>
      <c r="E770" s="93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</row>
    <row r="771" spans="2:18">
      <c r="B771" s="93"/>
      <c r="C771" s="93"/>
      <c r="D771" s="93"/>
      <c r="E771" s="93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</row>
    <row r="772" spans="2:18">
      <c r="B772" s="93"/>
      <c r="C772" s="93"/>
      <c r="D772" s="93"/>
      <c r="E772" s="93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</row>
    <row r="773" spans="2:18">
      <c r="B773" s="93"/>
      <c r="C773" s="93"/>
      <c r="D773" s="93"/>
      <c r="E773" s="93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</row>
    <row r="774" spans="2:18">
      <c r="B774" s="93"/>
      <c r="C774" s="93"/>
      <c r="D774" s="93"/>
      <c r="E774" s="93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</row>
    <row r="775" spans="2:18">
      <c r="B775" s="93"/>
      <c r="C775" s="93"/>
      <c r="D775" s="93"/>
      <c r="E775" s="93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</row>
    <row r="776" spans="2:18">
      <c r="B776" s="93"/>
      <c r="C776" s="93"/>
      <c r="D776" s="93"/>
      <c r="E776" s="93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</row>
    <row r="777" spans="2:18">
      <c r="B777" s="93"/>
      <c r="C777" s="93"/>
      <c r="D777" s="93"/>
      <c r="E777" s="93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</row>
    <row r="778" spans="2:18">
      <c r="B778" s="93"/>
      <c r="C778" s="93"/>
      <c r="D778" s="93"/>
      <c r="E778" s="93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</row>
    <row r="779" spans="2:18">
      <c r="B779" s="93"/>
      <c r="C779" s="93"/>
      <c r="D779" s="93"/>
      <c r="E779" s="93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</row>
    <row r="780" spans="2:18">
      <c r="B780" s="93"/>
      <c r="C780" s="93"/>
      <c r="D780" s="93"/>
      <c r="E780" s="93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</row>
    <row r="781" spans="2:18">
      <c r="B781" s="93"/>
      <c r="C781" s="93"/>
      <c r="D781" s="93"/>
      <c r="E781" s="93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</row>
    <row r="782" spans="2:18">
      <c r="B782" s="93"/>
      <c r="C782" s="93"/>
      <c r="D782" s="93"/>
      <c r="E782" s="93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</row>
    <row r="783" spans="2:18">
      <c r="B783" s="93"/>
      <c r="C783" s="93"/>
      <c r="D783" s="93"/>
      <c r="E783" s="93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</row>
    <row r="784" spans="2:18">
      <c r="B784" s="93"/>
      <c r="C784" s="93"/>
      <c r="D784" s="93"/>
      <c r="E784" s="93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</row>
    <row r="785" spans="2:18">
      <c r="B785" s="93"/>
      <c r="C785" s="93"/>
      <c r="D785" s="93"/>
      <c r="E785" s="93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</row>
    <row r="786" spans="2:18">
      <c r="B786" s="93"/>
      <c r="C786" s="93"/>
      <c r="D786" s="93"/>
      <c r="E786" s="93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</row>
    <row r="787" spans="2:18">
      <c r="B787" s="93"/>
      <c r="C787" s="93"/>
      <c r="D787" s="93"/>
      <c r="E787" s="93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</row>
    <row r="788" spans="2:18">
      <c r="B788" s="93"/>
      <c r="C788" s="93"/>
      <c r="D788" s="93"/>
      <c r="E788" s="93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</row>
    <row r="789" spans="2:18">
      <c r="B789" s="93"/>
      <c r="C789" s="93"/>
      <c r="D789" s="93"/>
      <c r="E789" s="93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</row>
    <row r="790" spans="2:18">
      <c r="B790" s="93"/>
      <c r="C790" s="93"/>
      <c r="D790" s="93"/>
      <c r="E790" s="93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</row>
    <row r="791" spans="2:18">
      <c r="B791" s="93"/>
      <c r="C791" s="93"/>
      <c r="D791" s="93"/>
      <c r="E791" s="93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</row>
    <row r="792" spans="2:18">
      <c r="B792" s="93"/>
      <c r="C792" s="93"/>
      <c r="D792" s="93"/>
      <c r="E792" s="93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</row>
    <row r="793" spans="2:18">
      <c r="B793" s="93"/>
      <c r="C793" s="93"/>
      <c r="D793" s="93"/>
      <c r="E793" s="93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</row>
    <row r="794" spans="2:18">
      <c r="B794" s="93"/>
      <c r="C794" s="93"/>
      <c r="D794" s="93"/>
      <c r="E794" s="93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</row>
    <row r="795" spans="2:18">
      <c r="B795" s="93"/>
      <c r="C795" s="93"/>
      <c r="D795" s="93"/>
      <c r="E795" s="93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</row>
    <row r="796" spans="2:18">
      <c r="B796" s="93"/>
      <c r="C796" s="93"/>
      <c r="D796" s="93"/>
      <c r="E796" s="93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</row>
    <row r="797" spans="2:18">
      <c r="B797" s="93"/>
      <c r="C797" s="93"/>
      <c r="D797" s="93"/>
      <c r="E797" s="93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</row>
    <row r="798" spans="2:18">
      <c r="B798" s="93"/>
      <c r="C798" s="93"/>
      <c r="D798" s="93"/>
      <c r="E798" s="93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</row>
    <row r="799" spans="2:18">
      <c r="B799" s="93"/>
      <c r="C799" s="93"/>
      <c r="D799" s="93"/>
      <c r="E799" s="93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</row>
    <row r="800" spans="2:18">
      <c r="B800" s="93"/>
      <c r="C800" s="93"/>
      <c r="D800" s="93"/>
      <c r="E800" s="93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</row>
    <row r="801" spans="2:18">
      <c r="B801" s="93"/>
      <c r="C801" s="93"/>
      <c r="D801" s="93"/>
      <c r="E801" s="93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</row>
    <row r="802" spans="2:18">
      <c r="B802" s="93"/>
      <c r="C802" s="93"/>
      <c r="D802" s="93"/>
      <c r="E802" s="93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</row>
    <row r="803" spans="2:18">
      <c r="B803" s="93"/>
      <c r="C803" s="93"/>
      <c r="D803" s="93"/>
      <c r="E803" s="93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</row>
    <row r="804" spans="2:18">
      <c r="B804" s="93"/>
      <c r="C804" s="93"/>
      <c r="D804" s="93"/>
      <c r="E804" s="93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</row>
    <row r="805" spans="2:18">
      <c r="B805" s="93"/>
      <c r="C805" s="93"/>
      <c r="D805" s="93"/>
      <c r="E805" s="93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</row>
    <row r="806" spans="2:18">
      <c r="B806" s="93"/>
      <c r="C806" s="93"/>
      <c r="D806" s="93"/>
      <c r="E806" s="93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</row>
    <row r="807" spans="2:18">
      <c r="B807" s="93"/>
      <c r="C807" s="93"/>
      <c r="D807" s="93"/>
      <c r="E807" s="93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</row>
    <row r="808" spans="2:18">
      <c r="B808" s="93"/>
      <c r="C808" s="93"/>
      <c r="D808" s="93"/>
      <c r="E808" s="93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</row>
    <row r="809" spans="2:18">
      <c r="B809" s="93"/>
      <c r="C809" s="93"/>
      <c r="D809" s="93"/>
      <c r="E809" s="93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</row>
    <row r="810" spans="2:18">
      <c r="B810" s="93"/>
      <c r="C810" s="93"/>
      <c r="D810" s="93"/>
      <c r="E810" s="93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</row>
    <row r="811" spans="2:18">
      <c r="B811" s="93"/>
      <c r="C811" s="93"/>
      <c r="D811" s="93"/>
      <c r="E811" s="93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</row>
    <row r="812" spans="2:18">
      <c r="B812" s="93"/>
      <c r="C812" s="93"/>
      <c r="D812" s="93"/>
      <c r="E812" s="93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</row>
    <row r="813" spans="2:18">
      <c r="B813" s="93"/>
      <c r="C813" s="93"/>
      <c r="D813" s="93"/>
      <c r="E813" s="93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</row>
    <row r="814" spans="2:18">
      <c r="B814" s="93"/>
      <c r="C814" s="93"/>
      <c r="D814" s="93"/>
      <c r="E814" s="93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</row>
    <row r="815" spans="2:18">
      <c r="B815" s="93"/>
      <c r="C815" s="93"/>
      <c r="D815" s="93"/>
      <c r="E815" s="93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</row>
    <row r="816" spans="2:18">
      <c r="B816" s="93"/>
      <c r="C816" s="93"/>
      <c r="D816" s="93"/>
      <c r="E816" s="93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</row>
    <row r="817" spans="2:18">
      <c r="B817" s="93"/>
      <c r="C817" s="93"/>
      <c r="D817" s="93"/>
      <c r="E817" s="93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</row>
    <row r="818" spans="2:18">
      <c r="B818" s="93"/>
      <c r="C818" s="93"/>
      <c r="D818" s="93"/>
      <c r="E818" s="93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</row>
    <row r="819" spans="2:18">
      <c r="B819" s="93"/>
      <c r="C819" s="93"/>
      <c r="D819" s="93"/>
      <c r="E819" s="93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</row>
    <row r="820" spans="2:18">
      <c r="B820" s="93"/>
      <c r="C820" s="93"/>
      <c r="D820" s="93"/>
      <c r="E820" s="93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</row>
    <row r="821" spans="2:18">
      <c r="B821" s="93"/>
      <c r="C821" s="93"/>
      <c r="D821" s="93"/>
      <c r="E821" s="93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</row>
    <row r="822" spans="2:18">
      <c r="B822" s="93"/>
      <c r="C822" s="93"/>
      <c r="D822" s="93"/>
      <c r="E822" s="93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</row>
    <row r="823" spans="2:18">
      <c r="B823" s="93"/>
      <c r="C823" s="93"/>
      <c r="D823" s="93"/>
      <c r="E823" s="93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</row>
    <row r="824" spans="2:18">
      <c r="B824" s="93"/>
      <c r="C824" s="93"/>
      <c r="D824" s="93"/>
      <c r="E824" s="93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</row>
    <row r="825" spans="2:18">
      <c r="B825" s="93"/>
      <c r="C825" s="93"/>
      <c r="D825" s="93"/>
      <c r="E825" s="93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</row>
    <row r="826" spans="2:18">
      <c r="B826" s="93"/>
      <c r="C826" s="93"/>
      <c r="D826" s="93"/>
      <c r="E826" s="93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</row>
    <row r="827" spans="2:18">
      <c r="B827" s="93"/>
      <c r="C827" s="93"/>
      <c r="D827" s="93"/>
      <c r="E827" s="93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</row>
    <row r="828" spans="2:18">
      <c r="B828" s="93"/>
      <c r="C828" s="93"/>
      <c r="D828" s="93"/>
      <c r="E828" s="93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</row>
    <row r="829" spans="2:18">
      <c r="B829" s="93"/>
      <c r="C829" s="93"/>
      <c r="D829" s="93"/>
      <c r="E829" s="93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</row>
    <row r="830" spans="2:18">
      <c r="B830" s="93"/>
      <c r="C830" s="93"/>
      <c r="D830" s="93"/>
      <c r="E830" s="93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</row>
    <row r="831" spans="2:18">
      <c r="B831" s="93"/>
      <c r="C831" s="93"/>
      <c r="D831" s="93"/>
      <c r="E831" s="93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</row>
    <row r="832" spans="2:18">
      <c r="B832" s="93"/>
      <c r="C832" s="93"/>
      <c r="D832" s="93"/>
      <c r="E832" s="93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</row>
    <row r="833" spans="2:18">
      <c r="B833" s="93"/>
      <c r="C833" s="93"/>
      <c r="D833" s="93"/>
      <c r="E833" s="93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</row>
    <row r="834" spans="2:18">
      <c r="B834" s="93"/>
      <c r="C834" s="93"/>
      <c r="D834" s="93"/>
      <c r="E834" s="93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</row>
    <row r="835" spans="2:18">
      <c r="B835" s="93"/>
      <c r="C835" s="93"/>
      <c r="D835" s="93"/>
      <c r="E835" s="93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</row>
    <row r="836" spans="2:18">
      <c r="B836" s="93"/>
      <c r="C836" s="93"/>
      <c r="D836" s="93"/>
      <c r="E836" s="93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</row>
    <row r="837" spans="2:18">
      <c r="B837" s="93"/>
      <c r="C837" s="93"/>
      <c r="D837" s="93"/>
      <c r="E837" s="93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</row>
    <row r="838" spans="2:18">
      <c r="B838" s="93"/>
      <c r="C838" s="93"/>
      <c r="D838" s="93"/>
      <c r="E838" s="93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</row>
    <row r="839" spans="2:18">
      <c r="B839" s="93"/>
      <c r="C839" s="93"/>
      <c r="D839" s="93"/>
      <c r="E839" s="93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</row>
    <row r="840" spans="2:18">
      <c r="B840" s="93"/>
      <c r="C840" s="93"/>
      <c r="D840" s="93"/>
      <c r="E840" s="93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</row>
    <row r="841" spans="2:18">
      <c r="B841" s="93"/>
      <c r="C841" s="93"/>
      <c r="D841" s="93"/>
      <c r="E841" s="93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</row>
    <row r="842" spans="2:18">
      <c r="B842" s="93"/>
      <c r="C842" s="93"/>
      <c r="D842" s="93"/>
      <c r="E842" s="93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</row>
    <row r="843" spans="2:18">
      <c r="B843" s="93"/>
      <c r="C843" s="93"/>
      <c r="D843" s="93"/>
      <c r="E843" s="93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</row>
    <row r="844" spans="2:18">
      <c r="B844" s="93"/>
      <c r="C844" s="93"/>
      <c r="D844" s="93"/>
      <c r="E844" s="93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</row>
    <row r="845" spans="2:18">
      <c r="B845" s="93"/>
      <c r="C845" s="93"/>
      <c r="D845" s="93"/>
      <c r="E845" s="93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</row>
    <row r="846" spans="2:18">
      <c r="B846" s="93"/>
      <c r="C846" s="93"/>
      <c r="D846" s="93"/>
      <c r="E846" s="93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</row>
    <row r="847" spans="2:18">
      <c r="B847" s="93"/>
      <c r="C847" s="93"/>
      <c r="D847" s="93"/>
      <c r="E847" s="93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</row>
    <row r="848" spans="2:18">
      <c r="B848" s="93"/>
      <c r="C848" s="93"/>
      <c r="D848" s="93"/>
      <c r="E848" s="93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</row>
    <row r="849" spans="2:18">
      <c r="B849" s="93"/>
      <c r="C849" s="93"/>
      <c r="D849" s="93"/>
      <c r="E849" s="93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</row>
    <row r="850" spans="2:18">
      <c r="B850" s="93"/>
      <c r="C850" s="93"/>
      <c r="D850" s="93"/>
      <c r="E850" s="93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</row>
    <row r="851" spans="2:18">
      <c r="B851" s="93"/>
      <c r="C851" s="93"/>
      <c r="D851" s="93"/>
      <c r="E851" s="93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</row>
    <row r="852" spans="2:18">
      <c r="B852" s="93"/>
      <c r="C852" s="93"/>
      <c r="D852" s="93"/>
      <c r="E852" s="93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</row>
    <row r="853" spans="2:18">
      <c r="B853" s="93"/>
      <c r="C853" s="93"/>
      <c r="D853" s="93"/>
      <c r="E853" s="93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</row>
    <row r="854" spans="2:18">
      <c r="B854" s="93"/>
      <c r="C854" s="93"/>
      <c r="D854" s="93"/>
      <c r="E854" s="93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</row>
    <row r="855" spans="2:18">
      <c r="B855" s="93"/>
      <c r="C855" s="93"/>
      <c r="D855" s="93"/>
      <c r="E855" s="93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</row>
    <row r="856" spans="2:18">
      <c r="B856" s="93"/>
      <c r="C856" s="93"/>
      <c r="D856" s="93"/>
      <c r="E856" s="93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</row>
    <row r="857" spans="2:18">
      <c r="B857" s="93"/>
      <c r="C857" s="93"/>
      <c r="D857" s="93"/>
      <c r="E857" s="93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</row>
    <row r="858" spans="2:18">
      <c r="B858" s="93"/>
      <c r="C858" s="93"/>
      <c r="D858" s="93"/>
      <c r="E858" s="93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</row>
    <row r="859" spans="2:18">
      <c r="B859" s="93"/>
      <c r="C859" s="93"/>
      <c r="D859" s="93"/>
      <c r="E859" s="93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</row>
    <row r="860" spans="2:18">
      <c r="B860" s="93"/>
      <c r="C860" s="93"/>
      <c r="D860" s="93"/>
      <c r="E860" s="93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</row>
    <row r="861" spans="2:18">
      <c r="B861" s="93"/>
      <c r="C861" s="93"/>
      <c r="D861" s="93"/>
      <c r="E861" s="93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</row>
    <row r="862" spans="2:18">
      <c r="B862" s="93"/>
      <c r="C862" s="93"/>
      <c r="D862" s="93"/>
      <c r="E862" s="93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</row>
    <row r="863" spans="2:18">
      <c r="B863" s="93"/>
      <c r="C863" s="93"/>
      <c r="D863" s="93"/>
      <c r="E863" s="93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</row>
    <row r="864" spans="2:18">
      <c r="B864" s="93"/>
      <c r="C864" s="93"/>
      <c r="D864" s="93"/>
      <c r="E864" s="93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</row>
    <row r="865" spans="2:18">
      <c r="B865" s="93"/>
      <c r="C865" s="93"/>
      <c r="D865" s="93"/>
      <c r="E865" s="93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</row>
    <row r="866" spans="2:18">
      <c r="B866" s="93"/>
      <c r="C866" s="93"/>
      <c r="D866" s="93"/>
      <c r="E866" s="93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</row>
    <row r="867" spans="2:18">
      <c r="B867" s="93"/>
      <c r="C867" s="93"/>
      <c r="D867" s="93"/>
      <c r="E867" s="93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</row>
    <row r="868" spans="2:18">
      <c r="B868" s="93"/>
      <c r="C868" s="93"/>
      <c r="D868" s="93"/>
      <c r="E868" s="93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</row>
    <row r="869" spans="2:18">
      <c r="B869" s="93"/>
      <c r="C869" s="93"/>
      <c r="D869" s="93"/>
      <c r="E869" s="93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</row>
    <row r="870" spans="2:18">
      <c r="B870" s="93"/>
      <c r="C870" s="93"/>
      <c r="D870" s="93"/>
      <c r="E870" s="93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</row>
    <row r="871" spans="2:18">
      <c r="B871" s="93"/>
      <c r="C871" s="93"/>
      <c r="D871" s="93"/>
      <c r="E871" s="93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</row>
    <row r="872" spans="2:18">
      <c r="B872" s="93"/>
      <c r="C872" s="93"/>
      <c r="D872" s="93"/>
      <c r="E872" s="93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</row>
    <row r="873" spans="2:18">
      <c r="B873" s="93"/>
      <c r="C873" s="93"/>
      <c r="D873" s="93"/>
      <c r="E873" s="93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</row>
    <row r="874" spans="2:18">
      <c r="B874" s="93"/>
      <c r="C874" s="93"/>
      <c r="D874" s="93"/>
      <c r="E874" s="93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</row>
    <row r="875" spans="2:18">
      <c r="B875" s="93"/>
      <c r="C875" s="93"/>
      <c r="D875" s="93"/>
      <c r="E875" s="93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</row>
    <row r="876" spans="2:18">
      <c r="B876" s="93"/>
      <c r="C876" s="93"/>
      <c r="D876" s="93"/>
      <c r="E876" s="93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</row>
    <row r="877" spans="2:18">
      <c r="B877" s="93"/>
      <c r="C877" s="93"/>
      <c r="D877" s="93"/>
      <c r="E877" s="93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</row>
    <row r="878" spans="2:18">
      <c r="B878" s="93"/>
      <c r="C878" s="93"/>
      <c r="D878" s="93"/>
      <c r="E878" s="93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</row>
    <row r="879" spans="2:18">
      <c r="B879" s="93"/>
      <c r="C879" s="93"/>
      <c r="D879" s="93"/>
      <c r="E879" s="93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</row>
    <row r="880" spans="2:18">
      <c r="B880" s="93"/>
      <c r="C880" s="93"/>
      <c r="D880" s="93"/>
      <c r="E880" s="93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</row>
    <row r="881" spans="2:18">
      <c r="B881" s="93"/>
      <c r="C881" s="93"/>
      <c r="D881" s="93"/>
      <c r="E881" s="93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</row>
    <row r="882" spans="2:18">
      <c r="B882" s="93"/>
      <c r="C882" s="93"/>
      <c r="D882" s="93"/>
      <c r="E882" s="93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</row>
    <row r="883" spans="2:18">
      <c r="B883" s="93"/>
      <c r="C883" s="93"/>
      <c r="D883" s="93"/>
      <c r="E883" s="93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</row>
    <row r="884" spans="2:18">
      <c r="B884" s="93"/>
      <c r="C884" s="93"/>
      <c r="D884" s="93"/>
      <c r="E884" s="93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</row>
    <row r="885" spans="2:18">
      <c r="B885" s="93"/>
      <c r="C885" s="93"/>
      <c r="D885" s="93"/>
      <c r="E885" s="93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</row>
    <row r="886" spans="2:18">
      <c r="B886" s="93"/>
      <c r="C886" s="93"/>
      <c r="D886" s="93"/>
      <c r="E886" s="93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</row>
    <row r="887" spans="2:18">
      <c r="B887" s="93"/>
      <c r="C887" s="93"/>
      <c r="D887" s="93"/>
      <c r="E887" s="93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</row>
    <row r="888" spans="2:18">
      <c r="B888" s="93"/>
      <c r="C888" s="93"/>
      <c r="D888" s="93"/>
      <c r="E888" s="93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</row>
    <row r="889" spans="2:18">
      <c r="B889" s="93"/>
      <c r="C889" s="93"/>
      <c r="D889" s="93"/>
      <c r="E889" s="93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</row>
    <row r="890" spans="2:18">
      <c r="B890" s="93"/>
      <c r="C890" s="93"/>
      <c r="D890" s="93"/>
      <c r="E890" s="93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</row>
    <row r="891" spans="2:18">
      <c r="B891" s="93"/>
      <c r="C891" s="93"/>
      <c r="D891" s="93"/>
      <c r="E891" s="93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</row>
    <row r="892" spans="2:18">
      <c r="B892" s="93"/>
      <c r="C892" s="93"/>
      <c r="D892" s="93"/>
      <c r="E892" s="93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</row>
    <row r="893" spans="2:18">
      <c r="B893" s="93"/>
      <c r="C893" s="93"/>
      <c r="D893" s="93"/>
      <c r="E893" s="93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</row>
    <row r="894" spans="2:18">
      <c r="B894" s="93"/>
      <c r="C894" s="93"/>
      <c r="D894" s="93"/>
      <c r="E894" s="93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</row>
    <row r="895" spans="2:18">
      <c r="B895" s="93"/>
      <c r="C895" s="93"/>
      <c r="D895" s="93"/>
      <c r="E895" s="93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</row>
    <row r="896" spans="2:18">
      <c r="B896" s="93"/>
      <c r="C896" s="93"/>
      <c r="D896" s="93"/>
      <c r="E896" s="93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</row>
    <row r="897" spans="2:18">
      <c r="B897" s="93"/>
      <c r="C897" s="93"/>
      <c r="D897" s="93"/>
      <c r="E897" s="93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</row>
    <row r="898" spans="2:18">
      <c r="B898" s="93"/>
      <c r="C898" s="93"/>
      <c r="D898" s="93"/>
      <c r="E898" s="93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</row>
    <row r="899" spans="2:18">
      <c r="B899" s="93"/>
      <c r="C899" s="93"/>
      <c r="D899" s="93"/>
      <c r="E899" s="93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</row>
    <row r="900" spans="2:18">
      <c r="B900" s="93"/>
      <c r="C900" s="93"/>
      <c r="D900" s="93"/>
      <c r="E900" s="93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</row>
    <row r="901" spans="2:18">
      <c r="B901" s="93"/>
      <c r="C901" s="93"/>
      <c r="D901" s="93"/>
      <c r="E901" s="93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</row>
    <row r="902" spans="2:18">
      <c r="B902" s="93"/>
      <c r="C902" s="93"/>
      <c r="D902" s="93"/>
      <c r="E902" s="93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</row>
    <row r="903" spans="2:18">
      <c r="B903" s="93"/>
      <c r="C903" s="93"/>
      <c r="D903" s="93"/>
      <c r="E903" s="93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</row>
    <row r="904" spans="2:18">
      <c r="B904" s="93"/>
      <c r="C904" s="93"/>
      <c r="D904" s="93"/>
      <c r="E904" s="93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</row>
    <row r="905" spans="2:18">
      <c r="B905" s="93"/>
      <c r="C905" s="93"/>
      <c r="D905" s="93"/>
      <c r="E905" s="93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</row>
    <row r="906" spans="2:18">
      <c r="B906" s="93"/>
      <c r="C906" s="93"/>
      <c r="D906" s="93"/>
      <c r="E906" s="93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</row>
    <row r="907" spans="2:18">
      <c r="B907" s="93"/>
      <c r="C907" s="93"/>
      <c r="D907" s="93"/>
      <c r="E907" s="93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</row>
    <row r="908" spans="2:18">
      <c r="B908" s="93"/>
      <c r="C908" s="93"/>
      <c r="D908" s="93"/>
      <c r="E908" s="93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</row>
    <row r="909" spans="2:18">
      <c r="B909" s="93"/>
      <c r="C909" s="93"/>
      <c r="D909" s="93"/>
      <c r="E909" s="93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</row>
    <row r="910" spans="2:18">
      <c r="B910" s="93"/>
      <c r="C910" s="93"/>
      <c r="D910" s="93"/>
      <c r="E910" s="93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</row>
    <row r="911" spans="2:18">
      <c r="B911" s="93"/>
      <c r="C911" s="93"/>
      <c r="D911" s="93"/>
      <c r="E911" s="93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</row>
    <row r="912" spans="2:18">
      <c r="B912" s="93"/>
      <c r="C912" s="93"/>
      <c r="D912" s="93"/>
      <c r="E912" s="93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</row>
    <row r="913" spans="2:18">
      <c r="B913" s="93"/>
      <c r="C913" s="93"/>
      <c r="D913" s="93"/>
      <c r="E913" s="93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</row>
    <row r="914" spans="2:18">
      <c r="B914" s="93"/>
      <c r="C914" s="93"/>
      <c r="D914" s="93"/>
      <c r="E914" s="93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</row>
    <row r="915" spans="2:18">
      <c r="B915" s="93"/>
      <c r="C915" s="93"/>
      <c r="D915" s="93"/>
      <c r="E915" s="93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</row>
    <row r="916" spans="2:18">
      <c r="B916" s="93"/>
      <c r="C916" s="93"/>
      <c r="D916" s="93"/>
      <c r="E916" s="93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</row>
    <row r="917" spans="2:18">
      <c r="B917" s="93"/>
      <c r="C917" s="93"/>
      <c r="D917" s="93"/>
      <c r="E917" s="93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</row>
    <row r="918" spans="2:18">
      <c r="B918" s="93"/>
      <c r="C918" s="93"/>
      <c r="D918" s="93"/>
      <c r="E918" s="93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</row>
    <row r="919" spans="2:18">
      <c r="B919" s="93"/>
      <c r="C919" s="93"/>
      <c r="D919" s="93"/>
      <c r="E919" s="93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</row>
    <row r="920" spans="2:18">
      <c r="B920" s="93"/>
      <c r="C920" s="93"/>
      <c r="D920" s="93"/>
      <c r="E920" s="93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</row>
    <row r="921" spans="2:18">
      <c r="B921" s="93"/>
      <c r="C921" s="93"/>
      <c r="D921" s="93"/>
      <c r="E921" s="93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</row>
    <row r="922" spans="2:18">
      <c r="B922" s="93"/>
      <c r="C922" s="93"/>
      <c r="D922" s="93"/>
      <c r="E922" s="93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</row>
    <row r="923" spans="2:18">
      <c r="B923" s="93"/>
      <c r="C923" s="93"/>
      <c r="D923" s="93"/>
      <c r="E923" s="93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</row>
    <row r="924" spans="2:18">
      <c r="B924" s="93"/>
      <c r="C924" s="93"/>
      <c r="D924" s="93"/>
      <c r="E924" s="93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</row>
    <row r="925" spans="2:18">
      <c r="B925" s="93"/>
      <c r="C925" s="93"/>
      <c r="D925" s="93"/>
      <c r="E925" s="93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</row>
    <row r="926" spans="2:18">
      <c r="B926" s="93"/>
      <c r="C926" s="93"/>
      <c r="D926" s="93"/>
      <c r="E926" s="93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</row>
    <row r="927" spans="2:18">
      <c r="B927" s="93"/>
      <c r="C927" s="93"/>
      <c r="D927" s="93"/>
      <c r="E927" s="93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</row>
    <row r="928" spans="2:18">
      <c r="B928" s="93"/>
      <c r="C928" s="93"/>
      <c r="D928" s="93"/>
      <c r="E928" s="93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</row>
    <row r="929" spans="2:18">
      <c r="B929" s="93"/>
      <c r="C929" s="93"/>
      <c r="D929" s="93"/>
      <c r="E929" s="93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</row>
    <row r="930" spans="2:18">
      <c r="B930" s="93"/>
      <c r="C930" s="93"/>
      <c r="D930" s="93"/>
      <c r="E930" s="93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</row>
    <row r="931" spans="2:18">
      <c r="B931" s="93"/>
      <c r="C931" s="93"/>
      <c r="D931" s="93"/>
      <c r="E931" s="93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</row>
    <row r="932" spans="2:18">
      <c r="B932" s="93"/>
      <c r="C932" s="93"/>
      <c r="D932" s="93"/>
      <c r="E932" s="93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</row>
    <row r="933" spans="2:18">
      <c r="B933" s="93"/>
      <c r="C933" s="93"/>
      <c r="D933" s="93"/>
      <c r="E933" s="93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</row>
    <row r="934" spans="2:18">
      <c r="B934" s="93"/>
      <c r="C934" s="93"/>
      <c r="D934" s="93"/>
      <c r="E934" s="93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</row>
    <row r="935" spans="2:18">
      <c r="B935" s="93"/>
      <c r="C935" s="93"/>
      <c r="D935" s="93"/>
      <c r="E935" s="93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</row>
    <row r="936" spans="2:18">
      <c r="B936" s="93"/>
      <c r="C936" s="93"/>
      <c r="D936" s="93"/>
      <c r="E936" s="93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</row>
    <row r="937" spans="2:18">
      <c r="B937" s="93"/>
      <c r="C937" s="93"/>
      <c r="D937" s="93"/>
      <c r="E937" s="93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</row>
    <row r="938" spans="2:18">
      <c r="B938" s="93"/>
      <c r="C938" s="93"/>
      <c r="D938" s="93"/>
      <c r="E938" s="93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</row>
    <row r="939" spans="2:18">
      <c r="B939" s="93"/>
      <c r="C939" s="93"/>
      <c r="D939" s="93"/>
      <c r="E939" s="93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</row>
    <row r="940" spans="2:18">
      <c r="B940" s="93"/>
      <c r="C940" s="93"/>
      <c r="D940" s="93"/>
      <c r="E940" s="93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</row>
    <row r="941" spans="2:18">
      <c r="B941" s="93"/>
      <c r="C941" s="93"/>
      <c r="D941" s="93"/>
      <c r="E941" s="93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</row>
    <row r="942" spans="2:18">
      <c r="B942" s="93"/>
      <c r="C942" s="93"/>
      <c r="D942" s="93"/>
      <c r="E942" s="93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</row>
    <row r="943" spans="2:18">
      <c r="B943" s="93"/>
      <c r="C943" s="93"/>
      <c r="D943" s="93"/>
      <c r="E943" s="93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</row>
    <row r="944" spans="2:18">
      <c r="B944" s="93"/>
      <c r="C944" s="93"/>
      <c r="D944" s="93"/>
      <c r="E944" s="93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</row>
    <row r="945" spans="2:18">
      <c r="B945" s="93"/>
      <c r="C945" s="93"/>
      <c r="D945" s="93"/>
      <c r="E945" s="93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</row>
    <row r="946" spans="2:18">
      <c r="B946" s="93"/>
      <c r="C946" s="93"/>
      <c r="D946" s="93"/>
      <c r="E946" s="93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</row>
    <row r="947" spans="2:18">
      <c r="B947" s="93"/>
      <c r="C947" s="93"/>
      <c r="D947" s="93"/>
      <c r="E947" s="93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</row>
    <row r="948" spans="2:18">
      <c r="B948" s="93"/>
      <c r="C948" s="93"/>
      <c r="D948" s="93"/>
      <c r="E948" s="93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</row>
    <row r="949" spans="2:18">
      <c r="B949" s="93"/>
      <c r="C949" s="93"/>
      <c r="D949" s="93"/>
      <c r="E949" s="93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</row>
    <row r="950" spans="2:18">
      <c r="B950" s="93"/>
      <c r="C950" s="93"/>
      <c r="D950" s="93"/>
      <c r="E950" s="93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</row>
    <row r="951" spans="2:18">
      <c r="B951" s="93"/>
      <c r="C951" s="93"/>
      <c r="D951" s="93"/>
      <c r="E951" s="93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</row>
    <row r="952" spans="2:18">
      <c r="B952" s="93"/>
      <c r="C952" s="93"/>
      <c r="D952" s="93"/>
      <c r="E952" s="93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</row>
    <row r="953" spans="2:18">
      <c r="B953" s="93"/>
      <c r="C953" s="93"/>
      <c r="D953" s="93"/>
      <c r="E953" s="93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</row>
    <row r="954" spans="2:18">
      <c r="B954" s="93"/>
      <c r="C954" s="93"/>
      <c r="D954" s="93"/>
      <c r="E954" s="93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</row>
    <row r="955" spans="2:18">
      <c r="B955" s="93"/>
      <c r="C955" s="93"/>
      <c r="D955" s="93"/>
      <c r="E955" s="93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</row>
    <row r="956" spans="2:18">
      <c r="B956" s="93"/>
      <c r="C956" s="93"/>
      <c r="D956" s="93"/>
      <c r="E956" s="93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</row>
    <row r="957" spans="2:18">
      <c r="B957" s="93"/>
      <c r="C957" s="93"/>
      <c r="D957" s="93"/>
      <c r="E957" s="93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</row>
    <row r="958" spans="2:18">
      <c r="B958" s="93"/>
      <c r="C958" s="93"/>
      <c r="D958" s="93"/>
      <c r="E958" s="93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</row>
    <row r="959" spans="2:18">
      <c r="B959" s="93"/>
      <c r="C959" s="93"/>
      <c r="D959" s="93"/>
      <c r="E959" s="93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</row>
    <row r="960" spans="2:18">
      <c r="B960" s="93"/>
      <c r="C960" s="93"/>
      <c r="D960" s="93"/>
      <c r="E960" s="93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</row>
    <row r="961" spans="2:18">
      <c r="B961" s="93"/>
      <c r="C961" s="93"/>
      <c r="D961" s="93"/>
      <c r="E961" s="93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</row>
    <row r="962" spans="2:18">
      <c r="B962" s="93"/>
      <c r="C962" s="93"/>
      <c r="D962" s="93"/>
      <c r="E962" s="93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</row>
    <row r="963" spans="2:18">
      <c r="B963" s="93"/>
      <c r="C963" s="93"/>
      <c r="D963" s="93"/>
      <c r="E963" s="93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</row>
    <row r="964" spans="2:18">
      <c r="B964" s="93"/>
      <c r="C964" s="93"/>
      <c r="D964" s="93"/>
      <c r="E964" s="93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</row>
    <row r="965" spans="2:18">
      <c r="B965" s="93"/>
      <c r="C965" s="93"/>
      <c r="D965" s="93"/>
      <c r="E965" s="93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</row>
    <row r="966" spans="2:18">
      <c r="B966" s="93"/>
      <c r="C966" s="93"/>
      <c r="D966" s="93"/>
      <c r="E966" s="93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</row>
    <row r="967" spans="2:18">
      <c r="B967" s="93"/>
      <c r="C967" s="93"/>
      <c r="D967" s="93"/>
      <c r="E967" s="93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</row>
    <row r="968" spans="2:18">
      <c r="B968" s="93"/>
      <c r="C968" s="93"/>
      <c r="D968" s="93"/>
      <c r="E968" s="93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</row>
    <row r="969" spans="2:18">
      <c r="B969" s="93"/>
      <c r="C969" s="93"/>
      <c r="D969" s="93"/>
      <c r="E969" s="93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</row>
    <row r="970" spans="2:18">
      <c r="B970" s="93"/>
      <c r="C970" s="93"/>
      <c r="D970" s="93"/>
      <c r="E970" s="93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</row>
    <row r="971" spans="2:18">
      <c r="B971" s="93"/>
      <c r="C971" s="93"/>
      <c r="D971" s="93"/>
      <c r="E971" s="93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</row>
    <row r="972" spans="2:18">
      <c r="B972" s="93"/>
      <c r="C972" s="93"/>
      <c r="D972" s="93"/>
      <c r="E972" s="93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</row>
    <row r="973" spans="2:18">
      <c r="B973" s="93"/>
      <c r="C973" s="93"/>
      <c r="D973" s="93"/>
      <c r="E973" s="93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</row>
    <row r="974" spans="2:18">
      <c r="B974" s="93"/>
      <c r="C974" s="93"/>
      <c r="D974" s="93"/>
      <c r="E974" s="93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</row>
    <row r="975" spans="2:18">
      <c r="B975" s="93"/>
      <c r="C975" s="93"/>
      <c r="D975" s="93"/>
      <c r="E975" s="93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</row>
    <row r="976" spans="2:18">
      <c r="B976" s="93"/>
      <c r="C976" s="93"/>
      <c r="D976" s="93"/>
      <c r="E976" s="93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</row>
    <row r="977" spans="2:18">
      <c r="B977" s="93"/>
      <c r="C977" s="93"/>
      <c r="D977" s="93"/>
      <c r="E977" s="93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</row>
    <row r="978" spans="2:18">
      <c r="B978" s="93"/>
      <c r="C978" s="93"/>
      <c r="D978" s="93"/>
      <c r="E978" s="93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</row>
    <row r="979" spans="2:18">
      <c r="B979" s="93"/>
      <c r="C979" s="93"/>
      <c r="D979" s="93"/>
      <c r="E979" s="93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</row>
    <row r="980" spans="2:18">
      <c r="B980" s="93"/>
      <c r="C980" s="93"/>
      <c r="D980" s="93"/>
      <c r="E980" s="93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</row>
    <row r="981" spans="2:18">
      <c r="B981" s="93"/>
      <c r="C981" s="93"/>
      <c r="D981" s="93"/>
      <c r="E981" s="93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</row>
    <row r="982" spans="2:18">
      <c r="B982" s="93"/>
      <c r="C982" s="93"/>
      <c r="D982" s="93"/>
      <c r="E982" s="93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</row>
    <row r="983" spans="2:18">
      <c r="B983" s="93"/>
      <c r="C983" s="93"/>
      <c r="D983" s="93"/>
      <c r="E983" s="93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</row>
    <row r="984" spans="2:18">
      <c r="B984" s="93"/>
      <c r="C984" s="93"/>
      <c r="D984" s="93"/>
      <c r="E984" s="93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</row>
    <row r="985" spans="2:18">
      <c r="B985" s="93"/>
      <c r="C985" s="93"/>
      <c r="D985" s="93"/>
      <c r="E985" s="93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</row>
    <row r="986" spans="2:18">
      <c r="B986" s="93"/>
      <c r="C986" s="93"/>
      <c r="D986" s="93"/>
      <c r="E986" s="93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</row>
    <row r="987" spans="2:18">
      <c r="B987" s="93"/>
      <c r="C987" s="93"/>
      <c r="D987" s="93"/>
      <c r="E987" s="93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</row>
    <row r="988" spans="2:18">
      <c r="B988" s="93"/>
      <c r="C988" s="93"/>
      <c r="D988" s="93"/>
      <c r="E988" s="93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</row>
    <row r="989" spans="2:18">
      <c r="B989" s="93"/>
      <c r="C989" s="93"/>
      <c r="D989" s="93"/>
      <c r="E989" s="93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</row>
    <row r="990" spans="2:18">
      <c r="B990" s="93"/>
      <c r="C990" s="93"/>
      <c r="D990" s="93"/>
      <c r="E990" s="93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</row>
    <row r="991" spans="2:18">
      <c r="B991" s="93"/>
      <c r="C991" s="93"/>
      <c r="D991" s="93"/>
      <c r="E991" s="93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</row>
    <row r="992" spans="2:18">
      <c r="B992" s="93"/>
      <c r="C992" s="93"/>
      <c r="D992" s="93"/>
      <c r="E992" s="93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</row>
    <row r="993" spans="2:18">
      <c r="B993" s="93"/>
      <c r="C993" s="93"/>
      <c r="D993" s="93"/>
      <c r="E993" s="93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</row>
    <row r="994" spans="2:18">
      <c r="B994" s="93"/>
      <c r="C994" s="93"/>
      <c r="D994" s="93"/>
      <c r="E994" s="93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</row>
    <row r="995" spans="2:18">
      <c r="B995" s="93"/>
      <c r="C995" s="93"/>
      <c r="D995" s="93"/>
      <c r="E995" s="93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</row>
    <row r="996" spans="2:18">
      <c r="B996" s="93"/>
      <c r="C996" s="93"/>
      <c r="D996" s="93"/>
      <c r="E996" s="93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</row>
    <row r="997" spans="2:18">
      <c r="B997" s="93"/>
      <c r="C997" s="93"/>
      <c r="D997" s="93"/>
      <c r="E997" s="93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</row>
    <row r="998" spans="2:18">
      <c r="B998" s="93"/>
      <c r="C998" s="93"/>
      <c r="D998" s="93"/>
      <c r="E998" s="93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</row>
    <row r="999" spans="2:18">
      <c r="B999" s="93"/>
      <c r="C999" s="93"/>
      <c r="D999" s="93"/>
      <c r="E999" s="93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</row>
    <row r="1000" spans="2:18">
      <c r="B1000" s="93"/>
      <c r="C1000" s="93"/>
      <c r="D1000" s="93"/>
      <c r="E1000" s="93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</row>
    <row r="1001" spans="2:18">
      <c r="B1001" s="93"/>
      <c r="C1001" s="93"/>
      <c r="D1001" s="93"/>
      <c r="E1001" s="93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</row>
    <row r="1002" spans="2:18">
      <c r="B1002" s="93"/>
      <c r="C1002" s="93"/>
      <c r="D1002" s="93"/>
      <c r="E1002" s="93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</row>
    <row r="1003" spans="2:18">
      <c r="B1003" s="93"/>
      <c r="C1003" s="93"/>
      <c r="D1003" s="93"/>
      <c r="E1003" s="93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</row>
    <row r="1004" spans="2:18">
      <c r="B1004" s="93"/>
      <c r="C1004" s="93"/>
      <c r="D1004" s="93"/>
      <c r="E1004" s="93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</row>
    <row r="1005" spans="2:18">
      <c r="B1005" s="93"/>
      <c r="C1005" s="93"/>
      <c r="D1005" s="93"/>
      <c r="E1005" s="93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</row>
    <row r="1006" spans="2:18">
      <c r="B1006" s="93"/>
      <c r="C1006" s="93"/>
      <c r="D1006" s="93"/>
      <c r="E1006" s="93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</row>
    <row r="1007" spans="2:18">
      <c r="B1007" s="93"/>
      <c r="C1007" s="93"/>
      <c r="D1007" s="93"/>
      <c r="E1007" s="93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</row>
    <row r="1008" spans="2:18">
      <c r="B1008" s="93"/>
      <c r="C1008" s="93"/>
      <c r="D1008" s="93"/>
      <c r="E1008" s="93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</row>
    <row r="1009" spans="2:18">
      <c r="B1009" s="93"/>
      <c r="C1009" s="93"/>
      <c r="D1009" s="93"/>
      <c r="E1009" s="93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</row>
    <row r="1010" spans="2:18">
      <c r="B1010" s="93"/>
      <c r="C1010" s="93"/>
      <c r="D1010" s="93"/>
      <c r="E1010" s="93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</row>
    <row r="1011" spans="2:18">
      <c r="B1011" s="93"/>
      <c r="C1011" s="93"/>
      <c r="D1011" s="93"/>
      <c r="E1011" s="93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</row>
    <row r="1012" spans="2:18">
      <c r="B1012" s="93"/>
      <c r="C1012" s="93"/>
      <c r="D1012" s="93"/>
      <c r="E1012" s="93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</row>
    <row r="1013" spans="2:18">
      <c r="B1013" s="93"/>
      <c r="C1013" s="93"/>
      <c r="D1013" s="93"/>
      <c r="E1013" s="93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</row>
    <row r="1014" spans="2:18">
      <c r="B1014" s="93"/>
      <c r="C1014" s="93"/>
      <c r="D1014" s="93"/>
      <c r="E1014" s="93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</row>
    <row r="1015" spans="2:18">
      <c r="B1015" s="93"/>
      <c r="C1015" s="93"/>
      <c r="D1015" s="93"/>
      <c r="E1015" s="93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</row>
    <row r="1016" spans="2:18">
      <c r="B1016" s="93"/>
      <c r="C1016" s="93"/>
      <c r="D1016" s="93"/>
      <c r="E1016" s="93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</row>
    <row r="1017" spans="2:18">
      <c r="B1017" s="93"/>
      <c r="C1017" s="93"/>
      <c r="D1017" s="93"/>
      <c r="E1017" s="93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</row>
    <row r="1018" spans="2:18">
      <c r="B1018" s="93"/>
      <c r="C1018" s="93"/>
      <c r="D1018" s="93"/>
      <c r="E1018" s="93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</row>
    <row r="1019" spans="2:18">
      <c r="B1019" s="93"/>
      <c r="C1019" s="93"/>
      <c r="D1019" s="93"/>
      <c r="E1019" s="93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</row>
    <row r="1020" spans="2:18">
      <c r="B1020" s="93"/>
      <c r="C1020" s="93"/>
      <c r="D1020" s="93"/>
      <c r="E1020" s="93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</row>
    <row r="1021" spans="2:18">
      <c r="B1021" s="93"/>
      <c r="C1021" s="93"/>
      <c r="D1021" s="93"/>
      <c r="E1021" s="93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</row>
    <row r="1022" spans="2:18">
      <c r="B1022" s="93"/>
      <c r="C1022" s="93"/>
      <c r="D1022" s="93"/>
      <c r="E1022" s="93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</row>
    <row r="1023" spans="2:18">
      <c r="B1023" s="93"/>
      <c r="C1023" s="93"/>
      <c r="D1023" s="93"/>
      <c r="E1023" s="93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</row>
    <row r="1024" spans="2:18">
      <c r="B1024" s="93"/>
      <c r="C1024" s="93"/>
      <c r="D1024" s="93"/>
      <c r="E1024" s="93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</row>
    <row r="1025" spans="2:18">
      <c r="B1025" s="93"/>
      <c r="C1025" s="93"/>
      <c r="D1025" s="93"/>
      <c r="E1025" s="93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</row>
    <row r="1026" spans="2:18">
      <c r="B1026" s="93"/>
      <c r="C1026" s="93"/>
      <c r="D1026" s="93"/>
      <c r="E1026" s="93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</row>
    <row r="1027" spans="2:18">
      <c r="B1027" s="93"/>
      <c r="C1027" s="93"/>
      <c r="D1027" s="93"/>
      <c r="E1027" s="93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</row>
    <row r="1028" spans="2:18">
      <c r="B1028" s="93"/>
      <c r="C1028" s="93"/>
      <c r="D1028" s="93"/>
      <c r="E1028" s="93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</row>
    <row r="1029" spans="2:18">
      <c r="B1029" s="93"/>
      <c r="C1029" s="93"/>
      <c r="D1029" s="93"/>
      <c r="E1029" s="93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</row>
    <row r="1030" spans="2:18">
      <c r="B1030" s="93"/>
      <c r="C1030" s="93"/>
      <c r="D1030" s="93"/>
      <c r="E1030" s="93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</row>
    <row r="1031" spans="2:18">
      <c r="B1031" s="93"/>
      <c r="C1031" s="93"/>
      <c r="D1031" s="93"/>
      <c r="E1031" s="93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</row>
    <row r="1032" spans="2:18">
      <c r="B1032" s="93"/>
      <c r="C1032" s="93"/>
      <c r="D1032" s="93"/>
      <c r="E1032" s="93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</row>
    <row r="1033" spans="2:18">
      <c r="B1033" s="93"/>
      <c r="C1033" s="93"/>
      <c r="D1033" s="93"/>
      <c r="E1033" s="93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</row>
    <row r="1034" spans="2:18">
      <c r="B1034" s="93"/>
      <c r="C1034" s="93"/>
      <c r="D1034" s="93"/>
      <c r="E1034" s="93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</row>
    <row r="1035" spans="2:18">
      <c r="B1035" s="93"/>
      <c r="C1035" s="93"/>
      <c r="D1035" s="93"/>
      <c r="E1035" s="93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</row>
    <row r="1036" spans="2:18">
      <c r="B1036" s="93"/>
      <c r="C1036" s="93"/>
      <c r="D1036" s="93"/>
      <c r="E1036" s="93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</row>
    <row r="1037" spans="2:18">
      <c r="B1037" s="93"/>
      <c r="C1037" s="93"/>
      <c r="D1037" s="93"/>
      <c r="E1037" s="93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</row>
    <row r="1038" spans="2:18">
      <c r="B1038" s="93"/>
      <c r="C1038" s="93"/>
      <c r="D1038" s="93"/>
      <c r="E1038" s="93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</row>
    <row r="1039" spans="2:18">
      <c r="B1039" s="93"/>
      <c r="C1039" s="93"/>
      <c r="D1039" s="93"/>
      <c r="E1039" s="93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</row>
    <row r="1040" spans="2:18">
      <c r="B1040" s="93"/>
      <c r="C1040" s="93"/>
      <c r="D1040" s="93"/>
      <c r="E1040" s="93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</row>
    <row r="1041" spans="2:18">
      <c r="B1041" s="93"/>
      <c r="C1041" s="93"/>
      <c r="D1041" s="93"/>
      <c r="E1041" s="93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</row>
    <row r="1042" spans="2:18">
      <c r="B1042" s="93"/>
      <c r="C1042" s="93"/>
      <c r="D1042" s="93"/>
      <c r="E1042" s="93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</row>
    <row r="1043" spans="2:18">
      <c r="B1043" s="93"/>
      <c r="C1043" s="93"/>
      <c r="D1043" s="93"/>
      <c r="E1043" s="93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</row>
    <row r="1044" spans="2:18">
      <c r="B1044" s="93"/>
      <c r="C1044" s="93"/>
      <c r="D1044" s="93"/>
      <c r="E1044" s="93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</row>
    <row r="1045" spans="2:18">
      <c r="B1045" s="93"/>
      <c r="C1045" s="93"/>
      <c r="D1045" s="93"/>
      <c r="E1045" s="93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</row>
    <row r="1046" spans="2:18">
      <c r="B1046" s="93"/>
      <c r="C1046" s="93"/>
      <c r="D1046" s="93"/>
      <c r="E1046" s="93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</row>
    <row r="1047" spans="2:18">
      <c r="B1047" s="93"/>
      <c r="C1047" s="93"/>
      <c r="D1047" s="93"/>
      <c r="E1047" s="93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</row>
    <row r="1048" spans="2:18">
      <c r="B1048" s="93"/>
      <c r="C1048" s="93"/>
      <c r="D1048" s="93"/>
      <c r="E1048" s="93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</row>
    <row r="1049" spans="2:18">
      <c r="B1049" s="93"/>
      <c r="C1049" s="93"/>
      <c r="D1049" s="93"/>
      <c r="E1049" s="93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</row>
    <row r="1050" spans="2:18">
      <c r="B1050" s="93"/>
      <c r="C1050" s="93"/>
      <c r="D1050" s="93"/>
      <c r="E1050" s="93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</row>
    <row r="1051" spans="2:18">
      <c r="B1051" s="93"/>
      <c r="C1051" s="93"/>
      <c r="D1051" s="93"/>
      <c r="E1051" s="93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</row>
    <row r="1052" spans="2:18">
      <c r="B1052" s="93"/>
      <c r="C1052" s="93"/>
      <c r="D1052" s="93"/>
      <c r="E1052" s="93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</row>
    <row r="1053" spans="2:18">
      <c r="B1053" s="93"/>
      <c r="C1053" s="93"/>
      <c r="D1053" s="93"/>
      <c r="E1053" s="93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</row>
    <row r="1054" spans="2:18">
      <c r="B1054" s="93"/>
      <c r="C1054" s="93"/>
      <c r="D1054" s="93"/>
      <c r="E1054" s="93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</row>
    <row r="1055" spans="2:18">
      <c r="B1055" s="93"/>
      <c r="C1055" s="93"/>
      <c r="D1055" s="93"/>
      <c r="E1055" s="93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</row>
    <row r="1056" spans="2:18">
      <c r="B1056" s="93"/>
      <c r="C1056" s="93"/>
      <c r="D1056" s="93"/>
      <c r="E1056" s="93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</row>
    <row r="1057" spans="2:18">
      <c r="B1057" s="93"/>
      <c r="C1057" s="93"/>
      <c r="D1057" s="93"/>
      <c r="E1057" s="93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</row>
    <row r="1058" spans="2:18">
      <c r="B1058" s="93"/>
      <c r="C1058" s="93"/>
      <c r="D1058" s="93"/>
      <c r="E1058" s="93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</row>
    <row r="1059" spans="2:18">
      <c r="B1059" s="93"/>
      <c r="C1059" s="93"/>
      <c r="D1059" s="93"/>
      <c r="E1059" s="93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</row>
    <row r="1060" spans="2:18">
      <c r="B1060" s="93"/>
      <c r="C1060" s="93"/>
      <c r="D1060" s="93"/>
      <c r="E1060" s="93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</row>
    <row r="1061" spans="2:18">
      <c r="B1061" s="93"/>
      <c r="C1061" s="93"/>
      <c r="D1061" s="93"/>
      <c r="E1061" s="93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</row>
    <row r="1062" spans="2:18">
      <c r="B1062" s="93"/>
      <c r="C1062" s="93"/>
      <c r="D1062" s="93"/>
      <c r="E1062" s="93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</row>
    <row r="1063" spans="2:18">
      <c r="B1063" s="93"/>
      <c r="C1063" s="93"/>
      <c r="D1063" s="93"/>
      <c r="E1063" s="93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</row>
    <row r="1064" spans="2:18">
      <c r="B1064" s="93"/>
      <c r="C1064" s="93"/>
      <c r="D1064" s="93"/>
      <c r="E1064" s="93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</row>
    <row r="1065" spans="2:18">
      <c r="B1065" s="93"/>
      <c r="C1065" s="93"/>
      <c r="D1065" s="93"/>
      <c r="E1065" s="93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</row>
    <row r="1066" spans="2:18">
      <c r="B1066" s="93"/>
      <c r="C1066" s="93"/>
      <c r="D1066" s="93"/>
      <c r="E1066" s="93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</row>
  </sheetData>
  <sheetProtection sheet="1" objects="1" scenarios="1"/>
  <mergeCells count="1">
    <mergeCell ref="B6:R6"/>
  </mergeCells>
  <phoneticPr fontId="4" type="noConversion"/>
  <conditionalFormatting sqref="B58:B254 B257:B343">
    <cfRule type="cellIs" dxfId="10" priority="7" operator="equal">
      <formula>2958465</formula>
    </cfRule>
    <cfRule type="cellIs" dxfId="9" priority="8" operator="equal">
      <formula>"NR3"</formula>
    </cfRule>
    <cfRule type="cellIs" dxfId="8" priority="9" operator="equal">
      <formula>"דירוג פנימי"</formula>
    </cfRule>
  </conditionalFormatting>
  <conditionalFormatting sqref="B58:B254 B257:B343">
    <cfRule type="cellIs" dxfId="7" priority="6" operator="equal">
      <formula>2958465</formula>
    </cfRule>
  </conditionalFormatting>
  <conditionalFormatting sqref="B11:B43">
    <cfRule type="cellIs" dxfId="6" priority="5" operator="equal">
      <formula>"NR3"</formula>
    </cfRule>
  </conditionalFormatting>
  <conditionalFormatting sqref="B255:B256">
    <cfRule type="cellIs" dxfId="5" priority="2" operator="equal">
      <formula>2958465</formula>
    </cfRule>
    <cfRule type="cellIs" dxfId="4" priority="3" operator="equal">
      <formula>"NR3"</formula>
    </cfRule>
    <cfRule type="cellIs" dxfId="3" priority="4" operator="equal">
      <formula>"דירוג פנימי"</formula>
    </cfRule>
  </conditionalFormatting>
  <conditionalFormatting sqref="B255:B256">
    <cfRule type="cellIs" dxfId="2" priority="1" operator="equal">
      <formula>2958465</formula>
    </cfRule>
  </conditionalFormatting>
  <dataValidations count="1">
    <dataValidation allowBlank="1" showInputMessage="1" showErrorMessage="1" sqref="C5 D1:R5 C7:R9 B1:B9 B344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146</v>
      </c>
      <c r="C1" s="46" t="s" vm="1">
        <v>229</v>
      </c>
    </row>
    <row r="2" spans="2:15">
      <c r="B2" s="46" t="s">
        <v>145</v>
      </c>
      <c r="C2" s="46" t="s">
        <v>230</v>
      </c>
    </row>
    <row r="3" spans="2:15">
      <c r="B3" s="46" t="s">
        <v>147</v>
      </c>
      <c r="C3" s="46" t="s">
        <v>231</v>
      </c>
    </row>
    <row r="4" spans="2:15">
      <c r="B4" s="46" t="s">
        <v>148</v>
      </c>
      <c r="C4" s="46">
        <v>12152</v>
      </c>
    </row>
    <row r="6" spans="2:15" ht="26.25" customHeight="1">
      <c r="B6" s="143" t="s">
        <v>176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</row>
    <row r="7" spans="2:15" s="3" customFormat="1" ht="63">
      <c r="B7" s="47" t="s">
        <v>116</v>
      </c>
      <c r="C7" s="48" t="s">
        <v>47</v>
      </c>
      <c r="D7" s="48" t="s">
        <v>117</v>
      </c>
      <c r="E7" s="48" t="s">
        <v>14</v>
      </c>
      <c r="F7" s="48" t="s">
        <v>68</v>
      </c>
      <c r="G7" s="48" t="s">
        <v>17</v>
      </c>
      <c r="H7" s="48" t="s">
        <v>103</v>
      </c>
      <c r="I7" s="48" t="s">
        <v>55</v>
      </c>
      <c r="J7" s="48" t="s">
        <v>18</v>
      </c>
      <c r="K7" s="48" t="s">
        <v>205</v>
      </c>
      <c r="L7" s="48" t="s">
        <v>204</v>
      </c>
      <c r="M7" s="48" t="s">
        <v>111</v>
      </c>
      <c r="N7" s="48" t="s">
        <v>149</v>
      </c>
      <c r="O7" s="50" t="s">
        <v>151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212</v>
      </c>
      <c r="L8" s="31"/>
      <c r="M8" s="31" t="s">
        <v>208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6" t="s">
        <v>2819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108">
        <f>IFERROR(M10/$M$10,0)</f>
        <v>0</v>
      </c>
      <c r="O10" s="108">
        <f>M10/'סכום נכסי הקרן'!$C$42</f>
        <v>0</v>
      </c>
    </row>
    <row r="11" spans="2:15" ht="20.25" customHeight="1">
      <c r="B11" s="109" t="s">
        <v>220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15">
      <c r="B12" s="109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15">
      <c r="B13" s="109" t="s">
        <v>203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>
      <c r="B14" s="109" t="s">
        <v>211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93"/>
      <c r="C110" s="93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</row>
    <row r="111" spans="2:15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2:15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3"/>
      <c r="D177" s="9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3"/>
      <c r="D178" s="9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3"/>
      <c r="D179" s="9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3"/>
      <c r="D180" s="9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3"/>
      <c r="D181" s="9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3"/>
      <c r="D182" s="9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3"/>
      <c r="D183" s="9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3"/>
      <c r="D184" s="9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3"/>
      <c r="D185" s="9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3"/>
      <c r="D186" s="9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3"/>
      <c r="D187" s="9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3"/>
      <c r="D188" s="9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3"/>
      <c r="D189" s="9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3"/>
      <c r="D190" s="9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3"/>
      <c r="D191" s="9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3"/>
      <c r="D192" s="9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3"/>
      <c r="D193" s="9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3"/>
      <c r="D194" s="9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3"/>
      <c r="D195" s="9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3"/>
      <c r="D196" s="9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3"/>
      <c r="D197" s="9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3"/>
      <c r="D198" s="9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3"/>
      <c r="D199" s="9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3"/>
      <c r="D200" s="9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3"/>
      <c r="D201" s="9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3"/>
      <c r="D202" s="9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3"/>
      <c r="D203" s="9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3"/>
      <c r="D204" s="9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3"/>
      <c r="D205" s="9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3"/>
      <c r="D206" s="9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3"/>
      <c r="D207" s="9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3"/>
      <c r="D208" s="9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3"/>
      <c r="D209" s="9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3"/>
      <c r="D210" s="9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3"/>
      <c r="D211" s="9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3"/>
      <c r="D212" s="9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3"/>
      <c r="D213" s="9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3"/>
      <c r="D214" s="9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3"/>
      <c r="D215" s="9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3"/>
      <c r="D216" s="9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3"/>
      <c r="D217" s="9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3"/>
      <c r="D218" s="9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3"/>
      <c r="D219" s="9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3"/>
      <c r="D220" s="9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3"/>
      <c r="D221" s="9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3"/>
      <c r="D222" s="9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3"/>
      <c r="D223" s="9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3"/>
      <c r="D224" s="9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3"/>
      <c r="D225" s="9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3"/>
      <c r="D226" s="9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3"/>
      <c r="D227" s="9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3"/>
      <c r="D228" s="9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3"/>
      <c r="D229" s="9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3"/>
      <c r="D230" s="9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3"/>
      <c r="D231" s="9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3"/>
      <c r="D232" s="9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3"/>
      <c r="D233" s="9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3"/>
      <c r="D234" s="9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3"/>
      <c r="D235" s="9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3"/>
      <c r="D236" s="9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3"/>
      <c r="D237" s="9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3"/>
      <c r="D238" s="9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3"/>
      <c r="D239" s="9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3"/>
      <c r="D240" s="9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3"/>
      <c r="D241" s="9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3"/>
      <c r="D242" s="9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3"/>
      <c r="D243" s="9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3"/>
      <c r="D244" s="9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3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3"/>
      <c r="D246" s="9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3"/>
      <c r="D247" s="9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</sheetData>
  <sheetProtection sheet="1" objects="1" scenarios="1"/>
  <mergeCells count="1">
    <mergeCell ref="B6:O6"/>
  </mergeCells>
  <phoneticPr fontId="4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5.140625" style="2" bestFit="1" customWidth="1"/>
    <col min="3" max="3" width="44.28515625" style="2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7.8554687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146</v>
      </c>
      <c r="C1" s="46" t="s" vm="1">
        <v>229</v>
      </c>
    </row>
    <row r="2" spans="2:10">
      <c r="B2" s="46" t="s">
        <v>145</v>
      </c>
      <c r="C2" s="46" t="s">
        <v>230</v>
      </c>
    </row>
    <row r="3" spans="2:10">
      <c r="B3" s="46" t="s">
        <v>147</v>
      </c>
      <c r="C3" s="46" t="s">
        <v>231</v>
      </c>
    </row>
    <row r="4" spans="2:10">
      <c r="B4" s="46" t="s">
        <v>148</v>
      </c>
      <c r="C4" s="46">
        <v>12152</v>
      </c>
    </row>
    <row r="6" spans="2:10" ht="26.25" customHeight="1">
      <c r="B6" s="143" t="s">
        <v>177</v>
      </c>
      <c r="C6" s="144"/>
      <c r="D6" s="144"/>
      <c r="E6" s="144"/>
      <c r="F6" s="144"/>
      <c r="G6" s="144"/>
      <c r="H6" s="144"/>
      <c r="I6" s="144"/>
      <c r="J6" s="145"/>
    </row>
    <row r="7" spans="2:10" s="3" customFormat="1" ht="63">
      <c r="B7" s="47" t="s">
        <v>116</v>
      </c>
      <c r="C7" s="49" t="s">
        <v>57</v>
      </c>
      <c r="D7" s="49" t="s">
        <v>86</v>
      </c>
      <c r="E7" s="49" t="s">
        <v>58</v>
      </c>
      <c r="F7" s="49" t="s">
        <v>103</v>
      </c>
      <c r="G7" s="49" t="s">
        <v>188</v>
      </c>
      <c r="H7" s="49" t="s">
        <v>149</v>
      </c>
      <c r="I7" s="49" t="s">
        <v>150</v>
      </c>
      <c r="J7" s="64" t="s">
        <v>215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209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87" t="s">
        <v>43</v>
      </c>
      <c r="C10" s="101"/>
      <c r="D10" s="87"/>
      <c r="E10" s="128">
        <v>2.0840385459994901E-4</v>
      </c>
      <c r="F10" s="88"/>
      <c r="G10" s="90">
        <v>525.11701000000005</v>
      </c>
      <c r="H10" s="91">
        <f>IFERROR(G10/$G$10,0)</f>
        <v>1</v>
      </c>
      <c r="I10" s="91">
        <f>G10/'סכום נכסי הקרן'!$C$42</f>
        <v>3.9221077492420037E-3</v>
      </c>
      <c r="J10" s="87"/>
    </row>
    <row r="11" spans="2:10" ht="22.5" customHeight="1">
      <c r="B11" s="113" t="s">
        <v>202</v>
      </c>
      <c r="C11" s="101"/>
      <c r="D11" s="87"/>
      <c r="E11" s="128">
        <v>2.0840385459994901E-4</v>
      </c>
      <c r="F11" s="88"/>
      <c r="G11" s="90">
        <v>525.11701000000005</v>
      </c>
      <c r="H11" s="91">
        <f t="shared" ref="H11:H18" si="0">IFERROR(G11/$G$10,0)</f>
        <v>1</v>
      </c>
      <c r="I11" s="91">
        <f>G11/'סכום נכסי הקרן'!$C$42</f>
        <v>3.9221077492420037E-3</v>
      </c>
      <c r="J11" s="87"/>
    </row>
    <row r="12" spans="2:10">
      <c r="B12" s="85" t="s">
        <v>87</v>
      </c>
      <c r="C12" s="99"/>
      <c r="D12" s="80"/>
      <c r="E12" s="129">
        <v>8.9999999999999998E-4</v>
      </c>
      <c r="F12" s="81"/>
      <c r="G12" s="83">
        <v>121.59600999999999</v>
      </c>
      <c r="H12" s="84">
        <f t="shared" si="0"/>
        <v>0.23155983844438782</v>
      </c>
      <c r="I12" s="84">
        <f>G12/'סכום נכסי הקרן'!$C$42</f>
        <v>9.0820263677595997E-4</v>
      </c>
      <c r="J12" s="80"/>
    </row>
    <row r="13" spans="2:10">
      <c r="B13" s="86" t="s">
        <v>2808</v>
      </c>
      <c r="C13" s="101">
        <v>44834</v>
      </c>
      <c r="D13" s="87" t="s">
        <v>2809</v>
      </c>
      <c r="E13" s="128">
        <v>8.9999999999999998E-4</v>
      </c>
      <c r="F13" s="88" t="s">
        <v>133</v>
      </c>
      <c r="G13" s="90">
        <v>121.59600999999999</v>
      </c>
      <c r="H13" s="91">
        <f t="shared" si="0"/>
        <v>0.23155983844438782</v>
      </c>
      <c r="I13" s="91">
        <f>G13/'סכום נכסי הקרן'!$C$42</f>
        <v>9.0820263677595997E-4</v>
      </c>
      <c r="J13" s="87" t="s">
        <v>2810</v>
      </c>
    </row>
    <row r="14" spans="2:10">
      <c r="B14" s="113"/>
      <c r="C14" s="101"/>
      <c r="D14" s="87"/>
      <c r="E14" s="128"/>
      <c r="F14" s="87"/>
      <c r="G14" s="87"/>
      <c r="H14" s="91"/>
      <c r="I14" s="87"/>
      <c r="J14" s="87"/>
    </row>
    <row r="15" spans="2:10">
      <c r="B15" s="85" t="s">
        <v>88</v>
      </c>
      <c r="C15" s="99"/>
      <c r="D15" s="80"/>
      <c r="E15" s="129">
        <v>0</v>
      </c>
      <c r="F15" s="81"/>
      <c r="G15" s="83">
        <v>403.52100000000002</v>
      </c>
      <c r="H15" s="84">
        <f t="shared" si="0"/>
        <v>0.76844016155561212</v>
      </c>
      <c r="I15" s="84">
        <f>G15/'סכום נכסי הקרן'!$C$42</f>
        <v>3.0139051124660437E-3</v>
      </c>
      <c r="J15" s="80"/>
    </row>
    <row r="16" spans="2:10">
      <c r="B16" s="86" t="s">
        <v>2811</v>
      </c>
      <c r="C16" s="101" t="s">
        <v>2826</v>
      </c>
      <c r="D16" s="87" t="s">
        <v>29</v>
      </c>
      <c r="E16" s="128">
        <v>0</v>
      </c>
      <c r="F16" s="88" t="s">
        <v>133</v>
      </c>
      <c r="G16" s="90">
        <v>26.278009999999998</v>
      </c>
      <c r="H16" s="91">
        <f t="shared" si="0"/>
        <v>5.004219916623915E-2</v>
      </c>
      <c r="I16" s="91">
        <f>G16/'סכום נכסי הקרן'!$C$42</f>
        <v>1.9627089713901831E-4</v>
      </c>
      <c r="J16" s="87" t="s">
        <v>2812</v>
      </c>
    </row>
    <row r="17" spans="2:10">
      <c r="B17" s="86" t="s">
        <v>2813</v>
      </c>
      <c r="C17" s="101">
        <v>44742</v>
      </c>
      <c r="D17" s="87" t="s">
        <v>29</v>
      </c>
      <c r="E17" s="128">
        <v>0</v>
      </c>
      <c r="F17" s="88" t="s">
        <v>133</v>
      </c>
      <c r="G17" s="90">
        <v>-1.000000000021828E-5</v>
      </c>
      <c r="H17" s="91">
        <f t="shared" si="0"/>
        <v>-1.9043374733220466E-8</v>
      </c>
      <c r="I17" s="91">
        <f>G17/'סכום נכסי הקרן'!$C$42</f>
        <v>-7.469016761288336E-11</v>
      </c>
      <c r="J17" s="87" t="s">
        <v>2814</v>
      </c>
    </row>
    <row r="18" spans="2:10">
      <c r="B18" s="86" t="s">
        <v>2815</v>
      </c>
      <c r="C18" s="101">
        <v>44977</v>
      </c>
      <c r="D18" s="87" t="s">
        <v>29</v>
      </c>
      <c r="E18" s="128">
        <v>0</v>
      </c>
      <c r="F18" s="88" t="s">
        <v>133</v>
      </c>
      <c r="G18" s="90">
        <v>377.24299999999999</v>
      </c>
      <c r="H18" s="91">
        <f t="shared" si="0"/>
        <v>0.71839798143274769</v>
      </c>
      <c r="I18" s="91">
        <f>G18/'סכום נכסי הקרן'!$C$42</f>
        <v>2.8176342900171928E-3</v>
      </c>
      <c r="J18" s="87" t="s">
        <v>2816</v>
      </c>
    </row>
    <row r="19" spans="2:10">
      <c r="B19" s="113"/>
      <c r="C19" s="101"/>
      <c r="D19" s="87"/>
      <c r="E19" s="128"/>
      <c r="F19" s="87"/>
      <c r="G19" s="87"/>
      <c r="H19" s="91"/>
      <c r="I19" s="87"/>
      <c r="J19" s="87"/>
    </row>
    <row r="20" spans="2:10">
      <c r="B20" s="87"/>
      <c r="C20" s="101"/>
      <c r="D20" s="87"/>
      <c r="E20" s="128"/>
      <c r="F20" s="87"/>
      <c r="G20" s="87"/>
      <c r="H20" s="87"/>
      <c r="I20" s="87"/>
      <c r="J20" s="87"/>
    </row>
    <row r="21" spans="2:10">
      <c r="B21" s="87"/>
      <c r="C21" s="101"/>
      <c r="D21" s="87"/>
      <c r="E21" s="128"/>
      <c r="F21" s="87"/>
      <c r="G21" s="87"/>
      <c r="H21" s="87"/>
      <c r="I21" s="87"/>
      <c r="J21" s="87"/>
    </row>
    <row r="22" spans="2:10">
      <c r="B22" s="126"/>
      <c r="C22" s="101"/>
      <c r="D22" s="87"/>
      <c r="E22" s="128"/>
      <c r="F22" s="87"/>
      <c r="G22" s="87"/>
      <c r="H22" s="87"/>
      <c r="I22" s="87"/>
      <c r="J22" s="87"/>
    </row>
    <row r="23" spans="2:10">
      <c r="B23" s="126"/>
      <c r="C23" s="101"/>
      <c r="D23" s="87"/>
      <c r="E23" s="128"/>
      <c r="F23" s="87"/>
      <c r="G23" s="87"/>
      <c r="H23" s="87"/>
      <c r="I23" s="87"/>
      <c r="J23" s="87"/>
    </row>
    <row r="24" spans="2:10">
      <c r="B24" s="87"/>
      <c r="C24" s="101"/>
      <c r="D24" s="87"/>
      <c r="E24" s="128"/>
      <c r="F24" s="87"/>
      <c r="G24" s="87"/>
      <c r="H24" s="87"/>
      <c r="I24" s="87"/>
      <c r="J24" s="87"/>
    </row>
    <row r="25" spans="2:10">
      <c r="B25" s="87"/>
      <c r="C25" s="101"/>
      <c r="D25" s="87"/>
      <c r="E25" s="128"/>
      <c r="F25" s="87"/>
      <c r="G25" s="87"/>
      <c r="H25" s="87"/>
      <c r="I25" s="87"/>
      <c r="J25" s="87"/>
    </row>
    <row r="26" spans="2:10">
      <c r="B26" s="87"/>
      <c r="C26" s="101"/>
      <c r="D26" s="87"/>
      <c r="E26" s="128"/>
      <c r="F26" s="87"/>
      <c r="G26" s="87"/>
      <c r="H26" s="87"/>
      <c r="I26" s="87"/>
      <c r="J26" s="87"/>
    </row>
    <row r="27" spans="2:10">
      <c r="B27" s="87"/>
      <c r="C27" s="101"/>
      <c r="D27" s="87"/>
      <c r="E27" s="128"/>
      <c r="F27" s="87"/>
      <c r="G27" s="87"/>
      <c r="H27" s="87"/>
      <c r="I27" s="87"/>
      <c r="J27" s="87"/>
    </row>
    <row r="28" spans="2:10">
      <c r="B28" s="87"/>
      <c r="C28" s="101"/>
      <c r="D28" s="87"/>
      <c r="E28" s="128"/>
      <c r="F28" s="87"/>
      <c r="G28" s="87"/>
      <c r="H28" s="87"/>
      <c r="I28" s="87"/>
      <c r="J28" s="87"/>
    </row>
    <row r="29" spans="2:10">
      <c r="B29" s="87"/>
      <c r="C29" s="101"/>
      <c r="D29" s="87"/>
      <c r="E29" s="128"/>
      <c r="F29" s="87"/>
      <c r="G29" s="87"/>
      <c r="H29" s="87"/>
      <c r="I29" s="87"/>
      <c r="J29" s="87"/>
    </row>
    <row r="30" spans="2:10">
      <c r="B30" s="87"/>
      <c r="C30" s="101"/>
      <c r="D30" s="87"/>
      <c r="E30" s="128"/>
      <c r="F30" s="87"/>
      <c r="G30" s="87"/>
      <c r="H30" s="87"/>
      <c r="I30" s="87"/>
      <c r="J30" s="87"/>
    </row>
    <row r="31" spans="2:10">
      <c r="B31" s="87"/>
      <c r="C31" s="101"/>
      <c r="D31" s="87"/>
      <c r="E31" s="128"/>
      <c r="F31" s="87"/>
      <c r="G31" s="87"/>
      <c r="H31" s="87"/>
      <c r="I31" s="87"/>
      <c r="J31" s="87"/>
    </row>
    <row r="32" spans="2:10">
      <c r="B32" s="87"/>
      <c r="C32" s="101"/>
      <c r="D32" s="87"/>
      <c r="E32" s="128"/>
      <c r="F32" s="87"/>
      <c r="G32" s="87"/>
      <c r="H32" s="87"/>
      <c r="I32" s="87"/>
      <c r="J32" s="87"/>
    </row>
    <row r="33" spans="2:10">
      <c r="B33" s="87"/>
      <c r="C33" s="101"/>
      <c r="D33" s="87"/>
      <c r="E33" s="128"/>
      <c r="F33" s="87"/>
      <c r="G33" s="87"/>
      <c r="H33" s="87"/>
      <c r="I33" s="87"/>
      <c r="J33" s="87"/>
    </row>
    <row r="34" spans="2:10">
      <c r="B34" s="87"/>
      <c r="C34" s="101"/>
      <c r="D34" s="87"/>
      <c r="E34" s="128"/>
      <c r="F34" s="87"/>
      <c r="G34" s="87"/>
      <c r="H34" s="87"/>
      <c r="I34" s="87"/>
      <c r="J34" s="87"/>
    </row>
    <row r="35" spans="2:10">
      <c r="B35" s="87"/>
      <c r="C35" s="101"/>
      <c r="D35" s="87"/>
      <c r="E35" s="128"/>
      <c r="F35" s="87"/>
      <c r="G35" s="87"/>
      <c r="H35" s="87"/>
      <c r="I35" s="87"/>
      <c r="J35" s="87"/>
    </row>
    <row r="36" spans="2:10">
      <c r="B36" s="87"/>
      <c r="C36" s="101"/>
      <c r="D36" s="87"/>
      <c r="E36" s="128"/>
      <c r="F36" s="87"/>
      <c r="G36" s="87"/>
      <c r="H36" s="87"/>
      <c r="I36" s="87"/>
      <c r="J36" s="87"/>
    </row>
    <row r="37" spans="2:10">
      <c r="B37" s="87"/>
      <c r="C37" s="101"/>
      <c r="D37" s="87"/>
      <c r="E37" s="128"/>
      <c r="F37" s="87"/>
      <c r="G37" s="87"/>
      <c r="H37" s="87"/>
      <c r="I37" s="87"/>
      <c r="J37" s="87"/>
    </row>
    <row r="38" spans="2:10">
      <c r="B38" s="87"/>
      <c r="C38" s="101"/>
      <c r="D38" s="87"/>
      <c r="E38" s="128"/>
      <c r="F38" s="87"/>
      <c r="G38" s="87"/>
      <c r="H38" s="87"/>
      <c r="I38" s="87"/>
      <c r="J38" s="87"/>
    </row>
    <row r="39" spans="2:10">
      <c r="B39" s="87"/>
      <c r="C39" s="101"/>
      <c r="D39" s="87"/>
      <c r="E39" s="128"/>
      <c r="F39" s="87"/>
      <c r="G39" s="87"/>
      <c r="H39" s="87"/>
      <c r="I39" s="87"/>
      <c r="J39" s="87"/>
    </row>
    <row r="40" spans="2:10">
      <c r="B40" s="87"/>
      <c r="C40" s="101"/>
      <c r="D40" s="87"/>
      <c r="E40" s="128"/>
      <c r="F40" s="87"/>
      <c r="G40" s="87"/>
      <c r="H40" s="87"/>
      <c r="I40" s="87"/>
      <c r="J40" s="87"/>
    </row>
    <row r="41" spans="2:10">
      <c r="B41" s="87"/>
      <c r="C41" s="101"/>
      <c r="D41" s="87"/>
      <c r="E41" s="128"/>
      <c r="F41" s="87"/>
      <c r="G41" s="87"/>
      <c r="H41" s="87"/>
      <c r="I41" s="87"/>
      <c r="J41" s="87"/>
    </row>
    <row r="42" spans="2:10">
      <c r="B42" s="87"/>
      <c r="C42" s="101"/>
      <c r="D42" s="87"/>
      <c r="E42" s="128"/>
      <c r="F42" s="87"/>
      <c r="G42" s="87"/>
      <c r="H42" s="87"/>
      <c r="I42" s="87"/>
      <c r="J42" s="87"/>
    </row>
    <row r="43" spans="2:10">
      <c r="B43" s="87"/>
      <c r="C43" s="101"/>
      <c r="D43" s="87"/>
      <c r="E43" s="128"/>
      <c r="F43" s="87"/>
      <c r="G43" s="87"/>
      <c r="H43" s="87"/>
      <c r="I43" s="87"/>
      <c r="J43" s="87"/>
    </row>
    <row r="44" spans="2:10">
      <c r="B44" s="87"/>
      <c r="C44" s="101"/>
      <c r="D44" s="87"/>
      <c r="E44" s="128"/>
      <c r="F44" s="87"/>
      <c r="G44" s="87"/>
      <c r="H44" s="87"/>
      <c r="I44" s="87"/>
      <c r="J44" s="87"/>
    </row>
    <row r="45" spans="2:10">
      <c r="B45" s="87"/>
      <c r="C45" s="101"/>
      <c r="D45" s="87"/>
      <c r="E45" s="128"/>
      <c r="F45" s="87"/>
      <c r="G45" s="87"/>
      <c r="H45" s="87"/>
      <c r="I45" s="87"/>
      <c r="J45" s="87"/>
    </row>
    <row r="46" spans="2:10">
      <c r="B46" s="87"/>
      <c r="C46" s="101"/>
      <c r="D46" s="87"/>
      <c r="E46" s="128"/>
      <c r="F46" s="87"/>
      <c r="G46" s="87"/>
      <c r="H46" s="87"/>
      <c r="I46" s="87"/>
      <c r="J46" s="87"/>
    </row>
    <row r="47" spans="2:10">
      <c r="B47" s="87"/>
      <c r="C47" s="101"/>
      <c r="D47" s="87"/>
      <c r="E47" s="128"/>
      <c r="F47" s="87"/>
      <c r="G47" s="87"/>
      <c r="H47" s="87"/>
      <c r="I47" s="87"/>
      <c r="J47" s="87"/>
    </row>
    <row r="48" spans="2:10">
      <c r="B48" s="87"/>
      <c r="C48" s="101"/>
      <c r="D48" s="87"/>
      <c r="E48" s="128"/>
      <c r="F48" s="87"/>
      <c r="G48" s="87"/>
      <c r="H48" s="87"/>
      <c r="I48" s="87"/>
      <c r="J48" s="87"/>
    </row>
    <row r="49" spans="2:10">
      <c r="B49" s="87"/>
      <c r="C49" s="101"/>
      <c r="D49" s="87"/>
      <c r="E49" s="128"/>
      <c r="F49" s="87"/>
      <c r="G49" s="87"/>
      <c r="H49" s="87"/>
      <c r="I49" s="87"/>
      <c r="J49" s="87"/>
    </row>
    <row r="50" spans="2:10">
      <c r="B50" s="87"/>
      <c r="C50" s="101"/>
      <c r="D50" s="87"/>
      <c r="E50" s="128"/>
      <c r="F50" s="87"/>
      <c r="G50" s="87"/>
      <c r="H50" s="87"/>
      <c r="I50" s="87"/>
      <c r="J50" s="87"/>
    </row>
    <row r="51" spans="2:10">
      <c r="B51" s="87"/>
      <c r="C51" s="101"/>
      <c r="D51" s="87"/>
      <c r="E51" s="128"/>
      <c r="F51" s="87"/>
      <c r="G51" s="87"/>
      <c r="H51" s="87"/>
      <c r="I51" s="87"/>
      <c r="J51" s="87"/>
    </row>
    <row r="52" spans="2:10">
      <c r="B52" s="87"/>
      <c r="C52" s="101"/>
      <c r="D52" s="87"/>
      <c r="E52" s="128"/>
      <c r="F52" s="87"/>
      <c r="G52" s="87"/>
      <c r="H52" s="87"/>
      <c r="I52" s="87"/>
      <c r="J52" s="87"/>
    </row>
    <row r="53" spans="2:10">
      <c r="B53" s="87"/>
      <c r="C53" s="101"/>
      <c r="D53" s="87"/>
      <c r="E53" s="128"/>
      <c r="F53" s="87"/>
      <c r="G53" s="87"/>
      <c r="H53" s="87"/>
      <c r="I53" s="87"/>
      <c r="J53" s="87"/>
    </row>
    <row r="54" spans="2:10">
      <c r="B54" s="87"/>
      <c r="C54" s="101"/>
      <c r="D54" s="87"/>
      <c r="E54" s="128"/>
      <c r="F54" s="87"/>
      <c r="G54" s="87"/>
      <c r="H54" s="87"/>
      <c r="I54" s="87"/>
      <c r="J54" s="87"/>
    </row>
    <row r="55" spans="2:10">
      <c r="B55" s="87"/>
      <c r="C55" s="101"/>
      <c r="D55" s="87"/>
      <c r="E55" s="128"/>
      <c r="F55" s="87"/>
      <c r="G55" s="87"/>
      <c r="H55" s="87"/>
      <c r="I55" s="87"/>
      <c r="J55" s="87"/>
    </row>
    <row r="56" spans="2:10">
      <c r="B56" s="87"/>
      <c r="C56" s="101"/>
      <c r="D56" s="87"/>
      <c r="E56" s="128"/>
      <c r="F56" s="87"/>
      <c r="G56" s="87"/>
      <c r="H56" s="87"/>
      <c r="I56" s="87"/>
      <c r="J56" s="87"/>
    </row>
    <row r="57" spans="2:10">
      <c r="B57" s="87"/>
      <c r="C57" s="101"/>
      <c r="D57" s="87"/>
      <c r="E57" s="128"/>
      <c r="F57" s="87"/>
      <c r="G57" s="87"/>
      <c r="H57" s="87"/>
      <c r="I57" s="87"/>
      <c r="J57" s="87"/>
    </row>
    <row r="58" spans="2:10">
      <c r="B58" s="87"/>
      <c r="C58" s="101"/>
      <c r="D58" s="87"/>
      <c r="E58" s="128"/>
      <c r="F58" s="87"/>
      <c r="G58" s="87"/>
      <c r="H58" s="87"/>
      <c r="I58" s="87"/>
      <c r="J58" s="87"/>
    </row>
    <row r="59" spans="2:10">
      <c r="B59" s="87"/>
      <c r="C59" s="101"/>
      <c r="D59" s="87"/>
      <c r="E59" s="128"/>
      <c r="F59" s="87"/>
      <c r="G59" s="87"/>
      <c r="H59" s="87"/>
      <c r="I59" s="87"/>
      <c r="J59" s="87"/>
    </row>
    <row r="60" spans="2:10">
      <c r="B60" s="87"/>
      <c r="C60" s="101"/>
      <c r="D60" s="87"/>
      <c r="E60" s="128"/>
      <c r="F60" s="87"/>
      <c r="G60" s="87"/>
      <c r="H60" s="87"/>
      <c r="I60" s="87"/>
      <c r="J60" s="87"/>
    </row>
    <row r="61" spans="2:10">
      <c r="B61" s="87"/>
      <c r="C61" s="101"/>
      <c r="D61" s="87"/>
      <c r="E61" s="128"/>
      <c r="F61" s="87"/>
      <c r="G61" s="87"/>
      <c r="H61" s="87"/>
      <c r="I61" s="87"/>
      <c r="J61" s="87"/>
    </row>
    <row r="62" spans="2:10">
      <c r="B62" s="87"/>
      <c r="C62" s="101"/>
      <c r="D62" s="87"/>
      <c r="E62" s="128"/>
      <c r="F62" s="87"/>
      <c r="G62" s="87"/>
      <c r="H62" s="87"/>
      <c r="I62" s="87"/>
      <c r="J62" s="87"/>
    </row>
    <row r="63" spans="2:10">
      <c r="B63" s="87"/>
      <c r="C63" s="101"/>
      <c r="D63" s="87"/>
      <c r="E63" s="128"/>
      <c r="F63" s="87"/>
      <c r="G63" s="87"/>
      <c r="H63" s="87"/>
      <c r="I63" s="87"/>
      <c r="J63" s="87"/>
    </row>
    <row r="64" spans="2:10">
      <c r="B64" s="87"/>
      <c r="C64" s="101"/>
      <c r="D64" s="87"/>
      <c r="E64" s="128"/>
      <c r="F64" s="87"/>
      <c r="G64" s="87"/>
      <c r="H64" s="87"/>
      <c r="I64" s="87"/>
      <c r="J64" s="87"/>
    </row>
    <row r="65" spans="2:10">
      <c r="B65" s="87"/>
      <c r="C65" s="101"/>
      <c r="D65" s="87"/>
      <c r="E65" s="128"/>
      <c r="F65" s="87"/>
      <c r="G65" s="87"/>
      <c r="H65" s="87"/>
      <c r="I65" s="87"/>
      <c r="J65" s="87"/>
    </row>
    <row r="66" spans="2:10">
      <c r="B66" s="87"/>
      <c r="C66" s="101"/>
      <c r="D66" s="87"/>
      <c r="E66" s="128"/>
      <c r="F66" s="87"/>
      <c r="G66" s="87"/>
      <c r="H66" s="87"/>
      <c r="I66" s="87"/>
      <c r="J66" s="87"/>
    </row>
    <row r="67" spans="2:10">
      <c r="B67" s="87"/>
      <c r="C67" s="101"/>
      <c r="D67" s="87"/>
      <c r="E67" s="128"/>
      <c r="F67" s="87"/>
      <c r="G67" s="87"/>
      <c r="H67" s="87"/>
      <c r="I67" s="87"/>
      <c r="J67" s="87"/>
    </row>
    <row r="68" spans="2:10">
      <c r="B68" s="87"/>
      <c r="C68" s="101"/>
      <c r="D68" s="87"/>
      <c r="E68" s="128"/>
      <c r="F68" s="87"/>
      <c r="G68" s="87"/>
      <c r="H68" s="87"/>
      <c r="I68" s="87"/>
      <c r="J68" s="87"/>
    </row>
    <row r="69" spans="2:10">
      <c r="B69" s="87"/>
      <c r="C69" s="101"/>
      <c r="D69" s="87"/>
      <c r="E69" s="128"/>
      <c r="F69" s="87"/>
      <c r="G69" s="87"/>
      <c r="H69" s="87"/>
      <c r="I69" s="87"/>
      <c r="J69" s="87"/>
    </row>
    <row r="70" spans="2:10">
      <c r="B70" s="87"/>
      <c r="C70" s="101"/>
      <c r="D70" s="87"/>
      <c r="E70" s="128"/>
      <c r="F70" s="87"/>
      <c r="G70" s="87"/>
      <c r="H70" s="87"/>
      <c r="I70" s="87"/>
      <c r="J70" s="87"/>
    </row>
    <row r="71" spans="2:10">
      <c r="B71" s="87"/>
      <c r="C71" s="101"/>
      <c r="D71" s="87"/>
      <c r="E71" s="128"/>
      <c r="F71" s="87"/>
      <c r="G71" s="87"/>
      <c r="H71" s="87"/>
      <c r="I71" s="87"/>
      <c r="J71" s="87"/>
    </row>
    <row r="72" spans="2:10">
      <c r="B72" s="87"/>
      <c r="C72" s="101"/>
      <c r="D72" s="87"/>
      <c r="E72" s="128"/>
      <c r="F72" s="87"/>
      <c r="G72" s="87"/>
      <c r="H72" s="87"/>
      <c r="I72" s="87"/>
      <c r="J72" s="87"/>
    </row>
    <row r="73" spans="2:10">
      <c r="B73" s="87"/>
      <c r="C73" s="101"/>
      <c r="D73" s="87"/>
      <c r="E73" s="128"/>
      <c r="F73" s="87"/>
      <c r="G73" s="87"/>
      <c r="H73" s="87"/>
      <c r="I73" s="87"/>
      <c r="J73" s="87"/>
    </row>
    <row r="74" spans="2:10">
      <c r="B74" s="87"/>
      <c r="C74" s="101"/>
      <c r="D74" s="87"/>
      <c r="E74" s="128"/>
      <c r="F74" s="87"/>
      <c r="G74" s="87"/>
      <c r="H74" s="87"/>
      <c r="I74" s="87"/>
      <c r="J74" s="87"/>
    </row>
    <row r="75" spans="2:10">
      <c r="B75" s="87"/>
      <c r="C75" s="101"/>
      <c r="D75" s="87"/>
      <c r="E75" s="128"/>
      <c r="F75" s="87"/>
      <c r="G75" s="87"/>
      <c r="H75" s="87"/>
      <c r="I75" s="87"/>
      <c r="J75" s="87"/>
    </row>
    <row r="76" spans="2:10">
      <c r="B76" s="87"/>
      <c r="C76" s="101"/>
      <c r="D76" s="87"/>
      <c r="E76" s="128"/>
      <c r="F76" s="87"/>
      <c r="G76" s="87"/>
      <c r="H76" s="87"/>
      <c r="I76" s="87"/>
      <c r="J76" s="87"/>
    </row>
    <row r="77" spans="2:10">
      <c r="B77" s="87"/>
      <c r="C77" s="101"/>
      <c r="D77" s="87"/>
      <c r="E77" s="128"/>
      <c r="F77" s="87"/>
      <c r="G77" s="87"/>
      <c r="H77" s="87"/>
      <c r="I77" s="87"/>
      <c r="J77" s="87"/>
    </row>
    <row r="78" spans="2:10">
      <c r="B78" s="87"/>
      <c r="C78" s="101"/>
      <c r="D78" s="87"/>
      <c r="E78" s="128"/>
      <c r="F78" s="87"/>
      <c r="G78" s="87"/>
      <c r="H78" s="87"/>
      <c r="I78" s="87"/>
      <c r="J78" s="87"/>
    </row>
    <row r="79" spans="2:10">
      <c r="B79" s="87"/>
      <c r="C79" s="101"/>
      <c r="D79" s="87"/>
      <c r="E79" s="128"/>
      <c r="F79" s="87"/>
      <c r="G79" s="87"/>
      <c r="H79" s="87"/>
      <c r="I79" s="87"/>
      <c r="J79" s="87"/>
    </row>
    <row r="80" spans="2:10">
      <c r="B80" s="87"/>
      <c r="C80" s="101"/>
      <c r="D80" s="87"/>
      <c r="E80" s="128"/>
      <c r="F80" s="87"/>
      <c r="G80" s="87"/>
      <c r="H80" s="87"/>
      <c r="I80" s="87"/>
      <c r="J80" s="87"/>
    </row>
    <row r="81" spans="2:10">
      <c r="B81" s="87"/>
      <c r="C81" s="101"/>
      <c r="D81" s="87"/>
      <c r="E81" s="128"/>
      <c r="F81" s="87"/>
      <c r="G81" s="87"/>
      <c r="H81" s="87"/>
      <c r="I81" s="87"/>
      <c r="J81" s="87"/>
    </row>
    <row r="82" spans="2:10">
      <c r="B82" s="87"/>
      <c r="C82" s="101"/>
      <c r="D82" s="87"/>
      <c r="E82" s="128"/>
      <c r="F82" s="87"/>
      <c r="G82" s="87"/>
      <c r="H82" s="87"/>
      <c r="I82" s="87"/>
      <c r="J82" s="87"/>
    </row>
    <row r="83" spans="2:10">
      <c r="B83" s="87"/>
      <c r="C83" s="101"/>
      <c r="D83" s="87"/>
      <c r="E83" s="128"/>
      <c r="F83" s="87"/>
      <c r="G83" s="87"/>
      <c r="H83" s="87"/>
      <c r="I83" s="87"/>
      <c r="J83" s="87"/>
    </row>
    <row r="84" spans="2:10">
      <c r="B84" s="87"/>
      <c r="C84" s="101"/>
      <c r="D84" s="87"/>
      <c r="E84" s="128"/>
      <c r="F84" s="87"/>
      <c r="G84" s="87"/>
      <c r="H84" s="87"/>
      <c r="I84" s="87"/>
      <c r="J84" s="87"/>
    </row>
    <row r="85" spans="2:10">
      <c r="B85" s="87"/>
      <c r="C85" s="101"/>
      <c r="D85" s="87"/>
      <c r="E85" s="128"/>
      <c r="F85" s="87"/>
      <c r="G85" s="87"/>
      <c r="H85" s="87"/>
      <c r="I85" s="87"/>
      <c r="J85" s="87"/>
    </row>
    <row r="86" spans="2:10">
      <c r="B86" s="87"/>
      <c r="C86" s="101"/>
      <c r="D86" s="87"/>
      <c r="E86" s="128"/>
      <c r="F86" s="87"/>
      <c r="G86" s="87"/>
      <c r="H86" s="87"/>
      <c r="I86" s="87"/>
      <c r="J86" s="87"/>
    </row>
    <row r="87" spans="2:10">
      <c r="B87" s="87"/>
      <c r="C87" s="101"/>
      <c r="D87" s="87"/>
      <c r="E87" s="128"/>
      <c r="F87" s="87"/>
      <c r="G87" s="87"/>
      <c r="H87" s="87"/>
      <c r="I87" s="87"/>
      <c r="J87" s="87"/>
    </row>
    <row r="88" spans="2:10">
      <c r="B88" s="87"/>
      <c r="C88" s="101"/>
      <c r="D88" s="87"/>
      <c r="E88" s="128"/>
      <c r="F88" s="87"/>
      <c r="G88" s="87"/>
      <c r="H88" s="87"/>
      <c r="I88" s="87"/>
      <c r="J88" s="87"/>
    </row>
    <row r="89" spans="2:10">
      <c r="B89" s="87"/>
      <c r="C89" s="101"/>
      <c r="D89" s="87"/>
      <c r="E89" s="128"/>
      <c r="F89" s="87"/>
      <c r="G89" s="87"/>
      <c r="H89" s="87"/>
      <c r="I89" s="87"/>
      <c r="J89" s="87"/>
    </row>
    <row r="90" spans="2:10">
      <c r="B90" s="87"/>
      <c r="C90" s="101"/>
      <c r="D90" s="87"/>
      <c r="E90" s="128"/>
      <c r="F90" s="87"/>
      <c r="G90" s="87"/>
      <c r="H90" s="87"/>
      <c r="I90" s="87"/>
      <c r="J90" s="87"/>
    </row>
    <row r="91" spans="2:10">
      <c r="B91" s="87"/>
      <c r="C91" s="101"/>
      <c r="D91" s="87"/>
      <c r="E91" s="128"/>
      <c r="F91" s="87"/>
      <c r="G91" s="87"/>
      <c r="H91" s="87"/>
      <c r="I91" s="87"/>
      <c r="J91" s="87"/>
    </row>
    <row r="92" spans="2:10">
      <c r="B92" s="87"/>
      <c r="C92" s="101"/>
      <c r="D92" s="87"/>
      <c r="E92" s="128"/>
      <c r="F92" s="87"/>
      <c r="G92" s="87"/>
      <c r="H92" s="87"/>
      <c r="I92" s="87"/>
      <c r="J92" s="87"/>
    </row>
    <row r="93" spans="2:10">
      <c r="B93" s="87"/>
      <c r="C93" s="101"/>
      <c r="D93" s="87"/>
      <c r="E93" s="128"/>
      <c r="F93" s="87"/>
      <c r="G93" s="87"/>
      <c r="H93" s="87"/>
      <c r="I93" s="87"/>
      <c r="J93" s="87"/>
    </row>
    <row r="94" spans="2:10">
      <c r="B94" s="87"/>
      <c r="C94" s="101"/>
      <c r="D94" s="87"/>
      <c r="E94" s="128"/>
      <c r="F94" s="87"/>
      <c r="G94" s="87"/>
      <c r="H94" s="87"/>
      <c r="I94" s="87"/>
      <c r="J94" s="87"/>
    </row>
    <row r="95" spans="2:10">
      <c r="B95" s="87"/>
      <c r="C95" s="101"/>
      <c r="D95" s="87"/>
      <c r="E95" s="128"/>
      <c r="F95" s="87"/>
      <c r="G95" s="87"/>
      <c r="H95" s="87"/>
      <c r="I95" s="87"/>
      <c r="J95" s="87"/>
    </row>
    <row r="96" spans="2:10">
      <c r="B96" s="87"/>
      <c r="C96" s="101"/>
      <c r="D96" s="87"/>
      <c r="E96" s="128"/>
      <c r="F96" s="87"/>
      <c r="G96" s="87"/>
      <c r="H96" s="87"/>
      <c r="I96" s="87"/>
      <c r="J96" s="87"/>
    </row>
    <row r="97" spans="2:10">
      <c r="B97" s="87"/>
      <c r="C97" s="101"/>
      <c r="D97" s="87"/>
      <c r="E97" s="128"/>
      <c r="F97" s="87"/>
      <c r="G97" s="87"/>
      <c r="H97" s="87"/>
      <c r="I97" s="87"/>
      <c r="J97" s="87"/>
    </row>
    <row r="98" spans="2:10">
      <c r="B98" s="87"/>
      <c r="C98" s="101"/>
      <c r="D98" s="87"/>
      <c r="E98" s="128"/>
      <c r="F98" s="87"/>
      <c r="G98" s="87"/>
      <c r="H98" s="87"/>
      <c r="I98" s="87"/>
      <c r="J98" s="87"/>
    </row>
    <row r="99" spans="2:10">
      <c r="B99" s="87"/>
      <c r="C99" s="101"/>
      <c r="D99" s="87"/>
      <c r="E99" s="128"/>
      <c r="F99" s="87"/>
      <c r="G99" s="87"/>
      <c r="H99" s="87"/>
      <c r="I99" s="87"/>
      <c r="J99" s="87"/>
    </row>
    <row r="100" spans="2:10">
      <c r="B100" s="87"/>
      <c r="C100" s="101"/>
      <c r="D100" s="87"/>
      <c r="E100" s="128"/>
      <c r="F100" s="87"/>
      <c r="G100" s="87"/>
      <c r="H100" s="87"/>
      <c r="I100" s="87"/>
      <c r="J100" s="87"/>
    </row>
    <row r="101" spans="2:10"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2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2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2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2:10"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2:10"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2:10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2:10">
      <c r="B110" s="87"/>
      <c r="C110" s="87"/>
      <c r="D110" s="87"/>
      <c r="E110" s="87"/>
      <c r="F110" s="87"/>
      <c r="G110" s="87"/>
      <c r="H110" s="87"/>
      <c r="I110" s="87"/>
      <c r="J110" s="87"/>
    </row>
    <row r="111" spans="2:10">
      <c r="B111" s="87"/>
      <c r="C111" s="87"/>
      <c r="D111" s="87"/>
      <c r="E111" s="87"/>
      <c r="F111" s="87"/>
      <c r="G111" s="87"/>
      <c r="H111" s="87"/>
      <c r="I111" s="87"/>
      <c r="J111" s="87"/>
    </row>
    <row r="112" spans="2:10">
      <c r="B112" s="87"/>
      <c r="C112" s="87"/>
      <c r="D112" s="87"/>
      <c r="E112" s="87"/>
      <c r="F112" s="87"/>
      <c r="G112" s="87"/>
      <c r="H112" s="87"/>
      <c r="I112" s="87"/>
      <c r="J112" s="87"/>
    </row>
    <row r="113" spans="2:10">
      <c r="B113" s="87"/>
      <c r="C113" s="87"/>
      <c r="D113" s="87"/>
      <c r="E113" s="87"/>
      <c r="F113" s="87"/>
      <c r="G113" s="87"/>
      <c r="H113" s="87"/>
      <c r="I113" s="87"/>
      <c r="J113" s="87"/>
    </row>
    <row r="114" spans="2:10">
      <c r="B114" s="87"/>
      <c r="C114" s="87"/>
      <c r="D114" s="87"/>
      <c r="E114" s="87"/>
      <c r="F114" s="87"/>
      <c r="G114" s="87"/>
      <c r="H114" s="87"/>
      <c r="I114" s="87"/>
      <c r="J114" s="87"/>
    </row>
    <row r="115" spans="2:10">
      <c r="B115" s="87"/>
      <c r="C115" s="87"/>
      <c r="D115" s="87"/>
      <c r="E115" s="87"/>
      <c r="F115" s="87"/>
      <c r="G115" s="87"/>
      <c r="H115" s="87"/>
      <c r="I115" s="87"/>
      <c r="J115" s="87"/>
    </row>
    <row r="116" spans="2:10">
      <c r="B116" s="87"/>
      <c r="C116" s="87"/>
      <c r="D116" s="87"/>
      <c r="E116" s="87"/>
      <c r="F116" s="87"/>
      <c r="G116" s="87"/>
      <c r="H116" s="87"/>
      <c r="I116" s="87"/>
      <c r="J116" s="87"/>
    </row>
    <row r="117" spans="2:10">
      <c r="B117" s="87"/>
      <c r="C117" s="87"/>
      <c r="D117" s="87"/>
      <c r="E117" s="87"/>
      <c r="F117" s="87"/>
      <c r="G117" s="87"/>
      <c r="H117" s="87"/>
      <c r="I117" s="87"/>
      <c r="J117" s="87"/>
    </row>
    <row r="118" spans="2:10">
      <c r="B118" s="87"/>
      <c r="C118" s="87"/>
      <c r="D118" s="87"/>
      <c r="E118" s="87"/>
      <c r="F118" s="87"/>
      <c r="G118" s="87"/>
      <c r="H118" s="87"/>
      <c r="I118" s="87"/>
      <c r="J118" s="87"/>
    </row>
    <row r="119" spans="2:10">
      <c r="B119" s="93"/>
      <c r="C119" s="93"/>
      <c r="D119" s="94"/>
      <c r="E119" s="94"/>
      <c r="F119" s="112"/>
      <c r="G119" s="112"/>
      <c r="H119" s="112"/>
      <c r="I119" s="112"/>
      <c r="J119" s="94"/>
    </row>
    <row r="120" spans="2:10">
      <c r="B120" s="93"/>
      <c r="C120" s="93"/>
      <c r="D120" s="94"/>
      <c r="E120" s="94"/>
      <c r="F120" s="112"/>
      <c r="G120" s="112"/>
      <c r="H120" s="112"/>
      <c r="I120" s="112"/>
      <c r="J120" s="94"/>
    </row>
    <row r="121" spans="2:10">
      <c r="B121" s="93"/>
      <c r="C121" s="93"/>
      <c r="D121" s="94"/>
      <c r="E121" s="94"/>
      <c r="F121" s="112"/>
      <c r="G121" s="112"/>
      <c r="H121" s="112"/>
      <c r="I121" s="112"/>
      <c r="J121" s="94"/>
    </row>
    <row r="122" spans="2:10">
      <c r="B122" s="93"/>
      <c r="C122" s="93"/>
      <c r="D122" s="94"/>
      <c r="E122" s="94"/>
      <c r="F122" s="112"/>
      <c r="G122" s="112"/>
      <c r="H122" s="112"/>
      <c r="I122" s="112"/>
      <c r="J122" s="94"/>
    </row>
    <row r="123" spans="2:10">
      <c r="B123" s="93"/>
      <c r="C123" s="93"/>
      <c r="D123" s="94"/>
      <c r="E123" s="94"/>
      <c r="F123" s="112"/>
      <c r="G123" s="112"/>
      <c r="H123" s="112"/>
      <c r="I123" s="112"/>
      <c r="J123" s="94"/>
    </row>
    <row r="124" spans="2:10">
      <c r="B124" s="93"/>
      <c r="C124" s="93"/>
      <c r="D124" s="94"/>
      <c r="E124" s="94"/>
      <c r="F124" s="112"/>
      <c r="G124" s="112"/>
      <c r="H124" s="112"/>
      <c r="I124" s="112"/>
      <c r="J124" s="94"/>
    </row>
    <row r="125" spans="2:10">
      <c r="B125" s="93"/>
      <c r="C125" s="93"/>
      <c r="D125" s="94"/>
      <c r="E125" s="94"/>
      <c r="F125" s="112"/>
      <c r="G125" s="112"/>
      <c r="H125" s="112"/>
      <c r="I125" s="112"/>
      <c r="J125" s="94"/>
    </row>
    <row r="126" spans="2:10">
      <c r="B126" s="93"/>
      <c r="C126" s="93"/>
      <c r="D126" s="94"/>
      <c r="E126" s="94"/>
      <c r="F126" s="112"/>
      <c r="G126" s="112"/>
      <c r="H126" s="112"/>
      <c r="I126" s="112"/>
      <c r="J126" s="94"/>
    </row>
    <row r="127" spans="2:10">
      <c r="B127" s="93"/>
      <c r="C127" s="93"/>
      <c r="D127" s="94"/>
      <c r="E127" s="94"/>
      <c r="F127" s="112"/>
      <c r="G127" s="112"/>
      <c r="H127" s="112"/>
      <c r="I127" s="112"/>
      <c r="J127" s="94"/>
    </row>
    <row r="128" spans="2:10">
      <c r="B128" s="93"/>
      <c r="C128" s="93"/>
      <c r="D128" s="94"/>
      <c r="E128" s="94"/>
      <c r="F128" s="112"/>
      <c r="G128" s="112"/>
      <c r="H128" s="112"/>
      <c r="I128" s="112"/>
      <c r="J128" s="94"/>
    </row>
    <row r="129" spans="2:10">
      <c r="B129" s="93"/>
      <c r="C129" s="93"/>
      <c r="D129" s="94"/>
      <c r="E129" s="94"/>
      <c r="F129" s="112"/>
      <c r="G129" s="112"/>
      <c r="H129" s="112"/>
      <c r="I129" s="112"/>
      <c r="J129" s="94"/>
    </row>
    <row r="130" spans="2:10">
      <c r="B130" s="93"/>
      <c r="C130" s="93"/>
      <c r="D130" s="94"/>
      <c r="E130" s="94"/>
      <c r="F130" s="112"/>
      <c r="G130" s="112"/>
      <c r="H130" s="112"/>
      <c r="I130" s="112"/>
      <c r="J130" s="94"/>
    </row>
    <row r="131" spans="2:10">
      <c r="B131" s="93"/>
      <c r="C131" s="93"/>
      <c r="D131" s="94"/>
      <c r="E131" s="94"/>
      <c r="F131" s="112"/>
      <c r="G131" s="112"/>
      <c r="H131" s="112"/>
      <c r="I131" s="112"/>
      <c r="J131" s="94"/>
    </row>
    <row r="132" spans="2:10">
      <c r="B132" s="93"/>
      <c r="C132" s="93"/>
      <c r="D132" s="94"/>
      <c r="E132" s="94"/>
      <c r="F132" s="112"/>
      <c r="G132" s="112"/>
      <c r="H132" s="112"/>
      <c r="I132" s="112"/>
      <c r="J132" s="94"/>
    </row>
    <row r="133" spans="2:10">
      <c r="B133" s="93"/>
      <c r="C133" s="93"/>
      <c r="D133" s="94"/>
      <c r="E133" s="94"/>
      <c r="F133" s="112"/>
      <c r="G133" s="112"/>
      <c r="H133" s="112"/>
      <c r="I133" s="112"/>
      <c r="J133" s="94"/>
    </row>
    <row r="134" spans="2:10">
      <c r="B134" s="93"/>
      <c r="C134" s="93"/>
      <c r="D134" s="94"/>
      <c r="E134" s="94"/>
      <c r="F134" s="112"/>
      <c r="G134" s="112"/>
      <c r="H134" s="112"/>
      <c r="I134" s="112"/>
      <c r="J134" s="94"/>
    </row>
    <row r="135" spans="2:10">
      <c r="B135" s="93"/>
      <c r="C135" s="93"/>
      <c r="D135" s="94"/>
      <c r="E135" s="94"/>
      <c r="F135" s="112"/>
      <c r="G135" s="112"/>
      <c r="H135" s="112"/>
      <c r="I135" s="112"/>
      <c r="J135" s="94"/>
    </row>
    <row r="136" spans="2:10">
      <c r="B136" s="93"/>
      <c r="C136" s="93"/>
      <c r="D136" s="94"/>
      <c r="E136" s="94"/>
      <c r="F136" s="112"/>
      <c r="G136" s="112"/>
      <c r="H136" s="112"/>
      <c r="I136" s="112"/>
      <c r="J136" s="94"/>
    </row>
    <row r="137" spans="2:10">
      <c r="B137" s="93"/>
      <c r="C137" s="93"/>
      <c r="D137" s="94"/>
      <c r="E137" s="94"/>
      <c r="F137" s="112"/>
      <c r="G137" s="112"/>
      <c r="H137" s="112"/>
      <c r="I137" s="112"/>
      <c r="J137" s="94"/>
    </row>
    <row r="138" spans="2:10">
      <c r="B138" s="93"/>
      <c r="C138" s="93"/>
      <c r="D138" s="94"/>
      <c r="E138" s="94"/>
      <c r="F138" s="112"/>
      <c r="G138" s="112"/>
      <c r="H138" s="112"/>
      <c r="I138" s="112"/>
      <c r="J138" s="94"/>
    </row>
    <row r="139" spans="2:10">
      <c r="B139" s="93"/>
      <c r="C139" s="93"/>
      <c r="D139" s="94"/>
      <c r="E139" s="94"/>
      <c r="F139" s="112"/>
      <c r="G139" s="112"/>
      <c r="H139" s="112"/>
      <c r="I139" s="112"/>
      <c r="J139" s="94"/>
    </row>
    <row r="140" spans="2:10">
      <c r="B140" s="93"/>
      <c r="C140" s="93"/>
      <c r="D140" s="94"/>
      <c r="E140" s="94"/>
      <c r="F140" s="112"/>
      <c r="G140" s="112"/>
      <c r="H140" s="112"/>
      <c r="I140" s="112"/>
      <c r="J140" s="94"/>
    </row>
    <row r="141" spans="2:10">
      <c r="B141" s="93"/>
      <c r="C141" s="93"/>
      <c r="D141" s="94"/>
      <c r="E141" s="94"/>
      <c r="F141" s="112"/>
      <c r="G141" s="112"/>
      <c r="H141" s="112"/>
      <c r="I141" s="112"/>
      <c r="J141" s="94"/>
    </row>
    <row r="142" spans="2:10">
      <c r="B142" s="93"/>
      <c r="C142" s="93"/>
      <c r="D142" s="94"/>
      <c r="E142" s="94"/>
      <c r="F142" s="112"/>
      <c r="G142" s="112"/>
      <c r="H142" s="112"/>
      <c r="I142" s="112"/>
      <c r="J142" s="94"/>
    </row>
    <row r="143" spans="2:10">
      <c r="B143" s="93"/>
      <c r="C143" s="93"/>
      <c r="D143" s="94"/>
      <c r="E143" s="94"/>
      <c r="F143" s="112"/>
      <c r="G143" s="112"/>
      <c r="H143" s="112"/>
      <c r="I143" s="112"/>
      <c r="J143" s="94"/>
    </row>
    <row r="144" spans="2:10">
      <c r="B144" s="93"/>
      <c r="C144" s="93"/>
      <c r="D144" s="94"/>
      <c r="E144" s="94"/>
      <c r="F144" s="112"/>
      <c r="G144" s="112"/>
      <c r="H144" s="112"/>
      <c r="I144" s="112"/>
      <c r="J144" s="94"/>
    </row>
    <row r="145" spans="2:10">
      <c r="B145" s="93"/>
      <c r="C145" s="93"/>
      <c r="D145" s="94"/>
      <c r="E145" s="94"/>
      <c r="F145" s="112"/>
      <c r="G145" s="112"/>
      <c r="H145" s="112"/>
      <c r="I145" s="112"/>
      <c r="J145" s="94"/>
    </row>
    <row r="146" spans="2:10">
      <c r="B146" s="93"/>
      <c r="C146" s="93"/>
      <c r="D146" s="94"/>
      <c r="E146" s="94"/>
      <c r="F146" s="112"/>
      <c r="G146" s="112"/>
      <c r="H146" s="112"/>
      <c r="I146" s="112"/>
      <c r="J146" s="94"/>
    </row>
    <row r="147" spans="2:10">
      <c r="B147" s="93"/>
      <c r="C147" s="93"/>
      <c r="D147" s="94"/>
      <c r="E147" s="94"/>
      <c r="F147" s="112"/>
      <c r="G147" s="112"/>
      <c r="H147" s="112"/>
      <c r="I147" s="112"/>
      <c r="J147" s="94"/>
    </row>
    <row r="148" spans="2:10">
      <c r="B148" s="93"/>
      <c r="C148" s="93"/>
      <c r="D148" s="94"/>
      <c r="E148" s="94"/>
      <c r="F148" s="112"/>
      <c r="G148" s="112"/>
      <c r="H148" s="112"/>
      <c r="I148" s="112"/>
      <c r="J148" s="94"/>
    </row>
    <row r="149" spans="2:10">
      <c r="B149" s="93"/>
      <c r="C149" s="93"/>
      <c r="D149" s="94"/>
      <c r="E149" s="94"/>
      <c r="F149" s="112"/>
      <c r="G149" s="112"/>
      <c r="H149" s="112"/>
      <c r="I149" s="112"/>
      <c r="J149" s="94"/>
    </row>
    <row r="150" spans="2:10">
      <c r="B150" s="93"/>
      <c r="C150" s="93"/>
      <c r="D150" s="94"/>
      <c r="E150" s="94"/>
      <c r="F150" s="112"/>
      <c r="G150" s="112"/>
      <c r="H150" s="112"/>
      <c r="I150" s="112"/>
      <c r="J150" s="94"/>
    </row>
    <row r="151" spans="2:10">
      <c r="B151" s="93"/>
      <c r="C151" s="93"/>
      <c r="D151" s="94"/>
      <c r="E151" s="94"/>
      <c r="F151" s="112"/>
      <c r="G151" s="112"/>
      <c r="H151" s="112"/>
      <c r="I151" s="112"/>
      <c r="J151" s="94"/>
    </row>
    <row r="152" spans="2:10">
      <c r="B152" s="93"/>
      <c r="C152" s="93"/>
      <c r="D152" s="94"/>
      <c r="E152" s="94"/>
      <c r="F152" s="112"/>
      <c r="G152" s="112"/>
      <c r="H152" s="112"/>
      <c r="I152" s="112"/>
      <c r="J152" s="94"/>
    </row>
    <row r="153" spans="2:10">
      <c r="B153" s="93"/>
      <c r="C153" s="93"/>
      <c r="D153" s="94"/>
      <c r="E153" s="94"/>
      <c r="F153" s="112"/>
      <c r="G153" s="112"/>
      <c r="H153" s="112"/>
      <c r="I153" s="112"/>
      <c r="J153" s="94"/>
    </row>
    <row r="154" spans="2:10">
      <c r="B154" s="93"/>
      <c r="C154" s="93"/>
      <c r="D154" s="94"/>
      <c r="E154" s="94"/>
      <c r="F154" s="112"/>
      <c r="G154" s="112"/>
      <c r="H154" s="112"/>
      <c r="I154" s="112"/>
      <c r="J154" s="94"/>
    </row>
    <row r="155" spans="2:10">
      <c r="B155" s="93"/>
      <c r="C155" s="93"/>
      <c r="D155" s="94"/>
      <c r="E155" s="94"/>
      <c r="F155" s="112"/>
      <c r="G155" s="112"/>
      <c r="H155" s="112"/>
      <c r="I155" s="112"/>
      <c r="J155" s="94"/>
    </row>
    <row r="156" spans="2:10">
      <c r="B156" s="93"/>
      <c r="C156" s="93"/>
      <c r="D156" s="94"/>
      <c r="E156" s="94"/>
      <c r="F156" s="112"/>
      <c r="G156" s="112"/>
      <c r="H156" s="112"/>
      <c r="I156" s="112"/>
      <c r="J156" s="94"/>
    </row>
    <row r="157" spans="2:10">
      <c r="B157" s="93"/>
      <c r="C157" s="93"/>
      <c r="D157" s="94"/>
      <c r="E157" s="94"/>
      <c r="F157" s="112"/>
      <c r="G157" s="112"/>
      <c r="H157" s="112"/>
      <c r="I157" s="112"/>
      <c r="J157" s="94"/>
    </row>
    <row r="158" spans="2:10">
      <c r="B158" s="93"/>
      <c r="C158" s="93"/>
      <c r="D158" s="94"/>
      <c r="E158" s="94"/>
      <c r="F158" s="112"/>
      <c r="G158" s="112"/>
      <c r="H158" s="112"/>
      <c r="I158" s="112"/>
      <c r="J158" s="94"/>
    </row>
    <row r="159" spans="2:10">
      <c r="B159" s="93"/>
      <c r="C159" s="93"/>
      <c r="D159" s="94"/>
      <c r="E159" s="94"/>
      <c r="F159" s="112"/>
      <c r="G159" s="112"/>
      <c r="H159" s="112"/>
      <c r="I159" s="112"/>
      <c r="J159" s="94"/>
    </row>
    <row r="160" spans="2:10">
      <c r="B160" s="93"/>
      <c r="C160" s="93"/>
      <c r="D160" s="94"/>
      <c r="E160" s="94"/>
      <c r="F160" s="112"/>
      <c r="G160" s="112"/>
      <c r="H160" s="112"/>
      <c r="I160" s="112"/>
      <c r="J160" s="94"/>
    </row>
    <row r="161" spans="2:10">
      <c r="B161" s="93"/>
      <c r="C161" s="93"/>
      <c r="D161" s="94"/>
      <c r="E161" s="94"/>
      <c r="F161" s="112"/>
      <c r="G161" s="112"/>
      <c r="H161" s="112"/>
      <c r="I161" s="112"/>
      <c r="J161" s="94"/>
    </row>
    <row r="162" spans="2:10">
      <c r="B162" s="93"/>
      <c r="C162" s="93"/>
      <c r="D162" s="94"/>
      <c r="E162" s="94"/>
      <c r="F162" s="112"/>
      <c r="G162" s="112"/>
      <c r="H162" s="112"/>
      <c r="I162" s="112"/>
      <c r="J162" s="94"/>
    </row>
    <row r="163" spans="2:10">
      <c r="B163" s="93"/>
      <c r="C163" s="93"/>
      <c r="D163" s="94"/>
      <c r="E163" s="94"/>
      <c r="F163" s="112"/>
      <c r="G163" s="112"/>
      <c r="H163" s="112"/>
      <c r="I163" s="112"/>
      <c r="J163" s="94"/>
    </row>
    <row r="164" spans="2:10">
      <c r="B164" s="93"/>
      <c r="C164" s="93"/>
      <c r="D164" s="94"/>
      <c r="E164" s="94"/>
      <c r="F164" s="112"/>
      <c r="G164" s="112"/>
      <c r="H164" s="112"/>
      <c r="I164" s="112"/>
      <c r="J164" s="94"/>
    </row>
    <row r="165" spans="2:10">
      <c r="B165" s="93"/>
      <c r="C165" s="93"/>
      <c r="D165" s="94"/>
      <c r="E165" s="94"/>
      <c r="F165" s="112"/>
      <c r="G165" s="112"/>
      <c r="H165" s="112"/>
      <c r="I165" s="112"/>
      <c r="J165" s="94"/>
    </row>
    <row r="166" spans="2:10">
      <c r="B166" s="93"/>
      <c r="C166" s="93"/>
      <c r="D166" s="94"/>
      <c r="E166" s="94"/>
      <c r="F166" s="112"/>
      <c r="G166" s="112"/>
      <c r="H166" s="112"/>
      <c r="I166" s="112"/>
      <c r="J166" s="94"/>
    </row>
    <row r="167" spans="2:10">
      <c r="B167" s="93"/>
      <c r="C167" s="93"/>
      <c r="D167" s="94"/>
      <c r="E167" s="94"/>
      <c r="F167" s="112"/>
      <c r="G167" s="112"/>
      <c r="H167" s="112"/>
      <c r="I167" s="112"/>
      <c r="J167" s="94"/>
    </row>
    <row r="168" spans="2:10">
      <c r="B168" s="93"/>
      <c r="C168" s="93"/>
      <c r="D168" s="94"/>
      <c r="E168" s="94"/>
      <c r="F168" s="112"/>
      <c r="G168" s="112"/>
      <c r="H168" s="112"/>
      <c r="I168" s="112"/>
      <c r="J168" s="94"/>
    </row>
    <row r="169" spans="2:10">
      <c r="B169" s="93"/>
      <c r="C169" s="93"/>
      <c r="D169" s="94"/>
      <c r="E169" s="94"/>
      <c r="F169" s="112"/>
      <c r="G169" s="112"/>
      <c r="H169" s="112"/>
      <c r="I169" s="112"/>
      <c r="J169" s="94"/>
    </row>
    <row r="170" spans="2:10">
      <c r="B170" s="93"/>
      <c r="C170" s="93"/>
      <c r="D170" s="94"/>
      <c r="E170" s="94"/>
      <c r="F170" s="112"/>
      <c r="G170" s="112"/>
      <c r="H170" s="112"/>
      <c r="I170" s="112"/>
      <c r="J170" s="94"/>
    </row>
    <row r="171" spans="2:10">
      <c r="B171" s="93"/>
      <c r="C171" s="93"/>
      <c r="D171" s="94"/>
      <c r="E171" s="94"/>
      <c r="F171" s="112"/>
      <c r="G171" s="112"/>
      <c r="H171" s="112"/>
      <c r="I171" s="112"/>
      <c r="J171" s="94"/>
    </row>
    <row r="172" spans="2:10">
      <c r="B172" s="93"/>
      <c r="C172" s="93"/>
      <c r="D172" s="94"/>
      <c r="E172" s="94"/>
      <c r="F172" s="112"/>
      <c r="G172" s="112"/>
      <c r="H172" s="112"/>
      <c r="I172" s="112"/>
      <c r="J172" s="94"/>
    </row>
    <row r="173" spans="2:10">
      <c r="B173" s="93"/>
      <c r="C173" s="93"/>
      <c r="D173" s="94"/>
      <c r="E173" s="94"/>
      <c r="F173" s="112"/>
      <c r="G173" s="112"/>
      <c r="H173" s="112"/>
      <c r="I173" s="112"/>
      <c r="J173" s="94"/>
    </row>
    <row r="174" spans="2:10">
      <c r="B174" s="93"/>
      <c r="C174" s="93"/>
      <c r="D174" s="94"/>
      <c r="E174" s="94"/>
      <c r="F174" s="112"/>
      <c r="G174" s="112"/>
      <c r="H174" s="112"/>
      <c r="I174" s="112"/>
      <c r="J174" s="94"/>
    </row>
    <row r="175" spans="2:10">
      <c r="B175" s="93"/>
      <c r="C175" s="93"/>
      <c r="D175" s="94"/>
      <c r="E175" s="94"/>
      <c r="F175" s="112"/>
      <c r="G175" s="112"/>
      <c r="H175" s="112"/>
      <c r="I175" s="112"/>
      <c r="J175" s="94"/>
    </row>
    <row r="176" spans="2:10">
      <c r="B176" s="93"/>
      <c r="C176" s="93"/>
      <c r="D176" s="94"/>
      <c r="E176" s="94"/>
      <c r="F176" s="112"/>
      <c r="G176" s="112"/>
      <c r="H176" s="112"/>
      <c r="I176" s="112"/>
      <c r="J176" s="94"/>
    </row>
    <row r="177" spans="2:10">
      <c r="B177" s="93"/>
      <c r="C177" s="93"/>
      <c r="D177" s="94"/>
      <c r="E177" s="94"/>
      <c r="F177" s="112"/>
      <c r="G177" s="112"/>
      <c r="H177" s="112"/>
      <c r="I177" s="112"/>
      <c r="J177" s="94"/>
    </row>
    <row r="178" spans="2:10">
      <c r="B178" s="93"/>
      <c r="C178" s="93"/>
      <c r="D178" s="94"/>
      <c r="E178" s="94"/>
      <c r="F178" s="112"/>
      <c r="G178" s="112"/>
      <c r="H178" s="112"/>
      <c r="I178" s="112"/>
      <c r="J178" s="94"/>
    </row>
    <row r="179" spans="2:10">
      <c r="B179" s="93"/>
      <c r="C179" s="93"/>
      <c r="D179" s="94"/>
      <c r="E179" s="94"/>
      <c r="F179" s="112"/>
      <c r="G179" s="112"/>
      <c r="H179" s="112"/>
      <c r="I179" s="112"/>
      <c r="J179" s="94"/>
    </row>
    <row r="180" spans="2:10">
      <c r="B180" s="93"/>
      <c r="C180" s="93"/>
      <c r="D180" s="94"/>
      <c r="E180" s="94"/>
      <c r="F180" s="112"/>
      <c r="G180" s="112"/>
      <c r="H180" s="112"/>
      <c r="I180" s="112"/>
      <c r="J180" s="94"/>
    </row>
    <row r="181" spans="2:10">
      <c r="B181" s="93"/>
      <c r="C181" s="93"/>
      <c r="D181" s="94"/>
      <c r="E181" s="94"/>
      <c r="F181" s="112"/>
      <c r="G181" s="112"/>
      <c r="H181" s="112"/>
      <c r="I181" s="112"/>
      <c r="J181" s="94"/>
    </row>
    <row r="182" spans="2:10">
      <c r="B182" s="93"/>
      <c r="C182" s="93"/>
      <c r="D182" s="94"/>
      <c r="E182" s="94"/>
      <c r="F182" s="112"/>
      <c r="G182" s="112"/>
      <c r="H182" s="112"/>
      <c r="I182" s="112"/>
      <c r="J182" s="94"/>
    </row>
    <row r="183" spans="2:10">
      <c r="B183" s="93"/>
      <c r="C183" s="93"/>
      <c r="D183" s="94"/>
      <c r="E183" s="94"/>
      <c r="F183" s="112"/>
      <c r="G183" s="112"/>
      <c r="H183" s="112"/>
      <c r="I183" s="112"/>
      <c r="J183" s="94"/>
    </row>
    <row r="184" spans="2:10">
      <c r="B184" s="93"/>
      <c r="C184" s="93"/>
      <c r="D184" s="94"/>
      <c r="E184" s="94"/>
      <c r="F184" s="112"/>
      <c r="G184" s="112"/>
      <c r="H184" s="112"/>
      <c r="I184" s="112"/>
      <c r="J184" s="94"/>
    </row>
    <row r="185" spans="2:10">
      <c r="B185" s="93"/>
      <c r="C185" s="93"/>
      <c r="D185" s="94"/>
      <c r="E185" s="94"/>
      <c r="F185" s="112"/>
      <c r="G185" s="112"/>
      <c r="H185" s="112"/>
      <c r="I185" s="112"/>
      <c r="J185" s="94"/>
    </row>
    <row r="186" spans="2:10">
      <c r="B186" s="93"/>
      <c r="C186" s="93"/>
      <c r="D186" s="94"/>
      <c r="E186" s="94"/>
      <c r="F186" s="112"/>
      <c r="G186" s="112"/>
      <c r="H186" s="112"/>
      <c r="I186" s="112"/>
      <c r="J186" s="94"/>
    </row>
    <row r="187" spans="2:10">
      <c r="B187" s="93"/>
      <c r="C187" s="93"/>
      <c r="D187" s="94"/>
      <c r="E187" s="94"/>
      <c r="F187" s="112"/>
      <c r="G187" s="112"/>
      <c r="H187" s="112"/>
      <c r="I187" s="112"/>
      <c r="J187" s="94"/>
    </row>
    <row r="188" spans="2:10">
      <c r="B188" s="93"/>
      <c r="C188" s="93"/>
      <c r="D188" s="94"/>
      <c r="E188" s="94"/>
      <c r="F188" s="112"/>
      <c r="G188" s="112"/>
      <c r="H188" s="112"/>
      <c r="I188" s="112"/>
      <c r="J188" s="94"/>
    </row>
    <row r="189" spans="2:10">
      <c r="B189" s="93"/>
      <c r="C189" s="93"/>
      <c r="D189" s="94"/>
      <c r="E189" s="94"/>
      <c r="F189" s="112"/>
      <c r="G189" s="112"/>
      <c r="H189" s="112"/>
      <c r="I189" s="112"/>
      <c r="J189" s="94"/>
    </row>
    <row r="190" spans="2:10">
      <c r="B190" s="93"/>
      <c r="C190" s="93"/>
      <c r="D190" s="94"/>
      <c r="E190" s="94"/>
      <c r="F190" s="112"/>
      <c r="G190" s="112"/>
      <c r="H190" s="112"/>
      <c r="I190" s="112"/>
      <c r="J190" s="94"/>
    </row>
    <row r="191" spans="2:10">
      <c r="B191" s="93"/>
      <c r="C191" s="93"/>
      <c r="D191" s="94"/>
      <c r="E191" s="94"/>
      <c r="F191" s="112"/>
      <c r="G191" s="112"/>
      <c r="H191" s="112"/>
      <c r="I191" s="112"/>
      <c r="J191" s="94"/>
    </row>
    <row r="192" spans="2:10">
      <c r="B192" s="93"/>
      <c r="C192" s="93"/>
      <c r="D192" s="94"/>
      <c r="E192" s="94"/>
      <c r="F192" s="112"/>
      <c r="G192" s="112"/>
      <c r="H192" s="112"/>
      <c r="I192" s="112"/>
      <c r="J192" s="94"/>
    </row>
    <row r="193" spans="2:10">
      <c r="B193" s="93"/>
      <c r="C193" s="93"/>
      <c r="D193" s="94"/>
      <c r="E193" s="94"/>
      <c r="F193" s="112"/>
      <c r="G193" s="112"/>
      <c r="H193" s="112"/>
      <c r="I193" s="112"/>
      <c r="J193" s="94"/>
    </row>
    <row r="194" spans="2:10">
      <c r="B194" s="93"/>
      <c r="C194" s="93"/>
      <c r="D194" s="94"/>
      <c r="E194" s="94"/>
      <c r="F194" s="112"/>
      <c r="G194" s="112"/>
      <c r="H194" s="112"/>
      <c r="I194" s="112"/>
      <c r="J194" s="94"/>
    </row>
    <row r="195" spans="2:10">
      <c r="B195" s="93"/>
      <c r="C195" s="93"/>
      <c r="D195" s="94"/>
      <c r="E195" s="94"/>
      <c r="F195" s="112"/>
      <c r="G195" s="112"/>
      <c r="H195" s="112"/>
      <c r="I195" s="112"/>
      <c r="J195" s="94"/>
    </row>
    <row r="196" spans="2:10">
      <c r="B196" s="93"/>
      <c r="C196" s="93"/>
      <c r="D196" s="94"/>
      <c r="E196" s="94"/>
      <c r="F196" s="112"/>
      <c r="G196" s="112"/>
      <c r="H196" s="112"/>
      <c r="I196" s="112"/>
      <c r="J196" s="94"/>
    </row>
    <row r="197" spans="2:10">
      <c r="B197" s="93"/>
      <c r="C197" s="93"/>
      <c r="D197" s="94"/>
      <c r="E197" s="94"/>
      <c r="F197" s="112"/>
      <c r="G197" s="112"/>
      <c r="H197" s="112"/>
      <c r="I197" s="112"/>
      <c r="J197" s="94"/>
    </row>
    <row r="198" spans="2:10">
      <c r="B198" s="93"/>
      <c r="C198" s="93"/>
      <c r="D198" s="94"/>
      <c r="E198" s="94"/>
      <c r="F198" s="112"/>
      <c r="G198" s="112"/>
      <c r="H198" s="112"/>
      <c r="I198" s="112"/>
      <c r="J198" s="94"/>
    </row>
    <row r="199" spans="2:10">
      <c r="B199" s="93"/>
      <c r="C199" s="93"/>
      <c r="D199" s="94"/>
      <c r="E199" s="94"/>
      <c r="F199" s="112"/>
      <c r="G199" s="112"/>
      <c r="H199" s="112"/>
      <c r="I199" s="112"/>
      <c r="J199" s="94"/>
    </row>
    <row r="200" spans="2:10">
      <c r="B200" s="93"/>
      <c r="C200" s="93"/>
      <c r="D200" s="94"/>
      <c r="E200" s="94"/>
      <c r="F200" s="112"/>
      <c r="G200" s="112"/>
      <c r="H200" s="112"/>
      <c r="I200" s="112"/>
      <c r="J200" s="9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4" type="noConversion"/>
  <dataValidations count="1">
    <dataValidation allowBlank="1" showInputMessage="1" showErrorMessage="1" sqref="D1:J9 C5:C9 A1:A1048576 B1:B9 B119:J1048576 B22:B23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146</v>
      </c>
      <c r="C1" s="46" t="s" vm="1">
        <v>229</v>
      </c>
    </row>
    <row r="2" spans="2:11">
      <c r="B2" s="46" t="s">
        <v>145</v>
      </c>
      <c r="C2" s="46" t="s">
        <v>230</v>
      </c>
    </row>
    <row r="3" spans="2:11">
      <c r="B3" s="46" t="s">
        <v>147</v>
      </c>
      <c r="C3" s="46" t="s">
        <v>231</v>
      </c>
    </row>
    <row r="4" spans="2:11">
      <c r="B4" s="46" t="s">
        <v>148</v>
      </c>
      <c r="C4" s="46">
        <v>12152</v>
      </c>
    </row>
    <row r="6" spans="2:11" ht="26.25" customHeight="1">
      <c r="B6" s="143" t="s">
        <v>178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11" s="3" customFormat="1" ht="63">
      <c r="B7" s="47" t="s">
        <v>116</v>
      </c>
      <c r="C7" s="49" t="s">
        <v>117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56</v>
      </c>
      <c r="I7" s="49" t="s">
        <v>111</v>
      </c>
      <c r="J7" s="49" t="s">
        <v>149</v>
      </c>
      <c r="K7" s="64" t="s">
        <v>150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6" t="s">
        <v>2820</v>
      </c>
      <c r="C10" s="87"/>
      <c r="D10" s="87"/>
      <c r="E10" s="87"/>
      <c r="F10" s="87"/>
      <c r="G10" s="87"/>
      <c r="H10" s="87"/>
      <c r="I10" s="107">
        <v>0</v>
      </c>
      <c r="J10" s="108">
        <v>0</v>
      </c>
      <c r="K10" s="108">
        <v>0</v>
      </c>
    </row>
    <row r="11" spans="2:11" ht="21" customHeight="1">
      <c r="B11" s="126"/>
      <c r="C11" s="87"/>
      <c r="D11" s="87"/>
      <c r="E11" s="87"/>
      <c r="F11" s="87"/>
      <c r="G11" s="87"/>
      <c r="H11" s="87"/>
      <c r="I11" s="87"/>
      <c r="J11" s="87"/>
      <c r="K11" s="87"/>
    </row>
    <row r="12" spans="2:11">
      <c r="B12" s="126"/>
      <c r="C12" s="87"/>
      <c r="D12" s="87"/>
      <c r="E12" s="87"/>
      <c r="F12" s="87"/>
      <c r="G12" s="87"/>
      <c r="H12" s="87"/>
      <c r="I12" s="87"/>
      <c r="J12" s="87"/>
      <c r="K12" s="87"/>
    </row>
    <row r="13" spans="2:1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93"/>
      <c r="C110" s="93"/>
      <c r="D110" s="112"/>
      <c r="E110" s="112"/>
      <c r="F110" s="112"/>
      <c r="G110" s="112"/>
      <c r="H110" s="112"/>
      <c r="I110" s="94"/>
      <c r="J110" s="94"/>
      <c r="K110" s="94"/>
    </row>
    <row r="111" spans="2:11">
      <c r="B111" s="93"/>
      <c r="C111" s="93"/>
      <c r="D111" s="112"/>
      <c r="E111" s="112"/>
      <c r="F111" s="112"/>
      <c r="G111" s="112"/>
      <c r="H111" s="112"/>
      <c r="I111" s="94"/>
      <c r="J111" s="94"/>
      <c r="K111" s="94"/>
    </row>
    <row r="112" spans="2:11">
      <c r="B112" s="93"/>
      <c r="C112" s="93"/>
      <c r="D112" s="112"/>
      <c r="E112" s="112"/>
      <c r="F112" s="112"/>
      <c r="G112" s="112"/>
      <c r="H112" s="112"/>
      <c r="I112" s="94"/>
      <c r="J112" s="94"/>
      <c r="K112" s="94"/>
    </row>
    <row r="113" spans="2:11">
      <c r="B113" s="93"/>
      <c r="C113" s="93"/>
      <c r="D113" s="112"/>
      <c r="E113" s="112"/>
      <c r="F113" s="112"/>
      <c r="G113" s="112"/>
      <c r="H113" s="112"/>
      <c r="I113" s="94"/>
      <c r="J113" s="94"/>
      <c r="K113" s="94"/>
    </row>
    <row r="114" spans="2:11">
      <c r="B114" s="93"/>
      <c r="C114" s="93"/>
      <c r="D114" s="112"/>
      <c r="E114" s="112"/>
      <c r="F114" s="112"/>
      <c r="G114" s="112"/>
      <c r="H114" s="112"/>
      <c r="I114" s="94"/>
      <c r="J114" s="94"/>
      <c r="K114" s="94"/>
    </row>
    <row r="115" spans="2:11">
      <c r="B115" s="93"/>
      <c r="C115" s="93"/>
      <c r="D115" s="112"/>
      <c r="E115" s="112"/>
      <c r="F115" s="112"/>
      <c r="G115" s="112"/>
      <c r="H115" s="112"/>
      <c r="I115" s="94"/>
      <c r="J115" s="94"/>
      <c r="K115" s="94"/>
    </row>
    <row r="116" spans="2:11">
      <c r="B116" s="93"/>
      <c r="C116" s="93"/>
      <c r="D116" s="112"/>
      <c r="E116" s="112"/>
      <c r="F116" s="112"/>
      <c r="G116" s="112"/>
      <c r="H116" s="112"/>
      <c r="I116" s="94"/>
      <c r="J116" s="94"/>
      <c r="K116" s="94"/>
    </row>
    <row r="117" spans="2:11">
      <c r="B117" s="93"/>
      <c r="C117" s="93"/>
      <c r="D117" s="112"/>
      <c r="E117" s="112"/>
      <c r="F117" s="112"/>
      <c r="G117" s="112"/>
      <c r="H117" s="112"/>
      <c r="I117" s="94"/>
      <c r="J117" s="94"/>
      <c r="K117" s="94"/>
    </row>
    <row r="118" spans="2:11">
      <c r="B118" s="93"/>
      <c r="C118" s="93"/>
      <c r="D118" s="112"/>
      <c r="E118" s="112"/>
      <c r="F118" s="112"/>
      <c r="G118" s="112"/>
      <c r="H118" s="112"/>
      <c r="I118" s="94"/>
      <c r="J118" s="94"/>
      <c r="K118" s="94"/>
    </row>
    <row r="119" spans="2:11">
      <c r="B119" s="93"/>
      <c r="C119" s="93"/>
      <c r="D119" s="112"/>
      <c r="E119" s="112"/>
      <c r="F119" s="112"/>
      <c r="G119" s="112"/>
      <c r="H119" s="112"/>
      <c r="I119" s="94"/>
      <c r="J119" s="94"/>
      <c r="K119" s="94"/>
    </row>
    <row r="120" spans="2:11">
      <c r="B120" s="93"/>
      <c r="C120" s="93"/>
      <c r="D120" s="112"/>
      <c r="E120" s="112"/>
      <c r="F120" s="112"/>
      <c r="G120" s="112"/>
      <c r="H120" s="112"/>
      <c r="I120" s="94"/>
      <c r="J120" s="94"/>
      <c r="K120" s="94"/>
    </row>
    <row r="121" spans="2:11">
      <c r="B121" s="93"/>
      <c r="C121" s="93"/>
      <c r="D121" s="112"/>
      <c r="E121" s="112"/>
      <c r="F121" s="112"/>
      <c r="G121" s="112"/>
      <c r="H121" s="112"/>
      <c r="I121" s="94"/>
      <c r="J121" s="94"/>
      <c r="K121" s="94"/>
    </row>
    <row r="122" spans="2:11">
      <c r="B122" s="93"/>
      <c r="C122" s="93"/>
      <c r="D122" s="112"/>
      <c r="E122" s="112"/>
      <c r="F122" s="112"/>
      <c r="G122" s="112"/>
      <c r="H122" s="112"/>
      <c r="I122" s="94"/>
      <c r="J122" s="94"/>
      <c r="K122" s="94"/>
    </row>
    <row r="123" spans="2:11">
      <c r="B123" s="93"/>
      <c r="C123" s="93"/>
      <c r="D123" s="112"/>
      <c r="E123" s="112"/>
      <c r="F123" s="112"/>
      <c r="G123" s="112"/>
      <c r="H123" s="112"/>
      <c r="I123" s="94"/>
      <c r="J123" s="94"/>
      <c r="K123" s="94"/>
    </row>
    <row r="124" spans="2:11">
      <c r="B124" s="93"/>
      <c r="C124" s="93"/>
      <c r="D124" s="112"/>
      <c r="E124" s="112"/>
      <c r="F124" s="112"/>
      <c r="G124" s="112"/>
      <c r="H124" s="112"/>
      <c r="I124" s="94"/>
      <c r="J124" s="94"/>
      <c r="K124" s="94"/>
    </row>
    <row r="125" spans="2:11">
      <c r="B125" s="93"/>
      <c r="C125" s="93"/>
      <c r="D125" s="112"/>
      <c r="E125" s="112"/>
      <c r="F125" s="112"/>
      <c r="G125" s="112"/>
      <c r="H125" s="112"/>
      <c r="I125" s="94"/>
      <c r="J125" s="94"/>
      <c r="K125" s="94"/>
    </row>
    <row r="126" spans="2:11">
      <c r="B126" s="93"/>
      <c r="C126" s="93"/>
      <c r="D126" s="112"/>
      <c r="E126" s="112"/>
      <c r="F126" s="112"/>
      <c r="G126" s="112"/>
      <c r="H126" s="112"/>
      <c r="I126" s="94"/>
      <c r="J126" s="94"/>
      <c r="K126" s="94"/>
    </row>
    <row r="127" spans="2:11">
      <c r="B127" s="93"/>
      <c r="C127" s="93"/>
      <c r="D127" s="112"/>
      <c r="E127" s="112"/>
      <c r="F127" s="112"/>
      <c r="G127" s="112"/>
      <c r="H127" s="112"/>
      <c r="I127" s="94"/>
      <c r="J127" s="94"/>
      <c r="K127" s="94"/>
    </row>
    <row r="128" spans="2:11">
      <c r="B128" s="93"/>
      <c r="C128" s="93"/>
      <c r="D128" s="112"/>
      <c r="E128" s="112"/>
      <c r="F128" s="112"/>
      <c r="G128" s="112"/>
      <c r="H128" s="112"/>
      <c r="I128" s="94"/>
      <c r="J128" s="94"/>
      <c r="K128" s="94"/>
    </row>
    <row r="129" spans="2:11">
      <c r="B129" s="93"/>
      <c r="C129" s="93"/>
      <c r="D129" s="112"/>
      <c r="E129" s="112"/>
      <c r="F129" s="112"/>
      <c r="G129" s="112"/>
      <c r="H129" s="112"/>
      <c r="I129" s="94"/>
      <c r="J129" s="94"/>
      <c r="K129" s="94"/>
    </row>
    <row r="130" spans="2:11">
      <c r="B130" s="93"/>
      <c r="C130" s="93"/>
      <c r="D130" s="112"/>
      <c r="E130" s="112"/>
      <c r="F130" s="112"/>
      <c r="G130" s="112"/>
      <c r="H130" s="112"/>
      <c r="I130" s="94"/>
      <c r="J130" s="94"/>
      <c r="K130" s="94"/>
    </row>
    <row r="131" spans="2:11">
      <c r="B131" s="93"/>
      <c r="C131" s="93"/>
      <c r="D131" s="112"/>
      <c r="E131" s="112"/>
      <c r="F131" s="112"/>
      <c r="G131" s="112"/>
      <c r="H131" s="112"/>
      <c r="I131" s="94"/>
      <c r="J131" s="94"/>
      <c r="K131" s="94"/>
    </row>
    <row r="132" spans="2:11">
      <c r="B132" s="93"/>
      <c r="C132" s="93"/>
      <c r="D132" s="112"/>
      <c r="E132" s="112"/>
      <c r="F132" s="112"/>
      <c r="G132" s="112"/>
      <c r="H132" s="112"/>
      <c r="I132" s="94"/>
      <c r="J132" s="94"/>
      <c r="K132" s="94"/>
    </row>
    <row r="133" spans="2:11">
      <c r="B133" s="93"/>
      <c r="C133" s="93"/>
      <c r="D133" s="112"/>
      <c r="E133" s="112"/>
      <c r="F133" s="112"/>
      <c r="G133" s="112"/>
      <c r="H133" s="112"/>
      <c r="I133" s="94"/>
      <c r="J133" s="94"/>
      <c r="K133" s="94"/>
    </row>
    <row r="134" spans="2:11">
      <c r="B134" s="93"/>
      <c r="C134" s="93"/>
      <c r="D134" s="112"/>
      <c r="E134" s="112"/>
      <c r="F134" s="112"/>
      <c r="G134" s="112"/>
      <c r="H134" s="112"/>
      <c r="I134" s="94"/>
      <c r="J134" s="94"/>
      <c r="K134" s="94"/>
    </row>
    <row r="135" spans="2:11">
      <c r="B135" s="93"/>
      <c r="C135" s="93"/>
      <c r="D135" s="112"/>
      <c r="E135" s="112"/>
      <c r="F135" s="112"/>
      <c r="G135" s="112"/>
      <c r="H135" s="112"/>
      <c r="I135" s="94"/>
      <c r="J135" s="94"/>
      <c r="K135" s="94"/>
    </row>
    <row r="136" spans="2:11">
      <c r="B136" s="93"/>
      <c r="C136" s="93"/>
      <c r="D136" s="112"/>
      <c r="E136" s="112"/>
      <c r="F136" s="112"/>
      <c r="G136" s="112"/>
      <c r="H136" s="112"/>
      <c r="I136" s="94"/>
      <c r="J136" s="94"/>
      <c r="K136" s="94"/>
    </row>
    <row r="137" spans="2:11">
      <c r="B137" s="93"/>
      <c r="C137" s="93"/>
      <c r="D137" s="112"/>
      <c r="E137" s="112"/>
      <c r="F137" s="112"/>
      <c r="G137" s="112"/>
      <c r="H137" s="112"/>
      <c r="I137" s="94"/>
      <c r="J137" s="94"/>
      <c r="K137" s="94"/>
    </row>
    <row r="138" spans="2:11">
      <c r="B138" s="93"/>
      <c r="C138" s="93"/>
      <c r="D138" s="112"/>
      <c r="E138" s="112"/>
      <c r="F138" s="112"/>
      <c r="G138" s="112"/>
      <c r="H138" s="112"/>
      <c r="I138" s="94"/>
      <c r="J138" s="94"/>
      <c r="K138" s="94"/>
    </row>
    <row r="139" spans="2:11">
      <c r="B139" s="93"/>
      <c r="C139" s="93"/>
      <c r="D139" s="112"/>
      <c r="E139" s="112"/>
      <c r="F139" s="112"/>
      <c r="G139" s="112"/>
      <c r="H139" s="112"/>
      <c r="I139" s="94"/>
      <c r="J139" s="94"/>
      <c r="K139" s="94"/>
    </row>
    <row r="140" spans="2:11">
      <c r="B140" s="93"/>
      <c r="C140" s="93"/>
      <c r="D140" s="112"/>
      <c r="E140" s="112"/>
      <c r="F140" s="112"/>
      <c r="G140" s="112"/>
      <c r="H140" s="112"/>
      <c r="I140" s="94"/>
      <c r="J140" s="94"/>
      <c r="K140" s="94"/>
    </row>
    <row r="141" spans="2:11">
      <c r="B141" s="93"/>
      <c r="C141" s="93"/>
      <c r="D141" s="112"/>
      <c r="E141" s="112"/>
      <c r="F141" s="112"/>
      <c r="G141" s="112"/>
      <c r="H141" s="112"/>
      <c r="I141" s="94"/>
      <c r="J141" s="94"/>
      <c r="K141" s="94"/>
    </row>
    <row r="142" spans="2:11">
      <c r="B142" s="93"/>
      <c r="C142" s="93"/>
      <c r="D142" s="112"/>
      <c r="E142" s="112"/>
      <c r="F142" s="112"/>
      <c r="G142" s="112"/>
      <c r="H142" s="112"/>
      <c r="I142" s="94"/>
      <c r="J142" s="94"/>
      <c r="K142" s="94"/>
    </row>
    <row r="143" spans="2:11">
      <c r="B143" s="93"/>
      <c r="C143" s="93"/>
      <c r="D143" s="112"/>
      <c r="E143" s="112"/>
      <c r="F143" s="112"/>
      <c r="G143" s="112"/>
      <c r="H143" s="112"/>
      <c r="I143" s="94"/>
      <c r="J143" s="94"/>
      <c r="K143" s="94"/>
    </row>
    <row r="144" spans="2:11">
      <c r="B144" s="93"/>
      <c r="C144" s="93"/>
      <c r="D144" s="112"/>
      <c r="E144" s="112"/>
      <c r="F144" s="112"/>
      <c r="G144" s="112"/>
      <c r="H144" s="112"/>
      <c r="I144" s="94"/>
      <c r="J144" s="94"/>
      <c r="K144" s="94"/>
    </row>
    <row r="145" spans="2:11">
      <c r="B145" s="93"/>
      <c r="C145" s="93"/>
      <c r="D145" s="112"/>
      <c r="E145" s="112"/>
      <c r="F145" s="112"/>
      <c r="G145" s="112"/>
      <c r="H145" s="112"/>
      <c r="I145" s="94"/>
      <c r="J145" s="94"/>
      <c r="K145" s="94"/>
    </row>
    <row r="146" spans="2:11">
      <c r="B146" s="93"/>
      <c r="C146" s="93"/>
      <c r="D146" s="112"/>
      <c r="E146" s="112"/>
      <c r="F146" s="112"/>
      <c r="G146" s="112"/>
      <c r="H146" s="112"/>
      <c r="I146" s="94"/>
      <c r="J146" s="94"/>
      <c r="K146" s="94"/>
    </row>
    <row r="147" spans="2:11">
      <c r="B147" s="93"/>
      <c r="C147" s="93"/>
      <c r="D147" s="112"/>
      <c r="E147" s="112"/>
      <c r="F147" s="112"/>
      <c r="G147" s="112"/>
      <c r="H147" s="112"/>
      <c r="I147" s="94"/>
      <c r="J147" s="94"/>
      <c r="K147" s="94"/>
    </row>
    <row r="148" spans="2:11">
      <c r="B148" s="93"/>
      <c r="C148" s="93"/>
      <c r="D148" s="112"/>
      <c r="E148" s="112"/>
      <c r="F148" s="112"/>
      <c r="G148" s="112"/>
      <c r="H148" s="112"/>
      <c r="I148" s="94"/>
      <c r="J148" s="94"/>
      <c r="K148" s="94"/>
    </row>
    <row r="149" spans="2:11">
      <c r="B149" s="93"/>
      <c r="C149" s="93"/>
      <c r="D149" s="112"/>
      <c r="E149" s="112"/>
      <c r="F149" s="112"/>
      <c r="G149" s="112"/>
      <c r="H149" s="112"/>
      <c r="I149" s="94"/>
      <c r="J149" s="94"/>
      <c r="K149" s="94"/>
    </row>
    <row r="150" spans="2:11">
      <c r="B150" s="93"/>
      <c r="C150" s="93"/>
      <c r="D150" s="112"/>
      <c r="E150" s="112"/>
      <c r="F150" s="112"/>
      <c r="G150" s="112"/>
      <c r="H150" s="112"/>
      <c r="I150" s="94"/>
      <c r="J150" s="94"/>
      <c r="K150" s="94"/>
    </row>
    <row r="151" spans="2:11">
      <c r="B151" s="93"/>
      <c r="C151" s="93"/>
      <c r="D151" s="112"/>
      <c r="E151" s="112"/>
      <c r="F151" s="112"/>
      <c r="G151" s="112"/>
      <c r="H151" s="112"/>
      <c r="I151" s="94"/>
      <c r="J151" s="94"/>
      <c r="K151" s="94"/>
    </row>
    <row r="152" spans="2:11">
      <c r="B152" s="93"/>
      <c r="C152" s="93"/>
      <c r="D152" s="112"/>
      <c r="E152" s="112"/>
      <c r="F152" s="112"/>
      <c r="G152" s="112"/>
      <c r="H152" s="112"/>
      <c r="I152" s="94"/>
      <c r="J152" s="94"/>
      <c r="K152" s="94"/>
    </row>
    <row r="153" spans="2:11">
      <c r="B153" s="93"/>
      <c r="C153" s="93"/>
      <c r="D153" s="112"/>
      <c r="E153" s="112"/>
      <c r="F153" s="112"/>
      <c r="G153" s="112"/>
      <c r="H153" s="112"/>
      <c r="I153" s="94"/>
      <c r="J153" s="94"/>
      <c r="K153" s="94"/>
    </row>
    <row r="154" spans="2:11">
      <c r="B154" s="93"/>
      <c r="C154" s="93"/>
      <c r="D154" s="112"/>
      <c r="E154" s="112"/>
      <c r="F154" s="112"/>
      <c r="G154" s="112"/>
      <c r="H154" s="112"/>
      <c r="I154" s="94"/>
      <c r="J154" s="94"/>
      <c r="K154" s="94"/>
    </row>
    <row r="155" spans="2:11">
      <c r="B155" s="93"/>
      <c r="C155" s="93"/>
      <c r="D155" s="112"/>
      <c r="E155" s="112"/>
      <c r="F155" s="112"/>
      <c r="G155" s="112"/>
      <c r="H155" s="112"/>
      <c r="I155" s="94"/>
      <c r="J155" s="94"/>
      <c r="K155" s="94"/>
    </row>
    <row r="156" spans="2:11">
      <c r="B156" s="93"/>
      <c r="C156" s="93"/>
      <c r="D156" s="112"/>
      <c r="E156" s="112"/>
      <c r="F156" s="112"/>
      <c r="G156" s="112"/>
      <c r="H156" s="112"/>
      <c r="I156" s="94"/>
      <c r="J156" s="94"/>
      <c r="K156" s="94"/>
    </row>
    <row r="157" spans="2:11">
      <c r="B157" s="93"/>
      <c r="C157" s="93"/>
      <c r="D157" s="112"/>
      <c r="E157" s="112"/>
      <c r="F157" s="112"/>
      <c r="G157" s="112"/>
      <c r="H157" s="112"/>
      <c r="I157" s="94"/>
      <c r="J157" s="94"/>
      <c r="K157" s="94"/>
    </row>
    <row r="158" spans="2:11">
      <c r="B158" s="93"/>
      <c r="C158" s="93"/>
      <c r="D158" s="112"/>
      <c r="E158" s="112"/>
      <c r="F158" s="112"/>
      <c r="G158" s="112"/>
      <c r="H158" s="112"/>
      <c r="I158" s="94"/>
      <c r="J158" s="94"/>
      <c r="K158" s="94"/>
    </row>
    <row r="159" spans="2:11">
      <c r="B159" s="93"/>
      <c r="C159" s="93"/>
      <c r="D159" s="112"/>
      <c r="E159" s="112"/>
      <c r="F159" s="112"/>
      <c r="G159" s="112"/>
      <c r="H159" s="112"/>
      <c r="I159" s="94"/>
      <c r="J159" s="94"/>
      <c r="K159" s="94"/>
    </row>
    <row r="160" spans="2:11">
      <c r="B160" s="93"/>
      <c r="C160" s="93"/>
      <c r="D160" s="112"/>
      <c r="E160" s="112"/>
      <c r="F160" s="112"/>
      <c r="G160" s="112"/>
      <c r="H160" s="112"/>
      <c r="I160" s="94"/>
      <c r="J160" s="94"/>
      <c r="K160" s="94"/>
    </row>
    <row r="161" spans="2:11">
      <c r="B161" s="93"/>
      <c r="C161" s="93"/>
      <c r="D161" s="112"/>
      <c r="E161" s="112"/>
      <c r="F161" s="112"/>
      <c r="G161" s="112"/>
      <c r="H161" s="112"/>
      <c r="I161" s="94"/>
      <c r="J161" s="94"/>
      <c r="K161" s="94"/>
    </row>
    <row r="162" spans="2:11">
      <c r="B162" s="93"/>
      <c r="C162" s="93"/>
      <c r="D162" s="112"/>
      <c r="E162" s="112"/>
      <c r="F162" s="112"/>
      <c r="G162" s="112"/>
      <c r="H162" s="112"/>
      <c r="I162" s="94"/>
      <c r="J162" s="94"/>
      <c r="K162" s="94"/>
    </row>
    <row r="163" spans="2:11">
      <c r="B163" s="93"/>
      <c r="C163" s="93"/>
      <c r="D163" s="112"/>
      <c r="E163" s="112"/>
      <c r="F163" s="112"/>
      <c r="G163" s="112"/>
      <c r="H163" s="112"/>
      <c r="I163" s="94"/>
      <c r="J163" s="94"/>
      <c r="K163" s="94"/>
    </row>
    <row r="164" spans="2:11">
      <c r="B164" s="93"/>
      <c r="C164" s="93"/>
      <c r="D164" s="112"/>
      <c r="E164" s="112"/>
      <c r="F164" s="112"/>
      <c r="G164" s="112"/>
      <c r="H164" s="112"/>
      <c r="I164" s="94"/>
      <c r="J164" s="94"/>
      <c r="K164" s="94"/>
    </row>
    <row r="165" spans="2:11">
      <c r="B165" s="93"/>
      <c r="C165" s="93"/>
      <c r="D165" s="112"/>
      <c r="E165" s="112"/>
      <c r="F165" s="112"/>
      <c r="G165" s="112"/>
      <c r="H165" s="112"/>
      <c r="I165" s="94"/>
      <c r="J165" s="94"/>
      <c r="K165" s="94"/>
    </row>
    <row r="166" spans="2:11">
      <c r="B166" s="93"/>
      <c r="C166" s="93"/>
      <c r="D166" s="112"/>
      <c r="E166" s="112"/>
      <c r="F166" s="112"/>
      <c r="G166" s="112"/>
      <c r="H166" s="112"/>
      <c r="I166" s="94"/>
      <c r="J166" s="94"/>
      <c r="K166" s="94"/>
    </row>
    <row r="167" spans="2:11">
      <c r="B167" s="93"/>
      <c r="C167" s="93"/>
      <c r="D167" s="112"/>
      <c r="E167" s="112"/>
      <c r="F167" s="112"/>
      <c r="G167" s="112"/>
      <c r="H167" s="112"/>
      <c r="I167" s="94"/>
      <c r="J167" s="94"/>
      <c r="K167" s="94"/>
    </row>
    <row r="168" spans="2:11">
      <c r="B168" s="93"/>
      <c r="C168" s="93"/>
      <c r="D168" s="112"/>
      <c r="E168" s="112"/>
      <c r="F168" s="112"/>
      <c r="G168" s="112"/>
      <c r="H168" s="112"/>
      <c r="I168" s="94"/>
      <c r="J168" s="94"/>
      <c r="K168" s="94"/>
    </row>
    <row r="169" spans="2:11">
      <c r="B169" s="93"/>
      <c r="C169" s="93"/>
      <c r="D169" s="112"/>
      <c r="E169" s="112"/>
      <c r="F169" s="112"/>
      <c r="G169" s="112"/>
      <c r="H169" s="112"/>
      <c r="I169" s="94"/>
      <c r="J169" s="94"/>
      <c r="K169" s="94"/>
    </row>
    <row r="170" spans="2:11">
      <c r="B170" s="93"/>
      <c r="C170" s="93"/>
      <c r="D170" s="112"/>
      <c r="E170" s="112"/>
      <c r="F170" s="112"/>
      <c r="G170" s="112"/>
      <c r="H170" s="112"/>
      <c r="I170" s="94"/>
      <c r="J170" s="94"/>
      <c r="K170" s="94"/>
    </row>
    <row r="171" spans="2:11">
      <c r="B171" s="93"/>
      <c r="C171" s="93"/>
      <c r="D171" s="112"/>
      <c r="E171" s="112"/>
      <c r="F171" s="112"/>
      <c r="G171" s="112"/>
      <c r="H171" s="112"/>
      <c r="I171" s="94"/>
      <c r="J171" s="94"/>
      <c r="K171" s="94"/>
    </row>
    <row r="172" spans="2:11">
      <c r="B172" s="93"/>
      <c r="C172" s="93"/>
      <c r="D172" s="112"/>
      <c r="E172" s="112"/>
      <c r="F172" s="112"/>
      <c r="G172" s="112"/>
      <c r="H172" s="112"/>
      <c r="I172" s="94"/>
      <c r="J172" s="94"/>
      <c r="K172" s="94"/>
    </row>
    <row r="173" spans="2:11">
      <c r="B173" s="93"/>
      <c r="C173" s="93"/>
      <c r="D173" s="112"/>
      <c r="E173" s="112"/>
      <c r="F173" s="112"/>
      <c r="G173" s="112"/>
      <c r="H173" s="112"/>
      <c r="I173" s="94"/>
      <c r="J173" s="94"/>
      <c r="K173" s="94"/>
    </row>
    <row r="174" spans="2:11">
      <c r="B174" s="93"/>
      <c r="C174" s="93"/>
      <c r="D174" s="112"/>
      <c r="E174" s="112"/>
      <c r="F174" s="112"/>
      <c r="G174" s="112"/>
      <c r="H174" s="112"/>
      <c r="I174" s="94"/>
      <c r="J174" s="94"/>
      <c r="K174" s="94"/>
    </row>
    <row r="175" spans="2:11">
      <c r="B175" s="93"/>
      <c r="C175" s="93"/>
      <c r="D175" s="112"/>
      <c r="E175" s="112"/>
      <c r="F175" s="112"/>
      <c r="G175" s="112"/>
      <c r="H175" s="112"/>
      <c r="I175" s="94"/>
      <c r="J175" s="94"/>
      <c r="K175" s="94"/>
    </row>
    <row r="176" spans="2:11">
      <c r="B176" s="93"/>
      <c r="C176" s="93"/>
      <c r="D176" s="112"/>
      <c r="E176" s="112"/>
      <c r="F176" s="112"/>
      <c r="G176" s="112"/>
      <c r="H176" s="112"/>
      <c r="I176" s="94"/>
      <c r="J176" s="94"/>
      <c r="K176" s="94"/>
    </row>
    <row r="177" spans="2:11">
      <c r="B177" s="93"/>
      <c r="C177" s="93"/>
      <c r="D177" s="112"/>
      <c r="E177" s="112"/>
      <c r="F177" s="112"/>
      <c r="G177" s="112"/>
      <c r="H177" s="112"/>
      <c r="I177" s="94"/>
      <c r="J177" s="94"/>
      <c r="K177" s="94"/>
    </row>
    <row r="178" spans="2:11">
      <c r="B178" s="93"/>
      <c r="C178" s="93"/>
      <c r="D178" s="112"/>
      <c r="E178" s="112"/>
      <c r="F178" s="112"/>
      <c r="G178" s="112"/>
      <c r="H178" s="112"/>
      <c r="I178" s="94"/>
      <c r="J178" s="94"/>
      <c r="K178" s="94"/>
    </row>
    <row r="179" spans="2:11">
      <c r="B179" s="93"/>
      <c r="C179" s="93"/>
      <c r="D179" s="112"/>
      <c r="E179" s="112"/>
      <c r="F179" s="112"/>
      <c r="G179" s="112"/>
      <c r="H179" s="112"/>
      <c r="I179" s="94"/>
      <c r="J179" s="94"/>
      <c r="K179" s="94"/>
    </row>
    <row r="180" spans="2:11">
      <c r="B180" s="93"/>
      <c r="C180" s="93"/>
      <c r="D180" s="112"/>
      <c r="E180" s="112"/>
      <c r="F180" s="112"/>
      <c r="G180" s="112"/>
      <c r="H180" s="112"/>
      <c r="I180" s="94"/>
      <c r="J180" s="94"/>
      <c r="K180" s="94"/>
    </row>
    <row r="181" spans="2:11">
      <c r="B181" s="93"/>
      <c r="C181" s="93"/>
      <c r="D181" s="112"/>
      <c r="E181" s="112"/>
      <c r="F181" s="112"/>
      <c r="G181" s="112"/>
      <c r="H181" s="112"/>
      <c r="I181" s="94"/>
      <c r="J181" s="94"/>
      <c r="K181" s="94"/>
    </row>
    <row r="182" spans="2:11">
      <c r="B182" s="93"/>
      <c r="C182" s="93"/>
      <c r="D182" s="112"/>
      <c r="E182" s="112"/>
      <c r="F182" s="112"/>
      <c r="G182" s="112"/>
      <c r="H182" s="112"/>
      <c r="I182" s="94"/>
      <c r="J182" s="94"/>
      <c r="K182" s="94"/>
    </row>
    <row r="183" spans="2:11">
      <c r="B183" s="93"/>
      <c r="C183" s="93"/>
      <c r="D183" s="112"/>
      <c r="E183" s="112"/>
      <c r="F183" s="112"/>
      <c r="G183" s="112"/>
      <c r="H183" s="112"/>
      <c r="I183" s="94"/>
      <c r="J183" s="94"/>
      <c r="K183" s="94"/>
    </row>
    <row r="184" spans="2:11">
      <c r="B184" s="93"/>
      <c r="C184" s="93"/>
      <c r="D184" s="112"/>
      <c r="E184" s="112"/>
      <c r="F184" s="112"/>
      <c r="G184" s="112"/>
      <c r="H184" s="112"/>
      <c r="I184" s="94"/>
      <c r="J184" s="94"/>
      <c r="K184" s="94"/>
    </row>
    <row r="185" spans="2:11">
      <c r="B185" s="93"/>
      <c r="C185" s="93"/>
      <c r="D185" s="112"/>
      <c r="E185" s="112"/>
      <c r="F185" s="112"/>
      <c r="G185" s="112"/>
      <c r="H185" s="112"/>
      <c r="I185" s="94"/>
      <c r="J185" s="94"/>
      <c r="K185" s="94"/>
    </row>
    <row r="186" spans="2:11">
      <c r="B186" s="93"/>
      <c r="C186" s="93"/>
      <c r="D186" s="112"/>
      <c r="E186" s="112"/>
      <c r="F186" s="112"/>
      <c r="G186" s="112"/>
      <c r="H186" s="112"/>
      <c r="I186" s="94"/>
      <c r="J186" s="94"/>
      <c r="K186" s="94"/>
    </row>
    <row r="187" spans="2:11">
      <c r="B187" s="93"/>
      <c r="C187" s="93"/>
      <c r="D187" s="112"/>
      <c r="E187" s="112"/>
      <c r="F187" s="112"/>
      <c r="G187" s="112"/>
      <c r="H187" s="112"/>
      <c r="I187" s="94"/>
      <c r="J187" s="94"/>
      <c r="K187" s="94"/>
    </row>
    <row r="188" spans="2:11">
      <c r="B188" s="93"/>
      <c r="C188" s="93"/>
      <c r="D188" s="112"/>
      <c r="E188" s="112"/>
      <c r="F188" s="112"/>
      <c r="G188" s="112"/>
      <c r="H188" s="112"/>
      <c r="I188" s="94"/>
      <c r="J188" s="94"/>
      <c r="K188" s="94"/>
    </row>
    <row r="189" spans="2:11">
      <c r="B189" s="93"/>
      <c r="C189" s="93"/>
      <c r="D189" s="112"/>
      <c r="E189" s="112"/>
      <c r="F189" s="112"/>
      <c r="G189" s="112"/>
      <c r="H189" s="112"/>
      <c r="I189" s="94"/>
      <c r="J189" s="94"/>
      <c r="K189" s="94"/>
    </row>
    <row r="190" spans="2:11">
      <c r="B190" s="93"/>
      <c r="C190" s="93"/>
      <c r="D190" s="112"/>
      <c r="E190" s="112"/>
      <c r="F190" s="112"/>
      <c r="G190" s="112"/>
      <c r="H190" s="112"/>
      <c r="I190" s="94"/>
      <c r="J190" s="94"/>
      <c r="K190" s="94"/>
    </row>
    <row r="191" spans="2:11">
      <c r="B191" s="93"/>
      <c r="C191" s="93"/>
      <c r="D191" s="112"/>
      <c r="E191" s="112"/>
      <c r="F191" s="112"/>
      <c r="G191" s="112"/>
      <c r="H191" s="112"/>
      <c r="I191" s="94"/>
      <c r="J191" s="94"/>
      <c r="K191" s="94"/>
    </row>
    <row r="192" spans="2:11">
      <c r="B192" s="93"/>
      <c r="C192" s="93"/>
      <c r="D192" s="112"/>
      <c r="E192" s="112"/>
      <c r="F192" s="112"/>
      <c r="G192" s="112"/>
      <c r="H192" s="112"/>
      <c r="I192" s="94"/>
      <c r="J192" s="94"/>
      <c r="K192" s="94"/>
    </row>
    <row r="193" spans="2:11">
      <c r="B193" s="93"/>
      <c r="C193" s="93"/>
      <c r="D193" s="112"/>
      <c r="E193" s="112"/>
      <c r="F193" s="112"/>
      <c r="G193" s="112"/>
      <c r="H193" s="112"/>
      <c r="I193" s="94"/>
      <c r="J193" s="94"/>
      <c r="K193" s="94"/>
    </row>
    <row r="194" spans="2:11">
      <c r="B194" s="93"/>
      <c r="C194" s="93"/>
      <c r="D194" s="112"/>
      <c r="E194" s="112"/>
      <c r="F194" s="112"/>
      <c r="G194" s="112"/>
      <c r="H194" s="112"/>
      <c r="I194" s="94"/>
      <c r="J194" s="94"/>
      <c r="K194" s="94"/>
    </row>
    <row r="195" spans="2:11">
      <c r="B195" s="93"/>
      <c r="C195" s="93"/>
      <c r="D195" s="112"/>
      <c r="E195" s="112"/>
      <c r="F195" s="112"/>
      <c r="G195" s="112"/>
      <c r="H195" s="112"/>
      <c r="I195" s="94"/>
      <c r="J195" s="94"/>
      <c r="K195" s="94"/>
    </row>
    <row r="196" spans="2:11">
      <c r="B196" s="93"/>
      <c r="C196" s="93"/>
      <c r="D196" s="112"/>
      <c r="E196" s="112"/>
      <c r="F196" s="112"/>
      <c r="G196" s="112"/>
      <c r="H196" s="112"/>
      <c r="I196" s="94"/>
      <c r="J196" s="94"/>
      <c r="K196" s="94"/>
    </row>
    <row r="197" spans="2:11">
      <c r="B197" s="93"/>
      <c r="C197" s="93"/>
      <c r="D197" s="112"/>
      <c r="E197" s="112"/>
      <c r="F197" s="112"/>
      <c r="G197" s="112"/>
      <c r="H197" s="112"/>
      <c r="I197" s="94"/>
      <c r="J197" s="94"/>
      <c r="K197" s="94"/>
    </row>
    <row r="198" spans="2:11">
      <c r="B198" s="93"/>
      <c r="C198" s="93"/>
      <c r="D198" s="112"/>
      <c r="E198" s="112"/>
      <c r="F198" s="112"/>
      <c r="G198" s="112"/>
      <c r="H198" s="112"/>
      <c r="I198" s="94"/>
      <c r="J198" s="94"/>
      <c r="K198" s="94"/>
    </row>
    <row r="199" spans="2:11">
      <c r="B199" s="93"/>
      <c r="C199" s="93"/>
      <c r="D199" s="112"/>
      <c r="E199" s="112"/>
      <c r="F199" s="112"/>
      <c r="G199" s="112"/>
      <c r="H199" s="112"/>
      <c r="I199" s="94"/>
      <c r="J199" s="94"/>
      <c r="K199" s="94"/>
    </row>
    <row r="200" spans="2:11">
      <c r="B200" s="93"/>
      <c r="C200" s="93"/>
      <c r="D200" s="112"/>
      <c r="E200" s="112"/>
      <c r="F200" s="112"/>
      <c r="G200" s="112"/>
      <c r="H200" s="112"/>
      <c r="I200" s="94"/>
      <c r="J200" s="94"/>
      <c r="K200" s="94"/>
    </row>
    <row r="201" spans="2:11">
      <c r="B201" s="93"/>
      <c r="C201" s="93"/>
      <c r="D201" s="112"/>
      <c r="E201" s="112"/>
      <c r="F201" s="112"/>
      <c r="G201" s="112"/>
      <c r="H201" s="112"/>
      <c r="I201" s="94"/>
      <c r="J201" s="94"/>
      <c r="K201" s="94"/>
    </row>
    <row r="202" spans="2:11">
      <c r="B202" s="93"/>
      <c r="C202" s="93"/>
      <c r="D202" s="112"/>
      <c r="E202" s="112"/>
      <c r="F202" s="112"/>
      <c r="G202" s="112"/>
      <c r="H202" s="112"/>
      <c r="I202" s="94"/>
      <c r="J202" s="94"/>
      <c r="K202" s="94"/>
    </row>
    <row r="203" spans="2:11">
      <c r="B203" s="93"/>
      <c r="C203" s="93"/>
      <c r="D203" s="112"/>
      <c r="E203" s="112"/>
      <c r="F203" s="112"/>
      <c r="G203" s="112"/>
      <c r="H203" s="112"/>
      <c r="I203" s="94"/>
      <c r="J203" s="94"/>
      <c r="K203" s="94"/>
    </row>
    <row r="204" spans="2:11">
      <c r="B204" s="93"/>
      <c r="C204" s="93"/>
      <c r="D204" s="112"/>
      <c r="E204" s="112"/>
      <c r="F204" s="112"/>
      <c r="G204" s="112"/>
      <c r="H204" s="112"/>
      <c r="I204" s="94"/>
      <c r="J204" s="94"/>
      <c r="K204" s="94"/>
    </row>
    <row r="205" spans="2:11">
      <c r="B205" s="93"/>
      <c r="C205" s="93"/>
      <c r="D205" s="112"/>
      <c r="E205" s="112"/>
      <c r="F205" s="112"/>
      <c r="G205" s="112"/>
      <c r="H205" s="112"/>
      <c r="I205" s="94"/>
      <c r="J205" s="94"/>
      <c r="K205" s="94"/>
    </row>
    <row r="206" spans="2:11">
      <c r="B206" s="93"/>
      <c r="C206" s="93"/>
      <c r="D206" s="112"/>
      <c r="E206" s="112"/>
      <c r="F206" s="112"/>
      <c r="G206" s="112"/>
      <c r="H206" s="112"/>
      <c r="I206" s="94"/>
      <c r="J206" s="94"/>
      <c r="K206" s="94"/>
    </row>
    <row r="207" spans="2:11">
      <c r="B207" s="93"/>
      <c r="C207" s="93"/>
      <c r="D207" s="112"/>
      <c r="E207" s="112"/>
      <c r="F207" s="112"/>
      <c r="G207" s="112"/>
      <c r="H207" s="112"/>
      <c r="I207" s="94"/>
      <c r="J207" s="94"/>
      <c r="K207" s="94"/>
    </row>
    <row r="208" spans="2:11">
      <c r="B208" s="93"/>
      <c r="C208" s="93"/>
      <c r="D208" s="112"/>
      <c r="E208" s="112"/>
      <c r="F208" s="112"/>
      <c r="G208" s="112"/>
      <c r="H208" s="112"/>
      <c r="I208" s="94"/>
      <c r="J208" s="94"/>
      <c r="K208" s="94"/>
    </row>
    <row r="209" spans="2:11">
      <c r="B209" s="93"/>
      <c r="C209" s="93"/>
      <c r="D209" s="112"/>
      <c r="E209" s="112"/>
      <c r="F209" s="112"/>
      <c r="G209" s="112"/>
      <c r="H209" s="112"/>
      <c r="I209" s="94"/>
      <c r="J209" s="94"/>
      <c r="K209" s="94"/>
    </row>
    <row r="210" spans="2:11">
      <c r="B210" s="93"/>
      <c r="C210" s="93"/>
      <c r="D210" s="112"/>
      <c r="E210" s="112"/>
      <c r="F210" s="112"/>
      <c r="G210" s="112"/>
      <c r="H210" s="112"/>
      <c r="I210" s="94"/>
      <c r="J210" s="94"/>
      <c r="K210" s="94"/>
    </row>
    <row r="211" spans="2:11">
      <c r="B211" s="93"/>
      <c r="C211" s="93"/>
      <c r="D211" s="112"/>
      <c r="E211" s="112"/>
      <c r="F211" s="112"/>
      <c r="G211" s="112"/>
      <c r="H211" s="112"/>
      <c r="I211" s="94"/>
      <c r="J211" s="94"/>
      <c r="K211" s="94"/>
    </row>
    <row r="212" spans="2:11">
      <c r="B212" s="93"/>
      <c r="C212" s="93"/>
      <c r="D212" s="112"/>
      <c r="E212" s="112"/>
      <c r="F212" s="112"/>
      <c r="G212" s="112"/>
      <c r="H212" s="112"/>
      <c r="I212" s="94"/>
      <c r="J212" s="94"/>
      <c r="K212" s="94"/>
    </row>
    <row r="213" spans="2:11">
      <c r="B213" s="93"/>
      <c r="C213" s="93"/>
      <c r="D213" s="112"/>
      <c r="E213" s="112"/>
      <c r="F213" s="112"/>
      <c r="G213" s="112"/>
      <c r="H213" s="112"/>
      <c r="I213" s="94"/>
      <c r="J213" s="94"/>
      <c r="K213" s="94"/>
    </row>
    <row r="214" spans="2:11">
      <c r="B214" s="93"/>
      <c r="C214" s="93"/>
      <c r="D214" s="112"/>
      <c r="E214" s="112"/>
      <c r="F214" s="112"/>
      <c r="G214" s="112"/>
      <c r="H214" s="112"/>
      <c r="I214" s="94"/>
      <c r="J214" s="94"/>
      <c r="K214" s="94"/>
    </row>
    <row r="215" spans="2:11">
      <c r="B215" s="93"/>
      <c r="C215" s="93"/>
      <c r="D215" s="112"/>
      <c r="E215" s="112"/>
      <c r="F215" s="112"/>
      <c r="G215" s="112"/>
      <c r="H215" s="112"/>
      <c r="I215" s="94"/>
      <c r="J215" s="94"/>
      <c r="K215" s="94"/>
    </row>
    <row r="216" spans="2:11">
      <c r="B216" s="93"/>
      <c r="C216" s="93"/>
      <c r="D216" s="112"/>
      <c r="E216" s="112"/>
      <c r="F216" s="112"/>
      <c r="G216" s="112"/>
      <c r="H216" s="112"/>
      <c r="I216" s="94"/>
      <c r="J216" s="94"/>
      <c r="K216" s="94"/>
    </row>
    <row r="217" spans="2:11">
      <c r="B217" s="93"/>
      <c r="C217" s="93"/>
      <c r="D217" s="112"/>
      <c r="E217" s="112"/>
      <c r="F217" s="112"/>
      <c r="G217" s="112"/>
      <c r="H217" s="112"/>
      <c r="I217" s="94"/>
      <c r="J217" s="94"/>
      <c r="K217" s="94"/>
    </row>
    <row r="218" spans="2:11">
      <c r="B218" s="93"/>
      <c r="C218" s="93"/>
      <c r="D218" s="112"/>
      <c r="E218" s="112"/>
      <c r="F218" s="112"/>
      <c r="G218" s="112"/>
      <c r="H218" s="112"/>
      <c r="I218" s="94"/>
      <c r="J218" s="94"/>
      <c r="K218" s="94"/>
    </row>
    <row r="219" spans="2:11">
      <c r="B219" s="93"/>
      <c r="C219" s="93"/>
      <c r="D219" s="112"/>
      <c r="E219" s="112"/>
      <c r="F219" s="112"/>
      <c r="G219" s="112"/>
      <c r="H219" s="112"/>
      <c r="I219" s="94"/>
      <c r="J219" s="94"/>
      <c r="K219" s="94"/>
    </row>
    <row r="220" spans="2:11">
      <c r="B220" s="93"/>
      <c r="C220" s="93"/>
      <c r="D220" s="112"/>
      <c r="E220" s="112"/>
      <c r="F220" s="112"/>
      <c r="G220" s="112"/>
      <c r="H220" s="112"/>
      <c r="I220" s="94"/>
      <c r="J220" s="94"/>
      <c r="K220" s="94"/>
    </row>
    <row r="221" spans="2:11">
      <c r="B221" s="93"/>
      <c r="C221" s="93"/>
      <c r="D221" s="112"/>
      <c r="E221" s="112"/>
      <c r="F221" s="112"/>
      <c r="G221" s="112"/>
      <c r="H221" s="112"/>
      <c r="I221" s="94"/>
      <c r="J221" s="94"/>
      <c r="K221" s="94"/>
    </row>
    <row r="222" spans="2:11">
      <c r="B222" s="93"/>
      <c r="C222" s="93"/>
      <c r="D222" s="112"/>
      <c r="E222" s="112"/>
      <c r="F222" s="112"/>
      <c r="G222" s="112"/>
      <c r="H222" s="112"/>
      <c r="I222" s="94"/>
      <c r="J222" s="94"/>
      <c r="K222" s="94"/>
    </row>
    <row r="223" spans="2:11">
      <c r="B223" s="93"/>
      <c r="C223" s="93"/>
      <c r="D223" s="112"/>
      <c r="E223" s="112"/>
      <c r="F223" s="112"/>
      <c r="G223" s="112"/>
      <c r="H223" s="112"/>
      <c r="I223" s="94"/>
      <c r="J223" s="94"/>
      <c r="K223" s="94"/>
    </row>
    <row r="224" spans="2:11">
      <c r="B224" s="93"/>
      <c r="C224" s="93"/>
      <c r="D224" s="112"/>
      <c r="E224" s="112"/>
      <c r="F224" s="112"/>
      <c r="G224" s="112"/>
      <c r="H224" s="112"/>
      <c r="I224" s="94"/>
      <c r="J224" s="94"/>
      <c r="K224" s="94"/>
    </row>
    <row r="225" spans="2:11">
      <c r="B225" s="93"/>
      <c r="C225" s="93"/>
      <c r="D225" s="112"/>
      <c r="E225" s="112"/>
      <c r="F225" s="112"/>
      <c r="G225" s="112"/>
      <c r="H225" s="112"/>
      <c r="I225" s="94"/>
      <c r="J225" s="94"/>
      <c r="K225" s="94"/>
    </row>
    <row r="226" spans="2:11">
      <c r="B226" s="93"/>
      <c r="C226" s="93"/>
      <c r="D226" s="112"/>
      <c r="E226" s="112"/>
      <c r="F226" s="112"/>
      <c r="G226" s="112"/>
      <c r="H226" s="112"/>
      <c r="I226" s="94"/>
      <c r="J226" s="94"/>
      <c r="K226" s="94"/>
    </row>
    <row r="227" spans="2:11">
      <c r="B227" s="93"/>
      <c r="C227" s="93"/>
      <c r="D227" s="112"/>
      <c r="E227" s="112"/>
      <c r="F227" s="112"/>
      <c r="G227" s="112"/>
      <c r="H227" s="112"/>
      <c r="I227" s="94"/>
      <c r="J227" s="94"/>
      <c r="K227" s="94"/>
    </row>
    <row r="228" spans="2:11">
      <c r="B228" s="93"/>
      <c r="C228" s="93"/>
      <c r="D228" s="112"/>
      <c r="E228" s="112"/>
      <c r="F228" s="112"/>
      <c r="G228" s="112"/>
      <c r="H228" s="112"/>
      <c r="I228" s="94"/>
      <c r="J228" s="94"/>
      <c r="K228" s="94"/>
    </row>
    <row r="229" spans="2:11">
      <c r="B229" s="93"/>
      <c r="C229" s="93"/>
      <c r="D229" s="112"/>
      <c r="E229" s="112"/>
      <c r="F229" s="112"/>
      <c r="G229" s="112"/>
      <c r="H229" s="112"/>
      <c r="I229" s="94"/>
      <c r="J229" s="94"/>
      <c r="K229" s="94"/>
    </row>
    <row r="230" spans="2:11">
      <c r="B230" s="93"/>
      <c r="C230" s="93"/>
      <c r="D230" s="112"/>
      <c r="E230" s="112"/>
      <c r="F230" s="112"/>
      <c r="G230" s="112"/>
      <c r="H230" s="112"/>
      <c r="I230" s="94"/>
      <c r="J230" s="94"/>
      <c r="K230" s="94"/>
    </row>
    <row r="231" spans="2:11">
      <c r="B231" s="93"/>
      <c r="C231" s="93"/>
      <c r="D231" s="112"/>
      <c r="E231" s="112"/>
      <c r="F231" s="112"/>
      <c r="G231" s="112"/>
      <c r="H231" s="112"/>
      <c r="I231" s="94"/>
      <c r="J231" s="94"/>
      <c r="K231" s="94"/>
    </row>
    <row r="232" spans="2:11">
      <c r="B232" s="93"/>
      <c r="C232" s="93"/>
      <c r="D232" s="112"/>
      <c r="E232" s="112"/>
      <c r="F232" s="112"/>
      <c r="G232" s="112"/>
      <c r="H232" s="112"/>
      <c r="I232" s="94"/>
      <c r="J232" s="94"/>
      <c r="K232" s="94"/>
    </row>
    <row r="233" spans="2:11">
      <c r="B233" s="93"/>
      <c r="C233" s="93"/>
      <c r="D233" s="112"/>
      <c r="E233" s="112"/>
      <c r="F233" s="112"/>
      <c r="G233" s="112"/>
      <c r="H233" s="112"/>
      <c r="I233" s="94"/>
      <c r="J233" s="94"/>
      <c r="K233" s="94"/>
    </row>
    <row r="234" spans="2:11">
      <c r="B234" s="93"/>
      <c r="C234" s="93"/>
      <c r="D234" s="112"/>
      <c r="E234" s="112"/>
      <c r="F234" s="112"/>
      <c r="G234" s="112"/>
      <c r="H234" s="112"/>
      <c r="I234" s="94"/>
      <c r="J234" s="94"/>
      <c r="K234" s="94"/>
    </row>
    <row r="235" spans="2:11">
      <c r="B235" s="93"/>
      <c r="C235" s="93"/>
      <c r="D235" s="112"/>
      <c r="E235" s="112"/>
      <c r="F235" s="112"/>
      <c r="G235" s="112"/>
      <c r="H235" s="112"/>
      <c r="I235" s="94"/>
      <c r="J235" s="94"/>
      <c r="K235" s="94"/>
    </row>
    <row r="236" spans="2:11">
      <c r="B236" s="93"/>
      <c r="C236" s="93"/>
      <c r="D236" s="112"/>
      <c r="E236" s="112"/>
      <c r="F236" s="112"/>
      <c r="G236" s="112"/>
      <c r="H236" s="112"/>
      <c r="I236" s="94"/>
      <c r="J236" s="94"/>
      <c r="K236" s="94"/>
    </row>
    <row r="237" spans="2:11">
      <c r="B237" s="93"/>
      <c r="C237" s="93"/>
      <c r="D237" s="112"/>
      <c r="E237" s="112"/>
      <c r="F237" s="112"/>
      <c r="G237" s="112"/>
      <c r="H237" s="112"/>
      <c r="I237" s="94"/>
      <c r="J237" s="94"/>
      <c r="K237" s="94"/>
    </row>
    <row r="238" spans="2:11">
      <c r="B238" s="93"/>
      <c r="C238" s="93"/>
      <c r="D238" s="112"/>
      <c r="E238" s="112"/>
      <c r="F238" s="112"/>
      <c r="G238" s="112"/>
      <c r="H238" s="112"/>
      <c r="I238" s="94"/>
      <c r="J238" s="94"/>
      <c r="K238" s="94"/>
    </row>
    <row r="239" spans="2:11">
      <c r="B239" s="93"/>
      <c r="C239" s="93"/>
      <c r="D239" s="112"/>
      <c r="E239" s="112"/>
      <c r="F239" s="112"/>
      <c r="G239" s="112"/>
      <c r="H239" s="112"/>
      <c r="I239" s="94"/>
      <c r="J239" s="94"/>
      <c r="K239" s="94"/>
    </row>
    <row r="240" spans="2:11">
      <c r="B240" s="93"/>
      <c r="C240" s="93"/>
      <c r="D240" s="112"/>
      <c r="E240" s="112"/>
      <c r="F240" s="112"/>
      <c r="G240" s="112"/>
      <c r="H240" s="112"/>
      <c r="I240" s="94"/>
      <c r="J240" s="94"/>
      <c r="K240" s="94"/>
    </row>
    <row r="241" spans="2:11">
      <c r="B241" s="93"/>
      <c r="C241" s="93"/>
      <c r="D241" s="112"/>
      <c r="E241" s="112"/>
      <c r="F241" s="112"/>
      <c r="G241" s="112"/>
      <c r="H241" s="112"/>
      <c r="I241" s="94"/>
      <c r="J241" s="94"/>
      <c r="K241" s="94"/>
    </row>
    <row r="242" spans="2:11">
      <c r="B242" s="93"/>
      <c r="C242" s="93"/>
      <c r="D242" s="112"/>
      <c r="E242" s="112"/>
      <c r="F242" s="112"/>
      <c r="G242" s="112"/>
      <c r="H242" s="112"/>
      <c r="I242" s="94"/>
      <c r="J242" s="94"/>
      <c r="K242" s="94"/>
    </row>
    <row r="243" spans="2:11">
      <c r="B243" s="93"/>
      <c r="C243" s="93"/>
      <c r="D243" s="112"/>
      <c r="E243" s="112"/>
      <c r="F243" s="112"/>
      <c r="G243" s="112"/>
      <c r="H243" s="112"/>
      <c r="I243" s="94"/>
      <c r="J243" s="94"/>
      <c r="K243" s="94"/>
    </row>
    <row r="244" spans="2:11">
      <c r="B244" s="93"/>
      <c r="C244" s="93"/>
      <c r="D244" s="112"/>
      <c r="E244" s="112"/>
      <c r="F244" s="112"/>
      <c r="G244" s="112"/>
      <c r="H244" s="112"/>
      <c r="I244" s="94"/>
      <c r="J244" s="94"/>
      <c r="K244" s="94"/>
    </row>
    <row r="245" spans="2:11">
      <c r="B245" s="93"/>
      <c r="C245" s="93"/>
      <c r="D245" s="112"/>
      <c r="E245" s="112"/>
      <c r="F245" s="112"/>
      <c r="G245" s="112"/>
      <c r="H245" s="112"/>
      <c r="I245" s="94"/>
      <c r="J245" s="94"/>
      <c r="K245" s="94"/>
    </row>
    <row r="246" spans="2:11">
      <c r="B246" s="93"/>
      <c r="C246" s="93"/>
      <c r="D246" s="112"/>
      <c r="E246" s="112"/>
      <c r="F246" s="112"/>
      <c r="G246" s="112"/>
      <c r="H246" s="112"/>
      <c r="I246" s="94"/>
      <c r="J246" s="94"/>
      <c r="K246" s="94"/>
    </row>
    <row r="247" spans="2:11">
      <c r="B247" s="93"/>
      <c r="C247" s="93"/>
      <c r="D247" s="112"/>
      <c r="E247" s="112"/>
      <c r="F247" s="112"/>
      <c r="G247" s="112"/>
      <c r="H247" s="112"/>
      <c r="I247" s="94"/>
      <c r="J247" s="94"/>
      <c r="K247" s="94"/>
    </row>
    <row r="248" spans="2:11">
      <c r="B248" s="93"/>
      <c r="C248" s="93"/>
      <c r="D248" s="112"/>
      <c r="E248" s="112"/>
      <c r="F248" s="112"/>
      <c r="G248" s="112"/>
      <c r="H248" s="112"/>
      <c r="I248" s="94"/>
      <c r="J248" s="94"/>
      <c r="K248" s="94"/>
    </row>
    <row r="249" spans="2:11">
      <c r="B249" s="93"/>
      <c r="C249" s="93"/>
      <c r="D249" s="112"/>
      <c r="E249" s="112"/>
      <c r="F249" s="112"/>
      <c r="G249" s="112"/>
      <c r="H249" s="112"/>
      <c r="I249" s="94"/>
      <c r="J249" s="94"/>
      <c r="K249" s="94"/>
    </row>
    <row r="250" spans="2:11">
      <c r="B250" s="93"/>
      <c r="C250" s="93"/>
      <c r="D250" s="112"/>
      <c r="E250" s="112"/>
      <c r="F250" s="112"/>
      <c r="G250" s="112"/>
      <c r="H250" s="112"/>
      <c r="I250" s="94"/>
      <c r="J250" s="94"/>
      <c r="K250" s="94"/>
    </row>
    <row r="251" spans="2:11">
      <c r="B251" s="93"/>
      <c r="C251" s="93"/>
      <c r="D251" s="112"/>
      <c r="E251" s="112"/>
      <c r="F251" s="112"/>
      <c r="G251" s="112"/>
      <c r="H251" s="112"/>
      <c r="I251" s="94"/>
      <c r="J251" s="94"/>
      <c r="K251" s="94"/>
    </row>
    <row r="252" spans="2:11">
      <c r="B252" s="93"/>
      <c r="C252" s="93"/>
      <c r="D252" s="112"/>
      <c r="E252" s="112"/>
      <c r="F252" s="112"/>
      <c r="G252" s="112"/>
      <c r="H252" s="112"/>
      <c r="I252" s="94"/>
      <c r="J252" s="94"/>
      <c r="K252" s="94"/>
    </row>
    <row r="253" spans="2:11">
      <c r="B253" s="93"/>
      <c r="C253" s="93"/>
      <c r="D253" s="112"/>
      <c r="E253" s="112"/>
      <c r="F253" s="112"/>
      <c r="G253" s="112"/>
      <c r="H253" s="112"/>
      <c r="I253" s="94"/>
      <c r="J253" s="94"/>
      <c r="K253" s="94"/>
    </row>
    <row r="254" spans="2:11">
      <c r="B254" s="93"/>
      <c r="C254" s="93"/>
      <c r="D254" s="112"/>
      <c r="E254" s="112"/>
      <c r="F254" s="112"/>
      <c r="G254" s="112"/>
      <c r="H254" s="112"/>
      <c r="I254" s="94"/>
      <c r="J254" s="94"/>
      <c r="K254" s="94"/>
    </row>
    <row r="255" spans="2:11">
      <c r="B255" s="93"/>
      <c r="C255" s="93"/>
      <c r="D255" s="112"/>
      <c r="E255" s="112"/>
      <c r="F255" s="112"/>
      <c r="G255" s="112"/>
      <c r="H255" s="112"/>
      <c r="I255" s="94"/>
      <c r="J255" s="94"/>
      <c r="K255" s="94"/>
    </row>
    <row r="256" spans="2:11">
      <c r="B256" s="93"/>
      <c r="C256" s="93"/>
      <c r="D256" s="112"/>
      <c r="E256" s="112"/>
      <c r="F256" s="112"/>
      <c r="G256" s="112"/>
      <c r="H256" s="112"/>
      <c r="I256" s="94"/>
      <c r="J256" s="94"/>
      <c r="K256" s="94"/>
    </row>
    <row r="257" spans="2:11">
      <c r="B257" s="93"/>
      <c r="C257" s="93"/>
      <c r="D257" s="112"/>
      <c r="E257" s="112"/>
      <c r="F257" s="112"/>
      <c r="G257" s="112"/>
      <c r="H257" s="112"/>
      <c r="I257" s="94"/>
      <c r="J257" s="94"/>
      <c r="K257" s="94"/>
    </row>
    <row r="258" spans="2:11">
      <c r="B258" s="93"/>
      <c r="C258" s="93"/>
      <c r="D258" s="112"/>
      <c r="E258" s="112"/>
      <c r="F258" s="112"/>
      <c r="G258" s="112"/>
      <c r="H258" s="112"/>
      <c r="I258" s="94"/>
      <c r="J258" s="94"/>
      <c r="K258" s="94"/>
    </row>
    <row r="259" spans="2:11">
      <c r="B259" s="93"/>
      <c r="C259" s="93"/>
      <c r="D259" s="112"/>
      <c r="E259" s="112"/>
      <c r="F259" s="112"/>
      <c r="G259" s="112"/>
      <c r="H259" s="112"/>
      <c r="I259" s="94"/>
      <c r="J259" s="94"/>
      <c r="K259" s="94"/>
    </row>
    <row r="260" spans="2:11">
      <c r="B260" s="93"/>
      <c r="C260" s="93"/>
      <c r="D260" s="112"/>
      <c r="E260" s="112"/>
      <c r="F260" s="112"/>
      <c r="G260" s="112"/>
      <c r="H260" s="112"/>
      <c r="I260" s="94"/>
      <c r="J260" s="94"/>
      <c r="K260" s="94"/>
    </row>
    <row r="261" spans="2:11">
      <c r="B261" s="93"/>
      <c r="C261" s="93"/>
      <c r="D261" s="112"/>
      <c r="E261" s="112"/>
      <c r="F261" s="112"/>
      <c r="G261" s="112"/>
      <c r="H261" s="112"/>
      <c r="I261" s="94"/>
      <c r="J261" s="94"/>
      <c r="K261" s="94"/>
    </row>
    <row r="262" spans="2:11">
      <c r="B262" s="93"/>
      <c r="C262" s="93"/>
      <c r="D262" s="112"/>
      <c r="E262" s="112"/>
      <c r="F262" s="112"/>
      <c r="G262" s="112"/>
      <c r="H262" s="112"/>
      <c r="I262" s="94"/>
      <c r="J262" s="94"/>
      <c r="K262" s="94"/>
    </row>
    <row r="263" spans="2:11">
      <c r="B263" s="93"/>
      <c r="C263" s="93"/>
      <c r="D263" s="112"/>
      <c r="E263" s="112"/>
      <c r="F263" s="112"/>
      <c r="G263" s="112"/>
      <c r="H263" s="112"/>
      <c r="I263" s="94"/>
      <c r="J263" s="94"/>
      <c r="K263" s="94"/>
    </row>
    <row r="264" spans="2:11">
      <c r="B264" s="93"/>
      <c r="C264" s="93"/>
      <c r="D264" s="112"/>
      <c r="E264" s="112"/>
      <c r="F264" s="112"/>
      <c r="G264" s="112"/>
      <c r="H264" s="112"/>
      <c r="I264" s="94"/>
      <c r="J264" s="94"/>
      <c r="K264" s="94"/>
    </row>
    <row r="265" spans="2:11">
      <c r="B265" s="93"/>
      <c r="C265" s="93"/>
      <c r="D265" s="112"/>
      <c r="E265" s="112"/>
      <c r="F265" s="112"/>
      <c r="G265" s="112"/>
      <c r="H265" s="112"/>
      <c r="I265" s="94"/>
      <c r="J265" s="94"/>
      <c r="K265" s="94"/>
    </row>
    <row r="266" spans="2:11">
      <c r="B266" s="93"/>
      <c r="C266" s="93"/>
      <c r="D266" s="112"/>
      <c r="E266" s="112"/>
      <c r="F266" s="112"/>
      <c r="G266" s="112"/>
      <c r="H266" s="112"/>
      <c r="I266" s="94"/>
      <c r="J266" s="94"/>
      <c r="K266" s="94"/>
    </row>
    <row r="267" spans="2:11">
      <c r="B267" s="93"/>
      <c r="C267" s="93"/>
      <c r="D267" s="112"/>
      <c r="E267" s="112"/>
      <c r="F267" s="112"/>
      <c r="G267" s="112"/>
      <c r="H267" s="112"/>
      <c r="I267" s="94"/>
      <c r="J267" s="94"/>
      <c r="K267" s="94"/>
    </row>
    <row r="268" spans="2:11">
      <c r="B268" s="93"/>
      <c r="C268" s="93"/>
      <c r="D268" s="112"/>
      <c r="E268" s="112"/>
      <c r="F268" s="112"/>
      <c r="G268" s="112"/>
      <c r="H268" s="112"/>
      <c r="I268" s="94"/>
      <c r="J268" s="94"/>
      <c r="K268" s="94"/>
    </row>
    <row r="269" spans="2:11">
      <c r="B269" s="93"/>
      <c r="C269" s="93"/>
      <c r="D269" s="112"/>
      <c r="E269" s="112"/>
      <c r="F269" s="112"/>
      <c r="G269" s="112"/>
      <c r="H269" s="112"/>
      <c r="I269" s="94"/>
      <c r="J269" s="94"/>
      <c r="K269" s="94"/>
    </row>
    <row r="270" spans="2:11">
      <c r="B270" s="93"/>
      <c r="C270" s="93"/>
      <c r="D270" s="112"/>
      <c r="E270" s="112"/>
      <c r="F270" s="112"/>
      <c r="G270" s="112"/>
      <c r="H270" s="112"/>
      <c r="I270" s="94"/>
      <c r="J270" s="94"/>
      <c r="K270" s="94"/>
    </row>
    <row r="271" spans="2:11">
      <c r="B271" s="93"/>
      <c r="C271" s="93"/>
      <c r="D271" s="112"/>
      <c r="E271" s="112"/>
      <c r="F271" s="112"/>
      <c r="G271" s="112"/>
      <c r="H271" s="112"/>
      <c r="I271" s="94"/>
      <c r="J271" s="94"/>
      <c r="K271" s="94"/>
    </row>
    <row r="272" spans="2:11">
      <c r="B272" s="93"/>
      <c r="C272" s="93"/>
      <c r="D272" s="112"/>
      <c r="E272" s="112"/>
      <c r="F272" s="112"/>
      <c r="G272" s="112"/>
      <c r="H272" s="112"/>
      <c r="I272" s="94"/>
      <c r="J272" s="94"/>
      <c r="K272" s="94"/>
    </row>
    <row r="273" spans="2:11">
      <c r="B273" s="93"/>
      <c r="C273" s="93"/>
      <c r="D273" s="112"/>
      <c r="E273" s="112"/>
      <c r="F273" s="112"/>
      <c r="G273" s="112"/>
      <c r="H273" s="112"/>
      <c r="I273" s="94"/>
      <c r="J273" s="94"/>
      <c r="K273" s="94"/>
    </row>
    <row r="274" spans="2:11">
      <c r="B274" s="93"/>
      <c r="C274" s="93"/>
      <c r="D274" s="112"/>
      <c r="E274" s="112"/>
      <c r="F274" s="112"/>
      <c r="G274" s="112"/>
      <c r="H274" s="112"/>
      <c r="I274" s="94"/>
      <c r="J274" s="94"/>
      <c r="K274" s="94"/>
    </row>
    <row r="275" spans="2:11">
      <c r="B275" s="93"/>
      <c r="C275" s="93"/>
      <c r="D275" s="112"/>
      <c r="E275" s="112"/>
      <c r="F275" s="112"/>
      <c r="G275" s="112"/>
      <c r="H275" s="112"/>
      <c r="I275" s="94"/>
      <c r="J275" s="94"/>
      <c r="K275" s="94"/>
    </row>
    <row r="276" spans="2:11">
      <c r="B276" s="93"/>
      <c r="C276" s="93"/>
      <c r="D276" s="112"/>
      <c r="E276" s="112"/>
      <c r="F276" s="112"/>
      <c r="G276" s="112"/>
      <c r="H276" s="112"/>
      <c r="I276" s="94"/>
      <c r="J276" s="94"/>
      <c r="K276" s="94"/>
    </row>
    <row r="277" spans="2:11">
      <c r="B277" s="93"/>
      <c r="C277" s="93"/>
      <c r="D277" s="112"/>
      <c r="E277" s="112"/>
      <c r="F277" s="112"/>
      <c r="G277" s="112"/>
      <c r="H277" s="112"/>
      <c r="I277" s="94"/>
      <c r="J277" s="94"/>
      <c r="K277" s="94"/>
    </row>
    <row r="278" spans="2:11">
      <c r="B278" s="93"/>
      <c r="C278" s="93"/>
      <c r="D278" s="112"/>
      <c r="E278" s="112"/>
      <c r="F278" s="112"/>
      <c r="G278" s="112"/>
      <c r="H278" s="112"/>
      <c r="I278" s="94"/>
      <c r="J278" s="94"/>
      <c r="K278" s="94"/>
    </row>
    <row r="279" spans="2:11">
      <c r="B279" s="93"/>
      <c r="C279" s="93"/>
      <c r="D279" s="112"/>
      <c r="E279" s="112"/>
      <c r="F279" s="112"/>
      <c r="G279" s="112"/>
      <c r="H279" s="112"/>
      <c r="I279" s="94"/>
      <c r="J279" s="94"/>
      <c r="K279" s="94"/>
    </row>
    <row r="280" spans="2:11">
      <c r="B280" s="93"/>
      <c r="C280" s="93"/>
      <c r="D280" s="112"/>
      <c r="E280" s="112"/>
      <c r="F280" s="112"/>
      <c r="G280" s="112"/>
      <c r="H280" s="112"/>
      <c r="I280" s="94"/>
      <c r="J280" s="94"/>
      <c r="K280" s="94"/>
    </row>
    <row r="281" spans="2:11">
      <c r="B281" s="93"/>
      <c r="C281" s="93"/>
      <c r="D281" s="112"/>
      <c r="E281" s="112"/>
      <c r="F281" s="112"/>
      <c r="G281" s="112"/>
      <c r="H281" s="112"/>
      <c r="I281" s="94"/>
      <c r="J281" s="94"/>
      <c r="K281" s="94"/>
    </row>
    <row r="282" spans="2:11">
      <c r="B282" s="93"/>
      <c r="C282" s="93"/>
      <c r="D282" s="112"/>
      <c r="E282" s="112"/>
      <c r="F282" s="112"/>
      <c r="G282" s="112"/>
      <c r="H282" s="112"/>
      <c r="I282" s="94"/>
      <c r="J282" s="94"/>
      <c r="K282" s="94"/>
    </row>
    <row r="283" spans="2:11">
      <c r="B283" s="93"/>
      <c r="C283" s="93"/>
      <c r="D283" s="112"/>
      <c r="E283" s="112"/>
      <c r="F283" s="112"/>
      <c r="G283" s="112"/>
      <c r="H283" s="112"/>
      <c r="I283" s="94"/>
      <c r="J283" s="94"/>
      <c r="K283" s="94"/>
    </row>
    <row r="284" spans="2:11">
      <c r="B284" s="93"/>
      <c r="C284" s="93"/>
      <c r="D284" s="112"/>
      <c r="E284" s="112"/>
      <c r="F284" s="112"/>
      <c r="G284" s="112"/>
      <c r="H284" s="112"/>
      <c r="I284" s="94"/>
      <c r="J284" s="94"/>
      <c r="K284" s="94"/>
    </row>
    <row r="285" spans="2:11">
      <c r="B285" s="93"/>
      <c r="C285" s="93"/>
      <c r="D285" s="112"/>
      <c r="E285" s="112"/>
      <c r="F285" s="112"/>
      <c r="G285" s="112"/>
      <c r="H285" s="112"/>
      <c r="I285" s="94"/>
      <c r="J285" s="94"/>
      <c r="K285" s="94"/>
    </row>
    <row r="286" spans="2:11">
      <c r="B286" s="93"/>
      <c r="C286" s="93"/>
      <c r="D286" s="112"/>
      <c r="E286" s="112"/>
      <c r="F286" s="112"/>
      <c r="G286" s="112"/>
      <c r="H286" s="112"/>
      <c r="I286" s="94"/>
      <c r="J286" s="94"/>
      <c r="K286" s="94"/>
    </row>
    <row r="287" spans="2:11">
      <c r="B287" s="93"/>
      <c r="C287" s="93"/>
      <c r="D287" s="112"/>
      <c r="E287" s="112"/>
      <c r="F287" s="112"/>
      <c r="G287" s="112"/>
      <c r="H287" s="112"/>
      <c r="I287" s="94"/>
      <c r="J287" s="94"/>
      <c r="K287" s="94"/>
    </row>
    <row r="288" spans="2:11">
      <c r="B288" s="93"/>
      <c r="C288" s="93"/>
      <c r="D288" s="112"/>
      <c r="E288" s="112"/>
      <c r="F288" s="112"/>
      <c r="G288" s="112"/>
      <c r="H288" s="112"/>
      <c r="I288" s="94"/>
      <c r="J288" s="94"/>
      <c r="K288" s="94"/>
    </row>
    <row r="289" spans="2:11">
      <c r="B289" s="93"/>
      <c r="C289" s="93"/>
      <c r="D289" s="112"/>
      <c r="E289" s="112"/>
      <c r="F289" s="112"/>
      <c r="G289" s="112"/>
      <c r="H289" s="112"/>
      <c r="I289" s="94"/>
      <c r="J289" s="94"/>
      <c r="K289" s="94"/>
    </row>
    <row r="290" spans="2:11">
      <c r="B290" s="93"/>
      <c r="C290" s="93"/>
      <c r="D290" s="112"/>
      <c r="E290" s="112"/>
      <c r="F290" s="112"/>
      <c r="G290" s="112"/>
      <c r="H290" s="112"/>
      <c r="I290" s="94"/>
      <c r="J290" s="94"/>
      <c r="K290" s="94"/>
    </row>
    <row r="291" spans="2:11">
      <c r="B291" s="93"/>
      <c r="C291" s="93"/>
      <c r="D291" s="112"/>
      <c r="E291" s="112"/>
      <c r="F291" s="112"/>
      <c r="G291" s="112"/>
      <c r="H291" s="112"/>
      <c r="I291" s="94"/>
      <c r="J291" s="94"/>
      <c r="K291" s="94"/>
    </row>
    <row r="292" spans="2:11">
      <c r="B292" s="93"/>
      <c r="C292" s="93"/>
      <c r="D292" s="112"/>
      <c r="E292" s="112"/>
      <c r="F292" s="112"/>
      <c r="G292" s="112"/>
      <c r="H292" s="112"/>
      <c r="I292" s="94"/>
      <c r="J292" s="94"/>
      <c r="K292" s="94"/>
    </row>
    <row r="293" spans="2:11">
      <c r="B293" s="93"/>
      <c r="C293" s="93"/>
      <c r="D293" s="112"/>
      <c r="E293" s="112"/>
      <c r="F293" s="112"/>
      <c r="G293" s="112"/>
      <c r="H293" s="112"/>
      <c r="I293" s="94"/>
      <c r="J293" s="94"/>
      <c r="K293" s="94"/>
    </row>
    <row r="294" spans="2:11">
      <c r="B294" s="93"/>
      <c r="C294" s="93"/>
      <c r="D294" s="112"/>
      <c r="E294" s="112"/>
      <c r="F294" s="112"/>
      <c r="G294" s="112"/>
      <c r="H294" s="112"/>
      <c r="I294" s="94"/>
      <c r="J294" s="94"/>
      <c r="K294" s="94"/>
    </row>
    <row r="295" spans="2:11">
      <c r="B295" s="93"/>
      <c r="C295" s="93"/>
      <c r="D295" s="112"/>
      <c r="E295" s="112"/>
      <c r="F295" s="112"/>
      <c r="G295" s="112"/>
      <c r="H295" s="112"/>
      <c r="I295" s="94"/>
      <c r="J295" s="94"/>
      <c r="K295" s="94"/>
    </row>
    <row r="296" spans="2:11">
      <c r="B296" s="93"/>
      <c r="C296" s="93"/>
      <c r="D296" s="112"/>
      <c r="E296" s="112"/>
      <c r="F296" s="112"/>
      <c r="G296" s="112"/>
      <c r="H296" s="112"/>
      <c r="I296" s="94"/>
      <c r="J296" s="94"/>
      <c r="K296" s="94"/>
    </row>
    <row r="297" spans="2:11">
      <c r="B297" s="93"/>
      <c r="C297" s="93"/>
      <c r="D297" s="112"/>
      <c r="E297" s="112"/>
      <c r="F297" s="112"/>
      <c r="G297" s="112"/>
      <c r="H297" s="112"/>
      <c r="I297" s="94"/>
      <c r="J297" s="94"/>
      <c r="K297" s="94"/>
    </row>
    <row r="298" spans="2:11">
      <c r="B298" s="93"/>
      <c r="C298" s="93"/>
      <c r="D298" s="112"/>
      <c r="E298" s="112"/>
      <c r="F298" s="112"/>
      <c r="G298" s="112"/>
      <c r="H298" s="112"/>
      <c r="I298" s="94"/>
      <c r="J298" s="94"/>
      <c r="K298" s="94"/>
    </row>
    <row r="299" spans="2:11">
      <c r="B299" s="93"/>
      <c r="C299" s="93"/>
      <c r="D299" s="112"/>
      <c r="E299" s="112"/>
      <c r="F299" s="112"/>
      <c r="G299" s="112"/>
      <c r="H299" s="112"/>
      <c r="I299" s="94"/>
      <c r="J299" s="94"/>
      <c r="K299" s="94"/>
    </row>
    <row r="300" spans="2:11">
      <c r="B300" s="93"/>
      <c r="C300" s="93"/>
      <c r="D300" s="112"/>
      <c r="E300" s="112"/>
      <c r="F300" s="112"/>
      <c r="G300" s="112"/>
      <c r="H300" s="112"/>
      <c r="I300" s="94"/>
      <c r="J300" s="94"/>
      <c r="K300" s="94"/>
    </row>
    <row r="301" spans="2:11">
      <c r="B301" s="93"/>
      <c r="C301" s="93"/>
      <c r="D301" s="112"/>
      <c r="E301" s="112"/>
      <c r="F301" s="112"/>
      <c r="G301" s="112"/>
      <c r="H301" s="112"/>
      <c r="I301" s="94"/>
      <c r="J301" s="94"/>
      <c r="K301" s="94"/>
    </row>
    <row r="302" spans="2:11">
      <c r="B302" s="93"/>
      <c r="C302" s="93"/>
      <c r="D302" s="112"/>
      <c r="E302" s="112"/>
      <c r="F302" s="112"/>
      <c r="G302" s="112"/>
      <c r="H302" s="112"/>
      <c r="I302" s="94"/>
      <c r="J302" s="94"/>
      <c r="K302" s="94"/>
    </row>
    <row r="303" spans="2:11">
      <c r="B303" s="93"/>
      <c r="C303" s="93"/>
      <c r="D303" s="112"/>
      <c r="E303" s="112"/>
      <c r="F303" s="112"/>
      <c r="G303" s="112"/>
      <c r="H303" s="112"/>
      <c r="I303" s="94"/>
      <c r="J303" s="94"/>
      <c r="K303" s="94"/>
    </row>
    <row r="304" spans="2:11">
      <c r="B304" s="93"/>
      <c r="C304" s="93"/>
      <c r="D304" s="112"/>
      <c r="E304" s="112"/>
      <c r="F304" s="112"/>
      <c r="G304" s="112"/>
      <c r="H304" s="112"/>
      <c r="I304" s="94"/>
      <c r="J304" s="94"/>
      <c r="K304" s="94"/>
    </row>
    <row r="305" spans="2:11">
      <c r="B305" s="93"/>
      <c r="C305" s="93"/>
      <c r="D305" s="112"/>
      <c r="E305" s="112"/>
      <c r="F305" s="112"/>
      <c r="G305" s="112"/>
      <c r="H305" s="112"/>
      <c r="I305" s="94"/>
      <c r="J305" s="94"/>
      <c r="K305" s="94"/>
    </row>
    <row r="306" spans="2:11">
      <c r="B306" s="93"/>
      <c r="C306" s="93"/>
      <c r="D306" s="112"/>
      <c r="E306" s="112"/>
      <c r="F306" s="112"/>
      <c r="G306" s="112"/>
      <c r="H306" s="112"/>
      <c r="I306" s="94"/>
      <c r="J306" s="94"/>
      <c r="K306" s="94"/>
    </row>
    <row r="307" spans="2:11">
      <c r="B307" s="93"/>
      <c r="C307" s="93"/>
      <c r="D307" s="112"/>
      <c r="E307" s="112"/>
      <c r="F307" s="112"/>
      <c r="G307" s="112"/>
      <c r="H307" s="112"/>
      <c r="I307" s="94"/>
      <c r="J307" s="94"/>
      <c r="K307" s="94"/>
    </row>
    <row r="308" spans="2:11">
      <c r="B308" s="93"/>
      <c r="C308" s="93"/>
      <c r="D308" s="112"/>
      <c r="E308" s="112"/>
      <c r="F308" s="112"/>
      <c r="G308" s="112"/>
      <c r="H308" s="112"/>
      <c r="I308" s="94"/>
      <c r="J308" s="94"/>
      <c r="K308" s="94"/>
    </row>
    <row r="309" spans="2:11">
      <c r="B309" s="93"/>
      <c r="C309" s="93"/>
      <c r="D309" s="112"/>
      <c r="E309" s="112"/>
      <c r="F309" s="112"/>
      <c r="G309" s="112"/>
      <c r="H309" s="112"/>
      <c r="I309" s="94"/>
      <c r="J309" s="94"/>
      <c r="K309" s="94"/>
    </row>
    <row r="310" spans="2:11">
      <c r="B310" s="93"/>
      <c r="C310" s="93"/>
      <c r="D310" s="112"/>
      <c r="E310" s="112"/>
      <c r="F310" s="112"/>
      <c r="G310" s="112"/>
      <c r="H310" s="112"/>
      <c r="I310" s="94"/>
      <c r="J310" s="94"/>
      <c r="K310" s="94"/>
    </row>
    <row r="311" spans="2:11">
      <c r="B311" s="93"/>
      <c r="C311" s="93"/>
      <c r="D311" s="112"/>
      <c r="E311" s="112"/>
      <c r="F311" s="112"/>
      <c r="G311" s="112"/>
      <c r="H311" s="112"/>
      <c r="I311" s="94"/>
      <c r="J311" s="94"/>
      <c r="K311" s="94"/>
    </row>
    <row r="312" spans="2:11">
      <c r="B312" s="93"/>
      <c r="C312" s="93"/>
      <c r="D312" s="112"/>
      <c r="E312" s="112"/>
      <c r="F312" s="112"/>
      <c r="G312" s="112"/>
      <c r="H312" s="112"/>
      <c r="I312" s="94"/>
      <c r="J312" s="94"/>
      <c r="K312" s="9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3.42578125" style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146</v>
      </c>
      <c r="C1" s="46" t="s" vm="1">
        <v>229</v>
      </c>
    </row>
    <row r="2" spans="2:15">
      <c r="B2" s="46" t="s">
        <v>145</v>
      </c>
      <c r="C2" s="46" t="s">
        <v>230</v>
      </c>
    </row>
    <row r="3" spans="2:15">
      <c r="B3" s="46" t="s">
        <v>147</v>
      </c>
      <c r="C3" s="46" t="s">
        <v>231</v>
      </c>
    </row>
    <row r="4" spans="2:15">
      <c r="B4" s="46" t="s">
        <v>148</v>
      </c>
      <c r="C4" s="46">
        <v>12152</v>
      </c>
    </row>
    <row r="6" spans="2:15" ht="26.25" customHeight="1">
      <c r="B6" s="143" t="s">
        <v>179</v>
      </c>
      <c r="C6" s="144"/>
      <c r="D6" s="144"/>
      <c r="E6" s="144"/>
      <c r="F6" s="144"/>
      <c r="G6" s="144"/>
      <c r="H6" s="144"/>
      <c r="I6" s="144"/>
      <c r="J6" s="144"/>
      <c r="K6" s="145"/>
    </row>
    <row r="7" spans="2:15" s="3" customFormat="1" ht="63">
      <c r="B7" s="47" t="s">
        <v>116</v>
      </c>
      <c r="C7" s="49" t="s">
        <v>47</v>
      </c>
      <c r="D7" s="49" t="s">
        <v>14</v>
      </c>
      <c r="E7" s="49" t="s">
        <v>15</v>
      </c>
      <c r="F7" s="49" t="s">
        <v>59</v>
      </c>
      <c r="G7" s="49" t="s">
        <v>103</v>
      </c>
      <c r="H7" s="49" t="s">
        <v>56</v>
      </c>
      <c r="I7" s="49" t="s">
        <v>111</v>
      </c>
      <c r="J7" s="49" t="s">
        <v>149</v>
      </c>
      <c r="K7" s="51" t="s">
        <v>150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6" t="s">
        <v>2821</v>
      </c>
      <c r="C10" s="87"/>
      <c r="D10" s="87"/>
      <c r="E10" s="87"/>
      <c r="F10" s="87"/>
      <c r="G10" s="87"/>
      <c r="H10" s="87"/>
      <c r="I10" s="107">
        <f>I11</f>
        <v>-18.171515716000002</v>
      </c>
      <c r="J10" s="108">
        <f>IFERROR(I10/$I$10,0)</f>
        <v>1</v>
      </c>
      <c r="K10" s="108">
        <f>I10/'סכום נכסי הקרן'!$C$42</f>
        <v>-1.3572335545785589E-4</v>
      </c>
      <c r="O10" s="1"/>
    </row>
    <row r="11" spans="2:15" ht="21" customHeight="1">
      <c r="B11" s="130" t="s">
        <v>198</v>
      </c>
      <c r="C11" s="87"/>
      <c r="D11" s="87"/>
      <c r="E11" s="87"/>
      <c r="F11" s="87"/>
      <c r="G11" s="87"/>
      <c r="H11" s="87"/>
      <c r="I11" s="90">
        <f>SUM(I12:I13)</f>
        <v>-18.171515716000002</v>
      </c>
      <c r="J11" s="108">
        <f t="shared" ref="J11:J13" si="0">IFERROR(I11/$I$10,0)</f>
        <v>1</v>
      </c>
      <c r="K11" s="108">
        <f>I11/'סכום נכסי הקרן'!$C$42</f>
        <v>-1.3572335545785589E-4</v>
      </c>
    </row>
    <row r="12" spans="2:15">
      <c r="B12" s="131" t="s">
        <v>547</v>
      </c>
      <c r="C12" s="131" t="s">
        <v>548</v>
      </c>
      <c r="D12" s="131" t="s">
        <v>550</v>
      </c>
      <c r="E12" s="131"/>
      <c r="F12" s="132">
        <v>0</v>
      </c>
      <c r="G12" s="131" t="s">
        <v>133</v>
      </c>
      <c r="H12" s="132">
        <v>0</v>
      </c>
      <c r="I12" s="90">
        <v>-16.143620675000001</v>
      </c>
      <c r="J12" s="108">
        <f t="shared" si="0"/>
        <v>0.88840253764772958</v>
      </c>
      <c r="K12" s="108">
        <f>I12/'סכום נכסי הקרן'!$C$42</f>
        <v>-1.2057697340682398E-4</v>
      </c>
    </row>
    <row r="13" spans="2:15">
      <c r="B13" s="131" t="s">
        <v>1337</v>
      </c>
      <c r="C13" s="87" t="s">
        <v>1338</v>
      </c>
      <c r="D13" s="131" t="s">
        <v>550</v>
      </c>
      <c r="E13" s="131"/>
      <c r="F13" s="132">
        <v>0</v>
      </c>
      <c r="G13" s="131" t="s">
        <v>133</v>
      </c>
      <c r="H13" s="132">
        <v>0</v>
      </c>
      <c r="I13" s="90">
        <v>-2.0278950409999998</v>
      </c>
      <c r="J13" s="108">
        <f t="shared" si="0"/>
        <v>0.11159746235227039</v>
      </c>
      <c r="K13" s="108">
        <f>I13/'סכום נכסי הקרן'!$C$42</f>
        <v>-1.5146382051031882E-5</v>
      </c>
    </row>
    <row r="14" spans="2:15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93"/>
      <c r="C106" s="94"/>
      <c r="D106" s="112"/>
      <c r="E106" s="112"/>
      <c r="F106" s="112"/>
      <c r="G106" s="112"/>
      <c r="H106" s="112"/>
      <c r="I106" s="94"/>
      <c r="J106" s="94"/>
      <c r="K106" s="94"/>
    </row>
    <row r="107" spans="2:11">
      <c r="B107" s="93"/>
      <c r="C107" s="94"/>
      <c r="D107" s="112"/>
      <c r="E107" s="112"/>
      <c r="F107" s="112"/>
      <c r="G107" s="112"/>
      <c r="H107" s="112"/>
      <c r="I107" s="94"/>
      <c r="J107" s="94"/>
      <c r="K107" s="94"/>
    </row>
    <row r="108" spans="2:11">
      <c r="B108" s="93"/>
      <c r="C108" s="94"/>
      <c r="D108" s="112"/>
      <c r="E108" s="112"/>
      <c r="F108" s="112"/>
      <c r="G108" s="112"/>
      <c r="H108" s="112"/>
      <c r="I108" s="94"/>
      <c r="J108" s="94"/>
      <c r="K108" s="94"/>
    </row>
    <row r="109" spans="2:11">
      <c r="B109" s="93"/>
      <c r="C109" s="94"/>
      <c r="D109" s="112"/>
      <c r="E109" s="112"/>
      <c r="F109" s="112"/>
      <c r="G109" s="112"/>
      <c r="H109" s="112"/>
      <c r="I109" s="94"/>
      <c r="J109" s="94"/>
      <c r="K109" s="94"/>
    </row>
    <row r="110" spans="2:11">
      <c r="B110" s="93"/>
      <c r="C110" s="94"/>
      <c r="D110" s="112"/>
      <c r="E110" s="112"/>
      <c r="F110" s="112"/>
      <c r="G110" s="112"/>
      <c r="H110" s="112"/>
      <c r="I110" s="94"/>
      <c r="J110" s="94"/>
      <c r="K110" s="94"/>
    </row>
    <row r="111" spans="2:11">
      <c r="B111" s="93"/>
      <c r="C111" s="94"/>
      <c r="D111" s="112"/>
      <c r="E111" s="112"/>
      <c r="F111" s="112"/>
      <c r="G111" s="112"/>
      <c r="H111" s="112"/>
      <c r="I111" s="94"/>
      <c r="J111" s="94"/>
      <c r="K111" s="94"/>
    </row>
    <row r="112" spans="2:11">
      <c r="B112" s="93"/>
      <c r="C112" s="94"/>
      <c r="D112" s="112"/>
      <c r="E112" s="112"/>
      <c r="F112" s="112"/>
      <c r="G112" s="112"/>
      <c r="H112" s="112"/>
      <c r="I112" s="94"/>
      <c r="J112" s="94"/>
      <c r="K112" s="94"/>
    </row>
    <row r="113" spans="2:11">
      <c r="B113" s="93"/>
      <c r="C113" s="94"/>
      <c r="D113" s="112"/>
      <c r="E113" s="112"/>
      <c r="F113" s="112"/>
      <c r="G113" s="112"/>
      <c r="H113" s="112"/>
      <c r="I113" s="94"/>
      <c r="J113" s="94"/>
      <c r="K113" s="94"/>
    </row>
    <row r="114" spans="2:11">
      <c r="B114" s="93"/>
      <c r="C114" s="94"/>
      <c r="D114" s="112"/>
      <c r="E114" s="112"/>
      <c r="F114" s="112"/>
      <c r="G114" s="112"/>
      <c r="H114" s="112"/>
      <c r="I114" s="94"/>
      <c r="J114" s="94"/>
      <c r="K114" s="94"/>
    </row>
    <row r="115" spans="2:11">
      <c r="B115" s="93"/>
      <c r="C115" s="94"/>
      <c r="D115" s="112"/>
      <c r="E115" s="112"/>
      <c r="F115" s="112"/>
      <c r="G115" s="112"/>
      <c r="H115" s="112"/>
      <c r="I115" s="94"/>
      <c r="J115" s="94"/>
      <c r="K115" s="94"/>
    </row>
    <row r="116" spans="2:11">
      <c r="B116" s="93"/>
      <c r="C116" s="94"/>
      <c r="D116" s="112"/>
      <c r="E116" s="112"/>
      <c r="F116" s="112"/>
      <c r="G116" s="112"/>
      <c r="H116" s="112"/>
      <c r="I116" s="94"/>
      <c r="J116" s="94"/>
      <c r="K116" s="94"/>
    </row>
    <row r="117" spans="2:11">
      <c r="B117" s="93"/>
      <c r="C117" s="94"/>
      <c r="D117" s="112"/>
      <c r="E117" s="112"/>
      <c r="F117" s="112"/>
      <c r="G117" s="112"/>
      <c r="H117" s="112"/>
      <c r="I117" s="94"/>
      <c r="J117" s="94"/>
      <c r="K117" s="94"/>
    </row>
    <row r="118" spans="2:11">
      <c r="B118" s="93"/>
      <c r="C118" s="94"/>
      <c r="D118" s="112"/>
      <c r="E118" s="112"/>
      <c r="F118" s="112"/>
      <c r="G118" s="112"/>
      <c r="H118" s="112"/>
      <c r="I118" s="94"/>
      <c r="J118" s="94"/>
      <c r="K118" s="94"/>
    </row>
    <row r="119" spans="2:11">
      <c r="B119" s="93"/>
      <c r="C119" s="94"/>
      <c r="D119" s="112"/>
      <c r="E119" s="112"/>
      <c r="F119" s="112"/>
      <c r="G119" s="112"/>
      <c r="H119" s="112"/>
      <c r="I119" s="94"/>
      <c r="J119" s="94"/>
      <c r="K119" s="94"/>
    </row>
    <row r="120" spans="2:11">
      <c r="B120" s="93"/>
      <c r="C120" s="94"/>
      <c r="D120" s="112"/>
      <c r="E120" s="112"/>
      <c r="F120" s="112"/>
      <c r="G120" s="112"/>
      <c r="H120" s="112"/>
      <c r="I120" s="94"/>
      <c r="J120" s="94"/>
      <c r="K120" s="94"/>
    </row>
    <row r="121" spans="2:11">
      <c r="B121" s="93"/>
      <c r="C121" s="94"/>
      <c r="D121" s="112"/>
      <c r="E121" s="112"/>
      <c r="F121" s="112"/>
      <c r="G121" s="112"/>
      <c r="H121" s="112"/>
      <c r="I121" s="94"/>
      <c r="J121" s="94"/>
      <c r="K121" s="94"/>
    </row>
    <row r="122" spans="2:11">
      <c r="B122" s="93"/>
      <c r="C122" s="94"/>
      <c r="D122" s="112"/>
      <c r="E122" s="112"/>
      <c r="F122" s="112"/>
      <c r="G122" s="112"/>
      <c r="H122" s="112"/>
      <c r="I122" s="94"/>
      <c r="J122" s="94"/>
      <c r="K122" s="94"/>
    </row>
    <row r="123" spans="2:11">
      <c r="B123" s="93"/>
      <c r="C123" s="94"/>
      <c r="D123" s="112"/>
      <c r="E123" s="112"/>
      <c r="F123" s="112"/>
      <c r="G123" s="112"/>
      <c r="H123" s="112"/>
      <c r="I123" s="94"/>
      <c r="J123" s="94"/>
      <c r="K123" s="94"/>
    </row>
    <row r="124" spans="2:11">
      <c r="B124" s="93"/>
      <c r="C124" s="94"/>
      <c r="D124" s="112"/>
      <c r="E124" s="112"/>
      <c r="F124" s="112"/>
      <c r="G124" s="112"/>
      <c r="H124" s="112"/>
      <c r="I124" s="94"/>
      <c r="J124" s="94"/>
      <c r="K124" s="94"/>
    </row>
    <row r="125" spans="2:11">
      <c r="B125" s="93"/>
      <c r="C125" s="94"/>
      <c r="D125" s="112"/>
      <c r="E125" s="112"/>
      <c r="F125" s="112"/>
      <c r="G125" s="112"/>
      <c r="H125" s="112"/>
      <c r="I125" s="94"/>
      <c r="J125" s="94"/>
      <c r="K125" s="94"/>
    </row>
    <row r="126" spans="2:11">
      <c r="B126" s="93"/>
      <c r="C126" s="94"/>
      <c r="D126" s="112"/>
      <c r="E126" s="112"/>
      <c r="F126" s="112"/>
      <c r="G126" s="112"/>
      <c r="H126" s="112"/>
      <c r="I126" s="94"/>
      <c r="J126" s="94"/>
      <c r="K126" s="94"/>
    </row>
    <row r="127" spans="2:11">
      <c r="B127" s="93"/>
      <c r="C127" s="94"/>
      <c r="D127" s="112"/>
      <c r="E127" s="112"/>
      <c r="F127" s="112"/>
      <c r="G127" s="112"/>
      <c r="H127" s="112"/>
      <c r="I127" s="94"/>
      <c r="J127" s="94"/>
      <c r="K127" s="94"/>
    </row>
    <row r="128" spans="2:11">
      <c r="B128" s="93"/>
      <c r="C128" s="94"/>
      <c r="D128" s="112"/>
      <c r="E128" s="112"/>
      <c r="F128" s="112"/>
      <c r="G128" s="112"/>
      <c r="H128" s="112"/>
      <c r="I128" s="94"/>
      <c r="J128" s="94"/>
      <c r="K128" s="94"/>
    </row>
    <row r="129" spans="2:11">
      <c r="B129" s="93"/>
      <c r="C129" s="94"/>
      <c r="D129" s="112"/>
      <c r="E129" s="112"/>
      <c r="F129" s="112"/>
      <c r="G129" s="112"/>
      <c r="H129" s="112"/>
      <c r="I129" s="94"/>
      <c r="J129" s="94"/>
      <c r="K129" s="94"/>
    </row>
    <row r="130" spans="2:11">
      <c r="B130" s="93"/>
      <c r="C130" s="94"/>
      <c r="D130" s="112"/>
      <c r="E130" s="112"/>
      <c r="F130" s="112"/>
      <c r="G130" s="112"/>
      <c r="H130" s="112"/>
      <c r="I130" s="94"/>
      <c r="J130" s="94"/>
      <c r="K130" s="94"/>
    </row>
    <row r="131" spans="2:11">
      <c r="B131" s="93"/>
      <c r="C131" s="94"/>
      <c r="D131" s="112"/>
      <c r="E131" s="112"/>
      <c r="F131" s="112"/>
      <c r="G131" s="112"/>
      <c r="H131" s="112"/>
      <c r="I131" s="94"/>
      <c r="J131" s="94"/>
      <c r="K131" s="94"/>
    </row>
    <row r="132" spans="2:11">
      <c r="B132" s="93"/>
      <c r="C132" s="94"/>
      <c r="D132" s="112"/>
      <c r="E132" s="112"/>
      <c r="F132" s="112"/>
      <c r="G132" s="112"/>
      <c r="H132" s="112"/>
      <c r="I132" s="94"/>
      <c r="J132" s="94"/>
      <c r="K132" s="94"/>
    </row>
    <row r="133" spans="2:11">
      <c r="B133" s="93"/>
      <c r="C133" s="94"/>
      <c r="D133" s="112"/>
      <c r="E133" s="112"/>
      <c r="F133" s="112"/>
      <c r="G133" s="112"/>
      <c r="H133" s="112"/>
      <c r="I133" s="94"/>
      <c r="J133" s="94"/>
      <c r="K133" s="94"/>
    </row>
    <row r="134" spans="2:11">
      <c r="B134" s="93"/>
      <c r="C134" s="94"/>
      <c r="D134" s="112"/>
      <c r="E134" s="112"/>
      <c r="F134" s="112"/>
      <c r="G134" s="112"/>
      <c r="H134" s="112"/>
      <c r="I134" s="94"/>
      <c r="J134" s="94"/>
      <c r="K134" s="94"/>
    </row>
    <row r="135" spans="2:11">
      <c r="B135" s="93"/>
      <c r="C135" s="94"/>
      <c r="D135" s="112"/>
      <c r="E135" s="112"/>
      <c r="F135" s="112"/>
      <c r="G135" s="112"/>
      <c r="H135" s="112"/>
      <c r="I135" s="94"/>
      <c r="J135" s="94"/>
      <c r="K135" s="94"/>
    </row>
    <row r="136" spans="2:11">
      <c r="B136" s="93"/>
      <c r="C136" s="94"/>
      <c r="D136" s="112"/>
      <c r="E136" s="112"/>
      <c r="F136" s="112"/>
      <c r="G136" s="112"/>
      <c r="H136" s="112"/>
      <c r="I136" s="94"/>
      <c r="J136" s="94"/>
      <c r="K136" s="94"/>
    </row>
    <row r="137" spans="2:11">
      <c r="B137" s="93"/>
      <c r="C137" s="94"/>
      <c r="D137" s="112"/>
      <c r="E137" s="112"/>
      <c r="F137" s="112"/>
      <c r="G137" s="112"/>
      <c r="H137" s="112"/>
      <c r="I137" s="94"/>
      <c r="J137" s="94"/>
      <c r="K137" s="94"/>
    </row>
    <row r="138" spans="2:11">
      <c r="B138" s="93"/>
      <c r="C138" s="94"/>
      <c r="D138" s="112"/>
      <c r="E138" s="112"/>
      <c r="F138" s="112"/>
      <c r="G138" s="112"/>
      <c r="H138" s="112"/>
      <c r="I138" s="94"/>
      <c r="J138" s="94"/>
      <c r="K138" s="94"/>
    </row>
    <row r="139" spans="2:11">
      <c r="B139" s="93"/>
      <c r="C139" s="94"/>
      <c r="D139" s="112"/>
      <c r="E139" s="112"/>
      <c r="F139" s="112"/>
      <c r="G139" s="112"/>
      <c r="H139" s="112"/>
      <c r="I139" s="94"/>
      <c r="J139" s="94"/>
      <c r="K139" s="94"/>
    </row>
    <row r="140" spans="2:11">
      <c r="B140" s="93"/>
      <c r="C140" s="94"/>
      <c r="D140" s="112"/>
      <c r="E140" s="112"/>
      <c r="F140" s="112"/>
      <c r="G140" s="112"/>
      <c r="H140" s="112"/>
      <c r="I140" s="94"/>
      <c r="J140" s="94"/>
      <c r="K140" s="94"/>
    </row>
    <row r="141" spans="2:11">
      <c r="B141" s="93"/>
      <c r="C141" s="94"/>
      <c r="D141" s="112"/>
      <c r="E141" s="112"/>
      <c r="F141" s="112"/>
      <c r="G141" s="112"/>
      <c r="H141" s="112"/>
      <c r="I141" s="94"/>
      <c r="J141" s="94"/>
      <c r="K141" s="94"/>
    </row>
    <row r="142" spans="2:11">
      <c r="B142" s="93"/>
      <c r="C142" s="94"/>
      <c r="D142" s="112"/>
      <c r="E142" s="112"/>
      <c r="F142" s="112"/>
      <c r="G142" s="112"/>
      <c r="H142" s="112"/>
      <c r="I142" s="94"/>
      <c r="J142" s="94"/>
      <c r="K142" s="94"/>
    </row>
    <row r="143" spans="2:11">
      <c r="B143" s="93"/>
      <c r="C143" s="94"/>
      <c r="D143" s="112"/>
      <c r="E143" s="112"/>
      <c r="F143" s="112"/>
      <c r="G143" s="112"/>
      <c r="H143" s="112"/>
      <c r="I143" s="94"/>
      <c r="J143" s="94"/>
      <c r="K143" s="94"/>
    </row>
    <row r="144" spans="2:11">
      <c r="B144" s="93"/>
      <c r="C144" s="94"/>
      <c r="D144" s="112"/>
      <c r="E144" s="112"/>
      <c r="F144" s="112"/>
      <c r="G144" s="112"/>
      <c r="H144" s="112"/>
      <c r="I144" s="94"/>
      <c r="J144" s="94"/>
      <c r="K144" s="94"/>
    </row>
    <row r="145" spans="2:11">
      <c r="B145" s="93"/>
      <c r="C145" s="94"/>
      <c r="D145" s="112"/>
      <c r="E145" s="112"/>
      <c r="F145" s="112"/>
      <c r="G145" s="112"/>
      <c r="H145" s="112"/>
      <c r="I145" s="94"/>
      <c r="J145" s="94"/>
      <c r="K145" s="94"/>
    </row>
    <row r="146" spans="2:11">
      <c r="B146" s="93"/>
      <c r="C146" s="94"/>
      <c r="D146" s="112"/>
      <c r="E146" s="112"/>
      <c r="F146" s="112"/>
      <c r="G146" s="112"/>
      <c r="H146" s="112"/>
      <c r="I146" s="94"/>
      <c r="J146" s="94"/>
      <c r="K146" s="94"/>
    </row>
    <row r="147" spans="2:11">
      <c r="B147" s="93"/>
      <c r="C147" s="94"/>
      <c r="D147" s="112"/>
      <c r="E147" s="112"/>
      <c r="F147" s="112"/>
      <c r="G147" s="112"/>
      <c r="H147" s="112"/>
      <c r="I147" s="94"/>
      <c r="J147" s="94"/>
      <c r="K147" s="94"/>
    </row>
    <row r="148" spans="2:11">
      <c r="B148" s="93"/>
      <c r="C148" s="94"/>
      <c r="D148" s="112"/>
      <c r="E148" s="112"/>
      <c r="F148" s="112"/>
      <c r="G148" s="112"/>
      <c r="H148" s="112"/>
      <c r="I148" s="94"/>
      <c r="J148" s="94"/>
      <c r="K148" s="94"/>
    </row>
    <row r="149" spans="2:11">
      <c r="B149" s="93"/>
      <c r="C149" s="94"/>
      <c r="D149" s="112"/>
      <c r="E149" s="112"/>
      <c r="F149" s="112"/>
      <c r="G149" s="112"/>
      <c r="H149" s="112"/>
      <c r="I149" s="94"/>
      <c r="J149" s="94"/>
      <c r="K149" s="94"/>
    </row>
    <row r="150" spans="2:11">
      <c r="B150" s="93"/>
      <c r="C150" s="94"/>
      <c r="D150" s="112"/>
      <c r="E150" s="112"/>
      <c r="F150" s="112"/>
      <c r="G150" s="112"/>
      <c r="H150" s="112"/>
      <c r="I150" s="94"/>
      <c r="J150" s="94"/>
      <c r="K150" s="94"/>
    </row>
    <row r="151" spans="2:11">
      <c r="B151" s="93"/>
      <c r="C151" s="94"/>
      <c r="D151" s="112"/>
      <c r="E151" s="112"/>
      <c r="F151" s="112"/>
      <c r="G151" s="112"/>
      <c r="H151" s="112"/>
      <c r="I151" s="94"/>
      <c r="J151" s="94"/>
      <c r="K151" s="94"/>
    </row>
    <row r="152" spans="2:11">
      <c r="B152" s="93"/>
      <c r="C152" s="94"/>
      <c r="D152" s="112"/>
      <c r="E152" s="112"/>
      <c r="F152" s="112"/>
      <c r="G152" s="112"/>
      <c r="H152" s="112"/>
      <c r="I152" s="94"/>
      <c r="J152" s="94"/>
      <c r="K152" s="94"/>
    </row>
    <row r="153" spans="2:11">
      <c r="B153" s="93"/>
      <c r="C153" s="94"/>
      <c r="D153" s="112"/>
      <c r="E153" s="112"/>
      <c r="F153" s="112"/>
      <c r="G153" s="112"/>
      <c r="H153" s="112"/>
      <c r="I153" s="94"/>
      <c r="J153" s="94"/>
      <c r="K153" s="94"/>
    </row>
    <row r="154" spans="2:11">
      <c r="B154" s="93"/>
      <c r="C154" s="94"/>
      <c r="D154" s="112"/>
      <c r="E154" s="112"/>
      <c r="F154" s="112"/>
      <c r="G154" s="112"/>
      <c r="H154" s="112"/>
      <c r="I154" s="94"/>
      <c r="J154" s="94"/>
      <c r="K154" s="94"/>
    </row>
    <row r="155" spans="2:11">
      <c r="B155" s="93"/>
      <c r="C155" s="94"/>
      <c r="D155" s="112"/>
      <c r="E155" s="112"/>
      <c r="F155" s="112"/>
      <c r="G155" s="112"/>
      <c r="H155" s="112"/>
      <c r="I155" s="94"/>
      <c r="J155" s="94"/>
      <c r="K155" s="94"/>
    </row>
    <row r="156" spans="2:11">
      <c r="B156" s="93"/>
      <c r="C156" s="94"/>
      <c r="D156" s="112"/>
      <c r="E156" s="112"/>
      <c r="F156" s="112"/>
      <c r="G156" s="112"/>
      <c r="H156" s="112"/>
      <c r="I156" s="94"/>
      <c r="J156" s="94"/>
      <c r="K156" s="94"/>
    </row>
    <row r="157" spans="2:11">
      <c r="B157" s="93"/>
      <c r="C157" s="94"/>
      <c r="D157" s="112"/>
      <c r="E157" s="112"/>
      <c r="F157" s="112"/>
      <c r="G157" s="112"/>
      <c r="H157" s="112"/>
      <c r="I157" s="94"/>
      <c r="J157" s="94"/>
      <c r="K157" s="94"/>
    </row>
    <row r="158" spans="2:11">
      <c r="B158" s="93"/>
      <c r="C158" s="94"/>
      <c r="D158" s="112"/>
      <c r="E158" s="112"/>
      <c r="F158" s="112"/>
      <c r="G158" s="112"/>
      <c r="H158" s="112"/>
      <c r="I158" s="94"/>
      <c r="J158" s="94"/>
      <c r="K158" s="94"/>
    </row>
    <row r="159" spans="2:11">
      <c r="B159" s="93"/>
      <c r="C159" s="94"/>
      <c r="D159" s="112"/>
      <c r="E159" s="112"/>
      <c r="F159" s="112"/>
      <c r="G159" s="112"/>
      <c r="H159" s="112"/>
      <c r="I159" s="94"/>
      <c r="J159" s="94"/>
      <c r="K159" s="94"/>
    </row>
    <row r="160" spans="2:11">
      <c r="B160" s="93"/>
      <c r="C160" s="94"/>
      <c r="D160" s="112"/>
      <c r="E160" s="112"/>
      <c r="F160" s="112"/>
      <c r="G160" s="112"/>
      <c r="H160" s="112"/>
      <c r="I160" s="94"/>
      <c r="J160" s="94"/>
      <c r="K160" s="94"/>
    </row>
    <row r="161" spans="2:11">
      <c r="B161" s="93"/>
      <c r="C161" s="94"/>
      <c r="D161" s="112"/>
      <c r="E161" s="112"/>
      <c r="F161" s="112"/>
      <c r="G161" s="112"/>
      <c r="H161" s="112"/>
      <c r="I161" s="94"/>
      <c r="J161" s="94"/>
      <c r="K161" s="94"/>
    </row>
    <row r="162" spans="2:11">
      <c r="B162" s="93"/>
      <c r="C162" s="94"/>
      <c r="D162" s="112"/>
      <c r="E162" s="112"/>
      <c r="F162" s="112"/>
      <c r="G162" s="112"/>
      <c r="H162" s="112"/>
      <c r="I162" s="94"/>
      <c r="J162" s="94"/>
      <c r="K162" s="94"/>
    </row>
    <row r="163" spans="2:11">
      <c r="B163" s="93"/>
      <c r="C163" s="94"/>
      <c r="D163" s="112"/>
      <c r="E163" s="112"/>
      <c r="F163" s="112"/>
      <c r="G163" s="112"/>
      <c r="H163" s="112"/>
      <c r="I163" s="94"/>
      <c r="J163" s="94"/>
      <c r="K163" s="94"/>
    </row>
    <row r="164" spans="2:11">
      <c r="B164" s="93"/>
      <c r="C164" s="94"/>
      <c r="D164" s="112"/>
      <c r="E164" s="112"/>
      <c r="F164" s="112"/>
      <c r="G164" s="112"/>
      <c r="H164" s="112"/>
      <c r="I164" s="94"/>
      <c r="J164" s="94"/>
      <c r="K164" s="94"/>
    </row>
    <row r="165" spans="2:11">
      <c r="B165" s="93"/>
      <c r="C165" s="94"/>
      <c r="D165" s="112"/>
      <c r="E165" s="112"/>
      <c r="F165" s="112"/>
      <c r="G165" s="112"/>
      <c r="H165" s="112"/>
      <c r="I165" s="94"/>
      <c r="J165" s="94"/>
      <c r="K165" s="94"/>
    </row>
    <row r="166" spans="2:11">
      <c r="B166" s="93"/>
      <c r="C166" s="94"/>
      <c r="D166" s="112"/>
      <c r="E166" s="112"/>
      <c r="F166" s="112"/>
      <c r="G166" s="112"/>
      <c r="H166" s="112"/>
      <c r="I166" s="94"/>
      <c r="J166" s="94"/>
      <c r="K166" s="94"/>
    </row>
    <row r="167" spans="2:11">
      <c r="B167" s="93"/>
      <c r="C167" s="94"/>
      <c r="D167" s="112"/>
      <c r="E167" s="112"/>
      <c r="F167" s="112"/>
      <c r="G167" s="112"/>
      <c r="H167" s="112"/>
      <c r="I167" s="94"/>
      <c r="J167" s="94"/>
      <c r="K167" s="94"/>
    </row>
    <row r="168" spans="2:11">
      <c r="B168" s="93"/>
      <c r="C168" s="94"/>
      <c r="D168" s="112"/>
      <c r="E168" s="112"/>
      <c r="F168" s="112"/>
      <c r="G168" s="112"/>
      <c r="H168" s="112"/>
      <c r="I168" s="94"/>
      <c r="J168" s="94"/>
      <c r="K168" s="94"/>
    </row>
    <row r="169" spans="2:11">
      <c r="B169" s="93"/>
      <c r="C169" s="94"/>
      <c r="D169" s="112"/>
      <c r="E169" s="112"/>
      <c r="F169" s="112"/>
      <c r="G169" s="112"/>
      <c r="H169" s="112"/>
      <c r="I169" s="94"/>
      <c r="J169" s="94"/>
      <c r="K169" s="94"/>
    </row>
    <row r="170" spans="2:11">
      <c r="B170" s="93"/>
      <c r="C170" s="94"/>
      <c r="D170" s="112"/>
      <c r="E170" s="112"/>
      <c r="F170" s="112"/>
      <c r="G170" s="112"/>
      <c r="H170" s="112"/>
      <c r="I170" s="94"/>
      <c r="J170" s="94"/>
      <c r="K170" s="94"/>
    </row>
    <row r="171" spans="2:11">
      <c r="B171" s="93"/>
      <c r="C171" s="94"/>
      <c r="D171" s="112"/>
      <c r="E171" s="112"/>
      <c r="F171" s="112"/>
      <c r="G171" s="112"/>
      <c r="H171" s="112"/>
      <c r="I171" s="94"/>
      <c r="J171" s="94"/>
      <c r="K171" s="94"/>
    </row>
    <row r="172" spans="2:11">
      <c r="B172" s="93"/>
      <c r="C172" s="94"/>
      <c r="D172" s="112"/>
      <c r="E172" s="112"/>
      <c r="F172" s="112"/>
      <c r="G172" s="112"/>
      <c r="H172" s="112"/>
      <c r="I172" s="94"/>
      <c r="J172" s="94"/>
      <c r="K172" s="94"/>
    </row>
    <row r="173" spans="2:11">
      <c r="B173" s="93"/>
      <c r="C173" s="94"/>
      <c r="D173" s="112"/>
      <c r="E173" s="112"/>
      <c r="F173" s="112"/>
      <c r="G173" s="112"/>
      <c r="H173" s="112"/>
      <c r="I173" s="94"/>
      <c r="J173" s="94"/>
      <c r="K173" s="94"/>
    </row>
    <row r="174" spans="2:11">
      <c r="B174" s="93"/>
      <c r="C174" s="94"/>
      <c r="D174" s="112"/>
      <c r="E174" s="112"/>
      <c r="F174" s="112"/>
      <c r="G174" s="112"/>
      <c r="H174" s="112"/>
      <c r="I174" s="94"/>
      <c r="J174" s="94"/>
      <c r="K174" s="94"/>
    </row>
    <row r="175" spans="2:11">
      <c r="B175" s="93"/>
      <c r="C175" s="94"/>
      <c r="D175" s="112"/>
      <c r="E175" s="112"/>
      <c r="F175" s="112"/>
      <c r="G175" s="112"/>
      <c r="H175" s="112"/>
      <c r="I175" s="94"/>
      <c r="J175" s="94"/>
      <c r="K175" s="94"/>
    </row>
    <row r="176" spans="2:11">
      <c r="B176" s="93"/>
      <c r="C176" s="94"/>
      <c r="D176" s="112"/>
      <c r="E176" s="112"/>
      <c r="F176" s="112"/>
      <c r="G176" s="112"/>
      <c r="H176" s="112"/>
      <c r="I176" s="94"/>
      <c r="J176" s="94"/>
      <c r="K176" s="94"/>
    </row>
    <row r="177" spans="2:11">
      <c r="B177" s="93"/>
      <c r="C177" s="94"/>
      <c r="D177" s="112"/>
      <c r="E177" s="112"/>
      <c r="F177" s="112"/>
      <c r="G177" s="112"/>
      <c r="H177" s="112"/>
      <c r="I177" s="94"/>
      <c r="J177" s="94"/>
      <c r="K177" s="94"/>
    </row>
    <row r="178" spans="2:11">
      <c r="B178" s="93"/>
      <c r="C178" s="94"/>
      <c r="D178" s="112"/>
      <c r="E178" s="112"/>
      <c r="F178" s="112"/>
      <c r="G178" s="112"/>
      <c r="H178" s="112"/>
      <c r="I178" s="94"/>
      <c r="J178" s="94"/>
      <c r="K178" s="94"/>
    </row>
    <row r="179" spans="2:11">
      <c r="B179" s="93"/>
      <c r="C179" s="94"/>
      <c r="D179" s="112"/>
      <c r="E179" s="112"/>
      <c r="F179" s="112"/>
      <c r="G179" s="112"/>
      <c r="H179" s="112"/>
      <c r="I179" s="94"/>
      <c r="J179" s="94"/>
      <c r="K179" s="94"/>
    </row>
    <row r="180" spans="2:11">
      <c r="B180" s="93"/>
      <c r="C180" s="94"/>
      <c r="D180" s="112"/>
      <c r="E180" s="112"/>
      <c r="F180" s="112"/>
      <c r="G180" s="112"/>
      <c r="H180" s="112"/>
      <c r="I180" s="94"/>
      <c r="J180" s="94"/>
      <c r="K180" s="94"/>
    </row>
    <row r="181" spans="2:11">
      <c r="B181" s="93"/>
      <c r="C181" s="94"/>
      <c r="D181" s="112"/>
      <c r="E181" s="112"/>
      <c r="F181" s="112"/>
      <c r="G181" s="112"/>
      <c r="H181" s="112"/>
      <c r="I181" s="94"/>
      <c r="J181" s="94"/>
      <c r="K181" s="94"/>
    </row>
    <row r="182" spans="2:11">
      <c r="B182" s="93"/>
      <c r="C182" s="94"/>
      <c r="D182" s="112"/>
      <c r="E182" s="112"/>
      <c r="F182" s="112"/>
      <c r="G182" s="112"/>
      <c r="H182" s="112"/>
      <c r="I182" s="94"/>
      <c r="J182" s="94"/>
      <c r="K182" s="94"/>
    </row>
    <row r="183" spans="2:11">
      <c r="B183" s="93"/>
      <c r="C183" s="94"/>
      <c r="D183" s="112"/>
      <c r="E183" s="112"/>
      <c r="F183" s="112"/>
      <c r="G183" s="112"/>
      <c r="H183" s="112"/>
      <c r="I183" s="94"/>
      <c r="J183" s="94"/>
      <c r="K183" s="94"/>
    </row>
    <row r="184" spans="2:11">
      <c r="B184" s="93"/>
      <c r="C184" s="94"/>
      <c r="D184" s="112"/>
      <c r="E184" s="112"/>
      <c r="F184" s="112"/>
      <c r="G184" s="112"/>
      <c r="H184" s="112"/>
      <c r="I184" s="94"/>
      <c r="J184" s="94"/>
      <c r="K184" s="94"/>
    </row>
    <row r="185" spans="2:11">
      <c r="B185" s="93"/>
      <c r="C185" s="94"/>
      <c r="D185" s="112"/>
      <c r="E185" s="112"/>
      <c r="F185" s="112"/>
      <c r="G185" s="112"/>
      <c r="H185" s="112"/>
      <c r="I185" s="94"/>
      <c r="J185" s="94"/>
      <c r="K185" s="94"/>
    </row>
    <row r="186" spans="2:11">
      <c r="B186" s="93"/>
      <c r="C186" s="94"/>
      <c r="D186" s="112"/>
      <c r="E186" s="112"/>
      <c r="F186" s="112"/>
      <c r="G186" s="112"/>
      <c r="H186" s="112"/>
      <c r="I186" s="94"/>
      <c r="J186" s="94"/>
      <c r="K186" s="94"/>
    </row>
    <row r="187" spans="2:11">
      <c r="B187" s="93"/>
      <c r="C187" s="94"/>
      <c r="D187" s="112"/>
      <c r="E187" s="112"/>
      <c r="F187" s="112"/>
      <c r="G187" s="112"/>
      <c r="H187" s="112"/>
      <c r="I187" s="94"/>
      <c r="J187" s="94"/>
      <c r="K187" s="94"/>
    </row>
    <row r="188" spans="2:11">
      <c r="B188" s="93"/>
      <c r="C188" s="94"/>
      <c r="D188" s="112"/>
      <c r="E188" s="112"/>
      <c r="F188" s="112"/>
      <c r="G188" s="112"/>
      <c r="H188" s="112"/>
      <c r="I188" s="94"/>
      <c r="J188" s="94"/>
      <c r="K188" s="94"/>
    </row>
    <row r="189" spans="2:11">
      <c r="B189" s="93"/>
      <c r="C189" s="94"/>
      <c r="D189" s="112"/>
      <c r="E189" s="112"/>
      <c r="F189" s="112"/>
      <c r="G189" s="112"/>
      <c r="H189" s="112"/>
      <c r="I189" s="94"/>
      <c r="J189" s="94"/>
      <c r="K189" s="94"/>
    </row>
    <row r="190" spans="2:11">
      <c r="B190" s="93"/>
      <c r="C190" s="94"/>
      <c r="D190" s="112"/>
      <c r="E190" s="112"/>
      <c r="F190" s="112"/>
      <c r="G190" s="112"/>
      <c r="H190" s="112"/>
      <c r="I190" s="94"/>
      <c r="J190" s="94"/>
      <c r="K190" s="94"/>
    </row>
    <row r="191" spans="2:11">
      <c r="B191" s="93"/>
      <c r="C191" s="94"/>
      <c r="D191" s="112"/>
      <c r="E191" s="112"/>
      <c r="F191" s="112"/>
      <c r="G191" s="112"/>
      <c r="H191" s="112"/>
      <c r="I191" s="94"/>
      <c r="J191" s="94"/>
      <c r="K191" s="94"/>
    </row>
    <row r="192" spans="2:11">
      <c r="B192" s="93"/>
      <c r="C192" s="94"/>
      <c r="D192" s="112"/>
      <c r="E192" s="112"/>
      <c r="F192" s="112"/>
      <c r="G192" s="112"/>
      <c r="H192" s="112"/>
      <c r="I192" s="94"/>
      <c r="J192" s="94"/>
      <c r="K192" s="94"/>
    </row>
    <row r="193" spans="2:11">
      <c r="B193" s="93"/>
      <c r="C193" s="94"/>
      <c r="D193" s="112"/>
      <c r="E193" s="112"/>
      <c r="F193" s="112"/>
      <c r="G193" s="112"/>
      <c r="H193" s="112"/>
      <c r="I193" s="94"/>
      <c r="J193" s="94"/>
      <c r="K193" s="94"/>
    </row>
    <row r="194" spans="2:11">
      <c r="B194" s="93"/>
      <c r="C194" s="94"/>
      <c r="D194" s="112"/>
      <c r="E194" s="112"/>
      <c r="F194" s="112"/>
      <c r="G194" s="112"/>
      <c r="H194" s="112"/>
      <c r="I194" s="94"/>
      <c r="J194" s="94"/>
      <c r="K194" s="94"/>
    </row>
    <row r="195" spans="2:11">
      <c r="B195" s="93"/>
      <c r="C195" s="94"/>
      <c r="D195" s="112"/>
      <c r="E195" s="112"/>
      <c r="F195" s="112"/>
      <c r="G195" s="112"/>
      <c r="H195" s="112"/>
      <c r="I195" s="94"/>
      <c r="J195" s="94"/>
      <c r="K195" s="94"/>
    </row>
    <row r="196" spans="2:11">
      <c r="B196" s="93"/>
      <c r="C196" s="94"/>
      <c r="D196" s="112"/>
      <c r="E196" s="112"/>
      <c r="F196" s="112"/>
      <c r="G196" s="112"/>
      <c r="H196" s="112"/>
      <c r="I196" s="94"/>
      <c r="J196" s="94"/>
      <c r="K196" s="94"/>
    </row>
    <row r="197" spans="2:11">
      <c r="B197" s="93"/>
      <c r="C197" s="94"/>
      <c r="D197" s="112"/>
      <c r="E197" s="112"/>
      <c r="F197" s="112"/>
      <c r="G197" s="112"/>
      <c r="H197" s="112"/>
      <c r="I197" s="94"/>
      <c r="J197" s="94"/>
      <c r="K197" s="94"/>
    </row>
    <row r="198" spans="2:11">
      <c r="B198" s="93"/>
      <c r="C198" s="94"/>
      <c r="D198" s="112"/>
      <c r="E198" s="112"/>
      <c r="F198" s="112"/>
      <c r="G198" s="112"/>
      <c r="H198" s="112"/>
      <c r="I198" s="94"/>
      <c r="J198" s="94"/>
      <c r="K198" s="94"/>
    </row>
    <row r="199" spans="2:11">
      <c r="B199" s="93"/>
      <c r="C199" s="94"/>
      <c r="D199" s="112"/>
      <c r="E199" s="112"/>
      <c r="F199" s="112"/>
      <c r="G199" s="112"/>
      <c r="H199" s="112"/>
      <c r="I199" s="94"/>
      <c r="J199" s="94"/>
      <c r="K199" s="94"/>
    </row>
    <row r="200" spans="2:11">
      <c r="B200" s="93"/>
      <c r="C200" s="94"/>
      <c r="D200" s="112"/>
      <c r="E200" s="112"/>
      <c r="F200" s="112"/>
      <c r="G200" s="112"/>
      <c r="H200" s="112"/>
      <c r="I200" s="94"/>
      <c r="J200" s="94"/>
      <c r="K200" s="94"/>
    </row>
    <row r="201" spans="2:11">
      <c r="B201" s="93"/>
      <c r="C201" s="94"/>
      <c r="D201" s="112"/>
      <c r="E201" s="112"/>
      <c r="F201" s="112"/>
      <c r="G201" s="112"/>
      <c r="H201" s="112"/>
      <c r="I201" s="94"/>
      <c r="J201" s="94"/>
      <c r="K201" s="94"/>
    </row>
    <row r="202" spans="2:11">
      <c r="B202" s="93"/>
      <c r="C202" s="94"/>
      <c r="D202" s="112"/>
      <c r="E202" s="112"/>
      <c r="F202" s="112"/>
      <c r="G202" s="112"/>
      <c r="H202" s="112"/>
      <c r="I202" s="94"/>
      <c r="J202" s="94"/>
      <c r="K202" s="94"/>
    </row>
    <row r="203" spans="2:11">
      <c r="B203" s="93"/>
      <c r="C203" s="94"/>
      <c r="D203" s="112"/>
      <c r="E203" s="112"/>
      <c r="F203" s="112"/>
      <c r="G203" s="112"/>
      <c r="H203" s="112"/>
      <c r="I203" s="94"/>
      <c r="J203" s="94"/>
      <c r="K203" s="94"/>
    </row>
    <row r="204" spans="2:11">
      <c r="B204" s="93"/>
      <c r="C204" s="94"/>
      <c r="D204" s="112"/>
      <c r="E204" s="112"/>
      <c r="F204" s="112"/>
      <c r="G204" s="112"/>
      <c r="H204" s="112"/>
      <c r="I204" s="94"/>
      <c r="J204" s="94"/>
      <c r="K204" s="94"/>
    </row>
    <row r="205" spans="2:11">
      <c r="B205" s="93"/>
      <c r="C205" s="94"/>
      <c r="D205" s="112"/>
      <c r="E205" s="112"/>
      <c r="F205" s="112"/>
      <c r="G205" s="112"/>
      <c r="H205" s="112"/>
      <c r="I205" s="94"/>
      <c r="J205" s="94"/>
      <c r="K205" s="94"/>
    </row>
    <row r="206" spans="2:11">
      <c r="B206" s="93"/>
      <c r="C206" s="94"/>
      <c r="D206" s="112"/>
      <c r="E206" s="112"/>
      <c r="F206" s="112"/>
      <c r="G206" s="112"/>
      <c r="H206" s="112"/>
      <c r="I206" s="94"/>
      <c r="J206" s="94"/>
      <c r="K206" s="94"/>
    </row>
    <row r="207" spans="2:11">
      <c r="B207" s="93"/>
      <c r="C207" s="94"/>
      <c r="D207" s="112"/>
      <c r="E207" s="112"/>
      <c r="F207" s="112"/>
      <c r="G207" s="112"/>
      <c r="H207" s="112"/>
      <c r="I207" s="94"/>
      <c r="J207" s="94"/>
      <c r="K207" s="94"/>
    </row>
    <row r="208" spans="2:11">
      <c r="B208" s="93"/>
      <c r="C208" s="94"/>
      <c r="D208" s="112"/>
      <c r="E208" s="112"/>
      <c r="F208" s="112"/>
      <c r="G208" s="112"/>
      <c r="H208" s="112"/>
      <c r="I208" s="94"/>
      <c r="J208" s="94"/>
      <c r="K208" s="94"/>
    </row>
    <row r="209" spans="2:11">
      <c r="B209" s="93"/>
      <c r="C209" s="94"/>
      <c r="D209" s="112"/>
      <c r="E209" s="112"/>
      <c r="F209" s="112"/>
      <c r="G209" s="112"/>
      <c r="H209" s="112"/>
      <c r="I209" s="94"/>
      <c r="J209" s="94"/>
      <c r="K209" s="94"/>
    </row>
    <row r="210" spans="2:11">
      <c r="B210" s="93"/>
      <c r="C210" s="94"/>
      <c r="D210" s="112"/>
      <c r="E210" s="112"/>
      <c r="F210" s="112"/>
      <c r="G210" s="112"/>
      <c r="H210" s="112"/>
      <c r="I210" s="94"/>
      <c r="J210" s="94"/>
      <c r="K210" s="94"/>
    </row>
    <row r="211" spans="2:11">
      <c r="B211" s="93"/>
      <c r="C211" s="94"/>
      <c r="D211" s="112"/>
      <c r="E211" s="112"/>
      <c r="F211" s="112"/>
      <c r="G211" s="112"/>
      <c r="H211" s="112"/>
      <c r="I211" s="94"/>
      <c r="J211" s="94"/>
      <c r="K211" s="94"/>
    </row>
    <row r="212" spans="2:11">
      <c r="B212" s="93"/>
      <c r="C212" s="94"/>
      <c r="D212" s="112"/>
      <c r="E212" s="112"/>
      <c r="F212" s="112"/>
      <c r="G212" s="112"/>
      <c r="H212" s="112"/>
      <c r="I212" s="94"/>
      <c r="J212" s="94"/>
      <c r="K212" s="94"/>
    </row>
    <row r="213" spans="2:11">
      <c r="B213" s="93"/>
      <c r="C213" s="94"/>
      <c r="D213" s="112"/>
      <c r="E213" s="112"/>
      <c r="F213" s="112"/>
      <c r="G213" s="112"/>
      <c r="H213" s="112"/>
      <c r="I213" s="94"/>
      <c r="J213" s="94"/>
      <c r="K213" s="94"/>
    </row>
    <row r="214" spans="2:11">
      <c r="B214" s="93"/>
      <c r="C214" s="94"/>
      <c r="D214" s="112"/>
      <c r="E214" s="112"/>
      <c r="F214" s="112"/>
      <c r="G214" s="112"/>
      <c r="H214" s="112"/>
      <c r="I214" s="94"/>
      <c r="J214" s="94"/>
      <c r="K214" s="94"/>
    </row>
    <row r="215" spans="2:11">
      <c r="B215" s="93"/>
      <c r="C215" s="94"/>
      <c r="D215" s="112"/>
      <c r="E215" s="112"/>
      <c r="F215" s="112"/>
      <c r="G215" s="112"/>
      <c r="H215" s="112"/>
      <c r="I215" s="94"/>
      <c r="J215" s="94"/>
      <c r="K215" s="94"/>
    </row>
    <row r="216" spans="2:11">
      <c r="B216" s="93"/>
      <c r="C216" s="94"/>
      <c r="D216" s="112"/>
      <c r="E216" s="112"/>
      <c r="F216" s="112"/>
      <c r="G216" s="112"/>
      <c r="H216" s="112"/>
      <c r="I216" s="94"/>
      <c r="J216" s="94"/>
      <c r="K216" s="94"/>
    </row>
    <row r="217" spans="2:11">
      <c r="B217" s="93"/>
      <c r="C217" s="94"/>
      <c r="D217" s="112"/>
      <c r="E217" s="112"/>
      <c r="F217" s="112"/>
      <c r="G217" s="112"/>
      <c r="H217" s="112"/>
      <c r="I217" s="94"/>
      <c r="J217" s="94"/>
      <c r="K217" s="94"/>
    </row>
    <row r="218" spans="2:11">
      <c r="B218" s="93"/>
      <c r="C218" s="94"/>
      <c r="D218" s="112"/>
      <c r="E218" s="112"/>
      <c r="F218" s="112"/>
      <c r="G218" s="112"/>
      <c r="H218" s="112"/>
      <c r="I218" s="94"/>
      <c r="J218" s="94"/>
      <c r="K218" s="94"/>
    </row>
    <row r="219" spans="2:11">
      <c r="B219" s="93"/>
      <c r="C219" s="94"/>
      <c r="D219" s="112"/>
      <c r="E219" s="112"/>
      <c r="F219" s="112"/>
      <c r="G219" s="112"/>
      <c r="H219" s="112"/>
      <c r="I219" s="94"/>
      <c r="J219" s="94"/>
      <c r="K219" s="94"/>
    </row>
    <row r="220" spans="2:11">
      <c r="B220" s="93"/>
      <c r="C220" s="94"/>
      <c r="D220" s="112"/>
      <c r="E220" s="112"/>
      <c r="F220" s="112"/>
      <c r="G220" s="112"/>
      <c r="H220" s="112"/>
      <c r="I220" s="94"/>
      <c r="J220" s="94"/>
      <c r="K220" s="94"/>
    </row>
    <row r="221" spans="2:11">
      <c r="B221" s="93"/>
      <c r="C221" s="94"/>
      <c r="D221" s="112"/>
      <c r="E221" s="112"/>
      <c r="F221" s="112"/>
      <c r="G221" s="112"/>
      <c r="H221" s="112"/>
      <c r="I221" s="94"/>
      <c r="J221" s="94"/>
      <c r="K221" s="94"/>
    </row>
    <row r="222" spans="2:11">
      <c r="B222" s="93"/>
      <c r="C222" s="94"/>
      <c r="D222" s="112"/>
      <c r="E222" s="112"/>
      <c r="F222" s="112"/>
      <c r="G222" s="112"/>
      <c r="H222" s="112"/>
      <c r="I222" s="94"/>
      <c r="J222" s="94"/>
      <c r="K222" s="94"/>
    </row>
    <row r="223" spans="2:11">
      <c r="B223" s="93"/>
      <c r="C223" s="94"/>
      <c r="D223" s="112"/>
      <c r="E223" s="112"/>
      <c r="F223" s="112"/>
      <c r="G223" s="112"/>
      <c r="H223" s="112"/>
      <c r="I223" s="94"/>
      <c r="J223" s="94"/>
      <c r="K223" s="94"/>
    </row>
    <row r="224" spans="2:11">
      <c r="B224" s="93"/>
      <c r="C224" s="94"/>
      <c r="D224" s="112"/>
      <c r="E224" s="112"/>
      <c r="F224" s="112"/>
      <c r="G224" s="112"/>
      <c r="H224" s="112"/>
      <c r="I224" s="94"/>
      <c r="J224" s="94"/>
      <c r="K224" s="94"/>
    </row>
    <row r="225" spans="2:11">
      <c r="B225" s="93"/>
      <c r="C225" s="94"/>
      <c r="D225" s="112"/>
      <c r="E225" s="112"/>
      <c r="F225" s="112"/>
      <c r="G225" s="112"/>
      <c r="H225" s="112"/>
      <c r="I225" s="94"/>
      <c r="J225" s="94"/>
      <c r="K225" s="94"/>
    </row>
    <row r="226" spans="2:11">
      <c r="B226" s="93"/>
      <c r="C226" s="94"/>
      <c r="D226" s="112"/>
      <c r="E226" s="112"/>
      <c r="F226" s="112"/>
      <c r="G226" s="112"/>
      <c r="H226" s="112"/>
      <c r="I226" s="94"/>
      <c r="J226" s="94"/>
      <c r="K226" s="94"/>
    </row>
    <row r="227" spans="2:11">
      <c r="B227" s="93"/>
      <c r="C227" s="94"/>
      <c r="D227" s="112"/>
      <c r="E227" s="112"/>
      <c r="F227" s="112"/>
      <c r="G227" s="112"/>
      <c r="H227" s="112"/>
      <c r="I227" s="94"/>
      <c r="J227" s="94"/>
      <c r="K227" s="94"/>
    </row>
    <row r="228" spans="2:11">
      <c r="B228" s="93"/>
      <c r="C228" s="94"/>
      <c r="D228" s="112"/>
      <c r="E228" s="112"/>
      <c r="F228" s="112"/>
      <c r="G228" s="112"/>
      <c r="H228" s="112"/>
      <c r="I228" s="94"/>
      <c r="J228" s="94"/>
      <c r="K228" s="94"/>
    </row>
    <row r="229" spans="2:11">
      <c r="B229" s="93"/>
      <c r="C229" s="94"/>
      <c r="D229" s="112"/>
      <c r="E229" s="112"/>
      <c r="F229" s="112"/>
      <c r="G229" s="112"/>
      <c r="H229" s="112"/>
      <c r="I229" s="94"/>
      <c r="J229" s="94"/>
      <c r="K229" s="94"/>
    </row>
    <row r="230" spans="2:11">
      <c r="B230" s="93"/>
      <c r="C230" s="94"/>
      <c r="D230" s="112"/>
      <c r="E230" s="112"/>
      <c r="F230" s="112"/>
      <c r="G230" s="112"/>
      <c r="H230" s="112"/>
      <c r="I230" s="94"/>
      <c r="J230" s="94"/>
      <c r="K230" s="94"/>
    </row>
    <row r="231" spans="2:11">
      <c r="B231" s="93"/>
      <c r="C231" s="94"/>
      <c r="D231" s="112"/>
      <c r="E231" s="112"/>
      <c r="F231" s="112"/>
      <c r="G231" s="112"/>
      <c r="H231" s="112"/>
      <c r="I231" s="94"/>
      <c r="J231" s="94"/>
      <c r="K231" s="94"/>
    </row>
    <row r="232" spans="2:11">
      <c r="B232" s="93"/>
      <c r="C232" s="94"/>
      <c r="D232" s="112"/>
      <c r="E232" s="112"/>
      <c r="F232" s="112"/>
      <c r="G232" s="112"/>
      <c r="H232" s="112"/>
      <c r="I232" s="94"/>
      <c r="J232" s="94"/>
      <c r="K232" s="94"/>
    </row>
    <row r="233" spans="2:11">
      <c r="B233" s="93"/>
      <c r="C233" s="94"/>
      <c r="D233" s="112"/>
      <c r="E233" s="112"/>
      <c r="F233" s="112"/>
      <c r="G233" s="112"/>
      <c r="H233" s="112"/>
      <c r="I233" s="94"/>
      <c r="J233" s="94"/>
      <c r="K233" s="94"/>
    </row>
    <row r="234" spans="2:11">
      <c r="B234" s="93"/>
      <c r="C234" s="94"/>
      <c r="D234" s="112"/>
      <c r="E234" s="112"/>
      <c r="F234" s="112"/>
      <c r="G234" s="112"/>
      <c r="H234" s="112"/>
      <c r="I234" s="94"/>
      <c r="J234" s="94"/>
      <c r="K234" s="94"/>
    </row>
    <row r="235" spans="2:11">
      <c r="B235" s="93"/>
      <c r="C235" s="94"/>
      <c r="D235" s="112"/>
      <c r="E235" s="112"/>
      <c r="F235" s="112"/>
      <c r="G235" s="112"/>
      <c r="H235" s="112"/>
      <c r="I235" s="94"/>
      <c r="J235" s="94"/>
      <c r="K235" s="94"/>
    </row>
    <row r="236" spans="2:11">
      <c r="B236" s="93"/>
      <c r="C236" s="94"/>
      <c r="D236" s="112"/>
      <c r="E236" s="112"/>
      <c r="F236" s="112"/>
      <c r="G236" s="112"/>
      <c r="H236" s="112"/>
      <c r="I236" s="94"/>
      <c r="J236" s="94"/>
      <c r="K236" s="94"/>
    </row>
    <row r="237" spans="2:11">
      <c r="B237" s="93"/>
      <c r="C237" s="94"/>
      <c r="D237" s="112"/>
      <c r="E237" s="112"/>
      <c r="F237" s="112"/>
      <c r="G237" s="112"/>
      <c r="H237" s="112"/>
      <c r="I237" s="94"/>
      <c r="J237" s="94"/>
      <c r="K237" s="94"/>
    </row>
    <row r="238" spans="2:11">
      <c r="B238" s="93"/>
      <c r="C238" s="94"/>
      <c r="D238" s="112"/>
      <c r="E238" s="112"/>
      <c r="F238" s="112"/>
      <c r="G238" s="112"/>
      <c r="H238" s="112"/>
      <c r="I238" s="94"/>
      <c r="J238" s="94"/>
      <c r="K238" s="94"/>
    </row>
    <row r="239" spans="2:11">
      <c r="B239" s="93"/>
      <c r="C239" s="94"/>
      <c r="D239" s="112"/>
      <c r="E239" s="112"/>
      <c r="F239" s="112"/>
      <c r="G239" s="112"/>
      <c r="H239" s="112"/>
      <c r="I239" s="94"/>
      <c r="J239" s="94"/>
      <c r="K239" s="94"/>
    </row>
    <row r="240" spans="2:11">
      <c r="B240" s="93"/>
      <c r="C240" s="94"/>
      <c r="D240" s="112"/>
      <c r="E240" s="112"/>
      <c r="F240" s="112"/>
      <c r="G240" s="112"/>
      <c r="H240" s="112"/>
      <c r="I240" s="94"/>
      <c r="J240" s="94"/>
      <c r="K240" s="94"/>
    </row>
    <row r="241" spans="2:11">
      <c r="B241" s="93"/>
      <c r="C241" s="94"/>
      <c r="D241" s="112"/>
      <c r="E241" s="112"/>
      <c r="F241" s="112"/>
      <c r="G241" s="112"/>
      <c r="H241" s="112"/>
      <c r="I241" s="94"/>
      <c r="J241" s="94"/>
      <c r="K241" s="94"/>
    </row>
    <row r="242" spans="2:11">
      <c r="B242" s="93"/>
      <c r="C242" s="94"/>
      <c r="D242" s="112"/>
      <c r="E242" s="112"/>
      <c r="F242" s="112"/>
      <c r="G242" s="112"/>
      <c r="H242" s="112"/>
      <c r="I242" s="94"/>
      <c r="J242" s="94"/>
      <c r="K242" s="94"/>
    </row>
    <row r="243" spans="2:11">
      <c r="B243" s="93"/>
      <c r="C243" s="94"/>
      <c r="D243" s="112"/>
      <c r="E243" s="112"/>
      <c r="F243" s="112"/>
      <c r="G243" s="112"/>
      <c r="H243" s="112"/>
      <c r="I243" s="94"/>
      <c r="J243" s="94"/>
      <c r="K243" s="94"/>
    </row>
    <row r="244" spans="2:11">
      <c r="B244" s="93"/>
      <c r="C244" s="94"/>
      <c r="D244" s="112"/>
      <c r="E244" s="112"/>
      <c r="F244" s="112"/>
      <c r="G244" s="112"/>
      <c r="H244" s="112"/>
      <c r="I244" s="94"/>
      <c r="J244" s="94"/>
      <c r="K244" s="94"/>
    </row>
    <row r="245" spans="2:11">
      <c r="B245" s="93"/>
      <c r="C245" s="94"/>
      <c r="D245" s="112"/>
      <c r="E245" s="112"/>
      <c r="F245" s="112"/>
      <c r="G245" s="112"/>
      <c r="H245" s="112"/>
      <c r="I245" s="94"/>
      <c r="J245" s="94"/>
      <c r="K245" s="94"/>
    </row>
    <row r="246" spans="2:11">
      <c r="B246" s="93"/>
      <c r="C246" s="94"/>
      <c r="D246" s="112"/>
      <c r="E246" s="112"/>
      <c r="F246" s="112"/>
      <c r="G246" s="112"/>
      <c r="H246" s="112"/>
      <c r="I246" s="94"/>
      <c r="J246" s="94"/>
      <c r="K246" s="94"/>
    </row>
    <row r="247" spans="2:11">
      <c r="B247" s="93"/>
      <c r="C247" s="94"/>
      <c r="D247" s="112"/>
      <c r="E247" s="112"/>
      <c r="F247" s="112"/>
      <c r="G247" s="112"/>
      <c r="H247" s="112"/>
      <c r="I247" s="94"/>
      <c r="J247" s="94"/>
      <c r="K247" s="94"/>
    </row>
    <row r="248" spans="2:11">
      <c r="B248" s="93"/>
      <c r="C248" s="94"/>
      <c r="D248" s="112"/>
      <c r="E248" s="112"/>
      <c r="F248" s="112"/>
      <c r="G248" s="112"/>
      <c r="H248" s="112"/>
      <c r="I248" s="94"/>
      <c r="J248" s="94"/>
      <c r="K248" s="94"/>
    </row>
    <row r="249" spans="2:11">
      <c r="B249" s="93"/>
      <c r="C249" s="94"/>
      <c r="D249" s="112"/>
      <c r="E249" s="112"/>
      <c r="F249" s="112"/>
      <c r="G249" s="112"/>
      <c r="H249" s="112"/>
      <c r="I249" s="94"/>
      <c r="J249" s="94"/>
      <c r="K249" s="94"/>
    </row>
    <row r="250" spans="2:11">
      <c r="B250" s="93"/>
      <c r="C250" s="94"/>
      <c r="D250" s="112"/>
      <c r="E250" s="112"/>
      <c r="F250" s="112"/>
      <c r="G250" s="112"/>
      <c r="H250" s="112"/>
      <c r="I250" s="94"/>
      <c r="J250" s="94"/>
      <c r="K250" s="94"/>
    </row>
    <row r="251" spans="2:11">
      <c r="B251" s="93"/>
      <c r="C251" s="94"/>
      <c r="D251" s="112"/>
      <c r="E251" s="112"/>
      <c r="F251" s="112"/>
      <c r="G251" s="112"/>
      <c r="H251" s="112"/>
      <c r="I251" s="94"/>
      <c r="J251" s="94"/>
      <c r="K251" s="94"/>
    </row>
    <row r="252" spans="2:11">
      <c r="B252" s="93"/>
      <c r="C252" s="94"/>
      <c r="D252" s="112"/>
      <c r="E252" s="112"/>
      <c r="F252" s="112"/>
      <c r="G252" s="112"/>
      <c r="H252" s="112"/>
      <c r="I252" s="94"/>
      <c r="J252" s="94"/>
      <c r="K252" s="94"/>
    </row>
    <row r="253" spans="2:11">
      <c r="B253" s="93"/>
      <c r="C253" s="94"/>
      <c r="D253" s="112"/>
      <c r="E253" s="112"/>
      <c r="F253" s="112"/>
      <c r="G253" s="112"/>
      <c r="H253" s="112"/>
      <c r="I253" s="94"/>
      <c r="J253" s="94"/>
      <c r="K253" s="94"/>
    </row>
    <row r="254" spans="2:11">
      <c r="B254" s="93"/>
      <c r="C254" s="94"/>
      <c r="D254" s="112"/>
      <c r="E254" s="112"/>
      <c r="F254" s="112"/>
      <c r="G254" s="112"/>
      <c r="H254" s="112"/>
      <c r="I254" s="94"/>
      <c r="J254" s="94"/>
      <c r="K254" s="94"/>
    </row>
    <row r="255" spans="2:11">
      <c r="B255" s="93"/>
      <c r="C255" s="94"/>
      <c r="D255" s="112"/>
      <c r="E255" s="112"/>
      <c r="F255" s="112"/>
      <c r="G255" s="112"/>
      <c r="H255" s="112"/>
      <c r="I255" s="94"/>
      <c r="J255" s="94"/>
      <c r="K255" s="94"/>
    </row>
    <row r="256" spans="2:11">
      <c r="B256" s="93"/>
      <c r="C256" s="94"/>
      <c r="D256" s="112"/>
      <c r="E256" s="112"/>
      <c r="F256" s="112"/>
      <c r="G256" s="112"/>
      <c r="H256" s="112"/>
      <c r="I256" s="94"/>
      <c r="J256" s="94"/>
      <c r="K256" s="94"/>
    </row>
    <row r="257" spans="2:11">
      <c r="B257" s="93"/>
      <c r="C257" s="94"/>
      <c r="D257" s="112"/>
      <c r="E257" s="112"/>
      <c r="F257" s="112"/>
      <c r="G257" s="112"/>
      <c r="H257" s="112"/>
      <c r="I257" s="94"/>
      <c r="J257" s="94"/>
      <c r="K257" s="94"/>
    </row>
    <row r="258" spans="2:11">
      <c r="B258" s="93"/>
      <c r="C258" s="94"/>
      <c r="D258" s="112"/>
      <c r="E258" s="112"/>
      <c r="F258" s="112"/>
      <c r="G258" s="112"/>
      <c r="H258" s="112"/>
      <c r="I258" s="94"/>
      <c r="J258" s="94"/>
      <c r="K258" s="94"/>
    </row>
    <row r="259" spans="2:11">
      <c r="B259" s="93"/>
      <c r="C259" s="94"/>
      <c r="D259" s="112"/>
      <c r="E259" s="112"/>
      <c r="F259" s="112"/>
      <c r="G259" s="112"/>
      <c r="H259" s="112"/>
      <c r="I259" s="94"/>
      <c r="J259" s="94"/>
      <c r="K259" s="94"/>
    </row>
    <row r="260" spans="2:11">
      <c r="B260" s="93"/>
      <c r="C260" s="94"/>
      <c r="D260" s="112"/>
      <c r="E260" s="112"/>
      <c r="F260" s="112"/>
      <c r="G260" s="112"/>
      <c r="H260" s="112"/>
      <c r="I260" s="94"/>
      <c r="J260" s="94"/>
      <c r="K260" s="94"/>
    </row>
    <row r="261" spans="2:11">
      <c r="B261" s="93"/>
      <c r="C261" s="94"/>
      <c r="D261" s="112"/>
      <c r="E261" s="112"/>
      <c r="F261" s="112"/>
      <c r="G261" s="112"/>
      <c r="H261" s="112"/>
      <c r="I261" s="94"/>
      <c r="J261" s="94"/>
      <c r="K261" s="94"/>
    </row>
    <row r="262" spans="2:11">
      <c r="B262" s="93"/>
      <c r="C262" s="94"/>
      <c r="D262" s="112"/>
      <c r="E262" s="112"/>
      <c r="F262" s="112"/>
      <c r="G262" s="112"/>
      <c r="H262" s="112"/>
      <c r="I262" s="94"/>
      <c r="J262" s="94"/>
      <c r="K262" s="94"/>
    </row>
    <row r="263" spans="2:11">
      <c r="B263" s="93"/>
      <c r="C263" s="94"/>
      <c r="D263" s="112"/>
      <c r="E263" s="112"/>
      <c r="F263" s="112"/>
      <c r="G263" s="112"/>
      <c r="H263" s="112"/>
      <c r="I263" s="94"/>
      <c r="J263" s="94"/>
      <c r="K263" s="94"/>
    </row>
    <row r="264" spans="2:11">
      <c r="B264" s="93"/>
      <c r="C264" s="94"/>
      <c r="D264" s="112"/>
      <c r="E264" s="112"/>
      <c r="F264" s="112"/>
      <c r="G264" s="112"/>
      <c r="H264" s="112"/>
      <c r="I264" s="94"/>
      <c r="J264" s="94"/>
      <c r="K264" s="94"/>
    </row>
    <row r="265" spans="2:11">
      <c r="B265" s="93"/>
      <c r="C265" s="94"/>
      <c r="D265" s="112"/>
      <c r="E265" s="112"/>
      <c r="F265" s="112"/>
      <c r="G265" s="112"/>
      <c r="H265" s="112"/>
      <c r="I265" s="94"/>
      <c r="J265" s="94"/>
      <c r="K265" s="94"/>
    </row>
    <row r="266" spans="2:11">
      <c r="B266" s="93"/>
      <c r="C266" s="94"/>
      <c r="D266" s="112"/>
      <c r="E266" s="112"/>
      <c r="F266" s="112"/>
      <c r="G266" s="112"/>
      <c r="H266" s="112"/>
      <c r="I266" s="94"/>
      <c r="J266" s="94"/>
      <c r="K266" s="94"/>
    </row>
    <row r="267" spans="2:11">
      <c r="B267" s="93"/>
      <c r="C267" s="94"/>
      <c r="D267" s="112"/>
      <c r="E267" s="112"/>
      <c r="F267" s="112"/>
      <c r="G267" s="112"/>
      <c r="H267" s="112"/>
      <c r="I267" s="94"/>
      <c r="J267" s="94"/>
      <c r="K267" s="94"/>
    </row>
    <row r="268" spans="2:11">
      <c r="B268" s="93"/>
      <c r="C268" s="94"/>
      <c r="D268" s="112"/>
      <c r="E268" s="112"/>
      <c r="F268" s="112"/>
      <c r="G268" s="112"/>
      <c r="H268" s="112"/>
      <c r="I268" s="94"/>
      <c r="J268" s="94"/>
      <c r="K268" s="94"/>
    </row>
    <row r="269" spans="2:11">
      <c r="B269" s="93"/>
      <c r="C269" s="94"/>
      <c r="D269" s="112"/>
      <c r="E269" s="112"/>
      <c r="F269" s="112"/>
      <c r="G269" s="112"/>
      <c r="H269" s="112"/>
      <c r="I269" s="94"/>
      <c r="J269" s="94"/>
      <c r="K269" s="94"/>
    </row>
    <row r="270" spans="2:11">
      <c r="B270" s="93"/>
      <c r="C270" s="94"/>
      <c r="D270" s="112"/>
      <c r="E270" s="112"/>
      <c r="F270" s="112"/>
      <c r="G270" s="112"/>
      <c r="H270" s="112"/>
      <c r="I270" s="94"/>
      <c r="J270" s="94"/>
      <c r="K270" s="94"/>
    </row>
    <row r="271" spans="2:11">
      <c r="B271" s="93"/>
      <c r="C271" s="94"/>
      <c r="D271" s="112"/>
      <c r="E271" s="112"/>
      <c r="F271" s="112"/>
      <c r="G271" s="112"/>
      <c r="H271" s="112"/>
      <c r="I271" s="94"/>
      <c r="J271" s="94"/>
      <c r="K271" s="94"/>
    </row>
    <row r="272" spans="2:11">
      <c r="B272" s="93"/>
      <c r="C272" s="94"/>
      <c r="D272" s="112"/>
      <c r="E272" s="112"/>
      <c r="F272" s="112"/>
      <c r="G272" s="112"/>
      <c r="H272" s="112"/>
      <c r="I272" s="94"/>
      <c r="J272" s="94"/>
      <c r="K272" s="94"/>
    </row>
    <row r="273" spans="2:11">
      <c r="B273" s="93"/>
      <c r="C273" s="94"/>
      <c r="D273" s="112"/>
      <c r="E273" s="112"/>
      <c r="F273" s="112"/>
      <c r="G273" s="112"/>
      <c r="H273" s="112"/>
      <c r="I273" s="94"/>
      <c r="J273" s="94"/>
      <c r="K273" s="94"/>
    </row>
    <row r="274" spans="2:11">
      <c r="B274" s="93"/>
      <c r="C274" s="94"/>
      <c r="D274" s="112"/>
      <c r="E274" s="112"/>
      <c r="F274" s="112"/>
      <c r="G274" s="112"/>
      <c r="H274" s="112"/>
      <c r="I274" s="94"/>
      <c r="J274" s="94"/>
      <c r="K274" s="94"/>
    </row>
    <row r="275" spans="2:11">
      <c r="B275" s="93"/>
      <c r="C275" s="94"/>
      <c r="D275" s="112"/>
      <c r="E275" s="112"/>
      <c r="F275" s="112"/>
      <c r="G275" s="112"/>
      <c r="H275" s="112"/>
      <c r="I275" s="94"/>
      <c r="J275" s="94"/>
      <c r="K275" s="94"/>
    </row>
    <row r="276" spans="2:11">
      <c r="B276" s="93"/>
      <c r="C276" s="94"/>
      <c r="D276" s="112"/>
      <c r="E276" s="112"/>
      <c r="F276" s="112"/>
      <c r="G276" s="112"/>
      <c r="H276" s="112"/>
      <c r="I276" s="94"/>
      <c r="J276" s="94"/>
      <c r="K276" s="94"/>
    </row>
    <row r="277" spans="2:11">
      <c r="B277" s="93"/>
      <c r="C277" s="94"/>
      <c r="D277" s="112"/>
      <c r="E277" s="112"/>
      <c r="F277" s="112"/>
      <c r="G277" s="112"/>
      <c r="H277" s="112"/>
      <c r="I277" s="94"/>
      <c r="J277" s="94"/>
      <c r="K277" s="94"/>
    </row>
    <row r="278" spans="2:11">
      <c r="B278" s="93"/>
      <c r="C278" s="94"/>
      <c r="D278" s="112"/>
      <c r="E278" s="112"/>
      <c r="F278" s="112"/>
      <c r="G278" s="112"/>
      <c r="H278" s="112"/>
      <c r="I278" s="94"/>
      <c r="J278" s="94"/>
      <c r="K278" s="94"/>
    </row>
    <row r="279" spans="2:11">
      <c r="B279" s="93"/>
      <c r="C279" s="94"/>
      <c r="D279" s="112"/>
      <c r="E279" s="112"/>
      <c r="F279" s="112"/>
      <c r="G279" s="112"/>
      <c r="H279" s="112"/>
      <c r="I279" s="94"/>
      <c r="J279" s="94"/>
      <c r="K279" s="94"/>
    </row>
    <row r="280" spans="2:11">
      <c r="B280" s="93"/>
      <c r="C280" s="94"/>
      <c r="D280" s="112"/>
      <c r="E280" s="112"/>
      <c r="F280" s="112"/>
      <c r="G280" s="112"/>
      <c r="H280" s="112"/>
      <c r="I280" s="94"/>
      <c r="J280" s="94"/>
      <c r="K280" s="94"/>
    </row>
    <row r="281" spans="2:11">
      <c r="B281" s="93"/>
      <c r="C281" s="94"/>
      <c r="D281" s="112"/>
      <c r="E281" s="112"/>
      <c r="F281" s="112"/>
      <c r="G281" s="112"/>
      <c r="H281" s="112"/>
      <c r="I281" s="94"/>
      <c r="J281" s="94"/>
      <c r="K281" s="94"/>
    </row>
    <row r="282" spans="2:11">
      <c r="B282" s="93"/>
      <c r="C282" s="94"/>
      <c r="D282" s="112"/>
      <c r="E282" s="112"/>
      <c r="F282" s="112"/>
      <c r="G282" s="112"/>
      <c r="H282" s="112"/>
      <c r="I282" s="94"/>
      <c r="J282" s="94"/>
      <c r="K282" s="94"/>
    </row>
    <row r="283" spans="2:11">
      <c r="B283" s="93"/>
      <c r="C283" s="94"/>
      <c r="D283" s="112"/>
      <c r="E283" s="112"/>
      <c r="F283" s="112"/>
      <c r="G283" s="112"/>
      <c r="H283" s="112"/>
      <c r="I283" s="94"/>
      <c r="J283" s="94"/>
      <c r="K283" s="94"/>
    </row>
    <row r="284" spans="2:11">
      <c r="B284" s="93"/>
      <c r="C284" s="94"/>
      <c r="D284" s="112"/>
      <c r="E284" s="112"/>
      <c r="F284" s="112"/>
      <c r="G284" s="112"/>
      <c r="H284" s="112"/>
      <c r="I284" s="94"/>
      <c r="J284" s="94"/>
      <c r="K284" s="94"/>
    </row>
    <row r="285" spans="2:11">
      <c r="B285" s="93"/>
      <c r="C285" s="94"/>
      <c r="D285" s="112"/>
      <c r="E285" s="112"/>
      <c r="F285" s="112"/>
      <c r="G285" s="112"/>
      <c r="H285" s="112"/>
      <c r="I285" s="94"/>
      <c r="J285" s="94"/>
      <c r="K285" s="94"/>
    </row>
    <row r="286" spans="2:11">
      <c r="B286" s="93"/>
      <c r="C286" s="94"/>
      <c r="D286" s="112"/>
      <c r="E286" s="112"/>
      <c r="F286" s="112"/>
      <c r="G286" s="112"/>
      <c r="H286" s="112"/>
      <c r="I286" s="94"/>
      <c r="J286" s="94"/>
      <c r="K286" s="94"/>
    </row>
    <row r="287" spans="2:11">
      <c r="B287" s="93"/>
      <c r="C287" s="94"/>
      <c r="D287" s="112"/>
      <c r="E287" s="112"/>
      <c r="F287" s="112"/>
      <c r="G287" s="112"/>
      <c r="H287" s="112"/>
      <c r="I287" s="94"/>
      <c r="J287" s="94"/>
      <c r="K287" s="94"/>
    </row>
    <row r="288" spans="2:11">
      <c r="B288" s="93"/>
      <c r="C288" s="94"/>
      <c r="D288" s="112"/>
      <c r="E288" s="112"/>
      <c r="F288" s="112"/>
      <c r="G288" s="112"/>
      <c r="H288" s="112"/>
      <c r="I288" s="94"/>
      <c r="J288" s="94"/>
      <c r="K288" s="94"/>
    </row>
    <row r="289" spans="2:11">
      <c r="B289" s="93"/>
      <c r="C289" s="94"/>
      <c r="D289" s="112"/>
      <c r="E289" s="112"/>
      <c r="F289" s="112"/>
      <c r="G289" s="112"/>
      <c r="H289" s="112"/>
      <c r="I289" s="94"/>
      <c r="J289" s="94"/>
      <c r="K289" s="94"/>
    </row>
    <row r="290" spans="2:11">
      <c r="B290" s="93"/>
      <c r="C290" s="94"/>
      <c r="D290" s="112"/>
      <c r="E290" s="112"/>
      <c r="F290" s="112"/>
      <c r="G290" s="112"/>
      <c r="H290" s="112"/>
      <c r="I290" s="94"/>
      <c r="J290" s="94"/>
      <c r="K290" s="94"/>
    </row>
    <row r="291" spans="2:11">
      <c r="B291" s="93"/>
      <c r="C291" s="94"/>
      <c r="D291" s="112"/>
      <c r="E291" s="112"/>
      <c r="F291" s="112"/>
      <c r="G291" s="112"/>
      <c r="H291" s="112"/>
      <c r="I291" s="94"/>
      <c r="J291" s="94"/>
      <c r="K291" s="94"/>
    </row>
    <row r="292" spans="2:11">
      <c r="B292" s="93"/>
      <c r="C292" s="94"/>
      <c r="D292" s="112"/>
      <c r="E292" s="112"/>
      <c r="F292" s="112"/>
      <c r="G292" s="112"/>
      <c r="H292" s="112"/>
      <c r="I292" s="94"/>
      <c r="J292" s="94"/>
      <c r="K292" s="94"/>
    </row>
    <row r="293" spans="2:11">
      <c r="B293" s="93"/>
      <c r="C293" s="94"/>
      <c r="D293" s="112"/>
      <c r="E293" s="112"/>
      <c r="F293" s="112"/>
      <c r="G293" s="112"/>
      <c r="H293" s="112"/>
      <c r="I293" s="94"/>
      <c r="J293" s="94"/>
      <c r="K293" s="94"/>
    </row>
    <row r="294" spans="2:11">
      <c r="B294" s="93"/>
      <c r="C294" s="94"/>
      <c r="D294" s="112"/>
      <c r="E294" s="112"/>
      <c r="F294" s="112"/>
      <c r="G294" s="112"/>
      <c r="H294" s="112"/>
      <c r="I294" s="94"/>
      <c r="J294" s="94"/>
      <c r="K294" s="94"/>
    </row>
    <row r="295" spans="2:11">
      <c r="B295" s="93"/>
      <c r="C295" s="94"/>
      <c r="D295" s="112"/>
      <c r="E295" s="112"/>
      <c r="F295" s="112"/>
      <c r="G295" s="112"/>
      <c r="H295" s="112"/>
      <c r="I295" s="94"/>
      <c r="J295" s="94"/>
      <c r="K295" s="94"/>
    </row>
    <row r="296" spans="2:11">
      <c r="B296" s="93"/>
      <c r="C296" s="94"/>
      <c r="D296" s="112"/>
      <c r="E296" s="112"/>
      <c r="F296" s="112"/>
      <c r="G296" s="112"/>
      <c r="H296" s="112"/>
      <c r="I296" s="94"/>
      <c r="J296" s="94"/>
      <c r="K296" s="94"/>
    </row>
    <row r="297" spans="2:11">
      <c r="B297" s="93"/>
      <c r="C297" s="94"/>
      <c r="D297" s="112"/>
      <c r="E297" s="112"/>
      <c r="F297" s="112"/>
      <c r="G297" s="112"/>
      <c r="H297" s="112"/>
      <c r="I297" s="94"/>
      <c r="J297" s="94"/>
      <c r="K297" s="94"/>
    </row>
    <row r="298" spans="2:11">
      <c r="B298" s="93"/>
      <c r="C298" s="94"/>
      <c r="D298" s="112"/>
      <c r="E298" s="112"/>
      <c r="F298" s="112"/>
      <c r="G298" s="112"/>
      <c r="H298" s="112"/>
      <c r="I298" s="94"/>
      <c r="J298" s="94"/>
      <c r="K298" s="94"/>
    </row>
    <row r="299" spans="2:11">
      <c r="B299" s="93"/>
      <c r="C299" s="94"/>
      <c r="D299" s="112"/>
      <c r="E299" s="112"/>
      <c r="F299" s="112"/>
      <c r="G299" s="112"/>
      <c r="H299" s="112"/>
      <c r="I299" s="94"/>
      <c r="J299" s="94"/>
      <c r="K299" s="94"/>
    </row>
    <row r="300" spans="2:11">
      <c r="B300" s="93"/>
      <c r="C300" s="94"/>
      <c r="D300" s="112"/>
      <c r="E300" s="112"/>
      <c r="F300" s="112"/>
      <c r="G300" s="112"/>
      <c r="H300" s="112"/>
      <c r="I300" s="94"/>
      <c r="J300" s="94"/>
      <c r="K300" s="94"/>
    </row>
    <row r="301" spans="2:11">
      <c r="B301" s="93"/>
      <c r="C301" s="94"/>
      <c r="D301" s="112"/>
      <c r="E301" s="112"/>
      <c r="F301" s="112"/>
      <c r="G301" s="112"/>
      <c r="H301" s="112"/>
      <c r="I301" s="94"/>
      <c r="J301" s="94"/>
      <c r="K301" s="94"/>
    </row>
    <row r="302" spans="2:11">
      <c r="B302" s="93"/>
      <c r="C302" s="94"/>
      <c r="D302" s="112"/>
      <c r="E302" s="112"/>
      <c r="F302" s="112"/>
      <c r="G302" s="112"/>
      <c r="H302" s="112"/>
      <c r="I302" s="94"/>
      <c r="J302" s="94"/>
      <c r="K302" s="94"/>
    </row>
    <row r="303" spans="2:11">
      <c r="B303" s="93"/>
      <c r="C303" s="94"/>
      <c r="D303" s="112"/>
      <c r="E303" s="112"/>
      <c r="F303" s="112"/>
      <c r="G303" s="112"/>
      <c r="H303" s="112"/>
      <c r="I303" s="94"/>
      <c r="J303" s="94"/>
      <c r="K303" s="9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E604" s="20"/>
      <c r="G604" s="20"/>
    </row>
    <row r="605" spans="4:8">
      <c r="E605" s="20"/>
      <c r="G605" s="20"/>
    </row>
    <row r="606" spans="4:8">
      <c r="E606" s="20"/>
      <c r="G606" s="20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</sheetData>
  <sheetProtection sheet="1" objects="1" scenarios="1"/>
  <mergeCells count="1">
    <mergeCell ref="B6:K6"/>
  </mergeCells>
  <phoneticPr fontId="4" type="noConversion"/>
  <conditionalFormatting sqref="B12:B13">
    <cfRule type="cellIs" dxfId="1" priority="2" operator="equal">
      <formula>"NR3"</formula>
    </cfRule>
  </conditionalFormatting>
  <conditionalFormatting sqref="B12:B13">
    <cfRule type="containsText" dxfId="0" priority="1" operator="containsText" text="הפרשה ">
      <formula>NOT(ISERROR(SEARCH("הפרשה ",B12)))</formula>
    </cfRule>
  </conditionalFormatting>
  <dataValidations count="3">
    <dataValidation allowBlank="1" showInputMessage="1" showErrorMessage="1" sqref="C5:C11 A1:A13 B1:B11 D1:H11 I1:XFD13 A14:XFD1048576" xr:uid="{00000000-0002-0000-1900-000000000000}"/>
    <dataValidation type="list" allowBlank="1" showInputMessage="1" showErrorMessage="1" sqref="G12:G13" xr:uid="{D77381B1-C395-4DBF-8056-1B792EAFE06D}">
      <formula1>#REF!</formula1>
    </dataValidation>
    <dataValidation type="list" allowBlank="1" showInputMessage="1" showErrorMessage="1" sqref="E12:E13" xr:uid="{EBBF1131-EC71-4747-A308-842A8C11CAAD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C17" sqref="C17"/>
    </sheetView>
  </sheetViews>
  <sheetFormatPr defaultColWidth="9.140625" defaultRowHeight="18"/>
  <cols>
    <col min="1" max="1" width="6.28515625" style="1" customWidth="1"/>
    <col min="2" max="2" width="57.28515625" style="2" bestFit="1" customWidth="1"/>
    <col min="3" max="3" width="42.85546875" style="1" customWidth="1"/>
    <col min="4" max="4" width="11.85546875" style="1" customWidth="1"/>
    <col min="5" max="16384" width="9.140625" style="1"/>
  </cols>
  <sheetData>
    <row r="1" spans="2:6">
      <c r="B1" s="46" t="s">
        <v>146</v>
      </c>
      <c r="C1" s="46" t="s" vm="1">
        <v>229</v>
      </c>
    </row>
    <row r="2" spans="2:6">
      <c r="B2" s="46" t="s">
        <v>145</v>
      </c>
      <c r="C2" s="46" t="s">
        <v>230</v>
      </c>
    </row>
    <row r="3" spans="2:6">
      <c r="B3" s="46" t="s">
        <v>147</v>
      </c>
      <c r="C3" s="46" t="s">
        <v>231</v>
      </c>
    </row>
    <row r="4" spans="2:6">
      <c r="B4" s="46" t="s">
        <v>148</v>
      </c>
      <c r="C4" s="46">
        <v>12152</v>
      </c>
    </row>
    <row r="6" spans="2:6" ht="26.25" customHeight="1">
      <c r="B6" s="143" t="s">
        <v>180</v>
      </c>
      <c r="C6" s="144"/>
      <c r="D6" s="145"/>
    </row>
    <row r="7" spans="2:6" s="3" customFormat="1" ht="31.5">
      <c r="B7" s="47" t="s">
        <v>116</v>
      </c>
      <c r="C7" s="52" t="s">
        <v>108</v>
      </c>
      <c r="D7" s="53" t="s">
        <v>107</v>
      </c>
    </row>
    <row r="8" spans="2:6" s="3" customFormat="1">
      <c r="B8" s="14"/>
      <c r="C8" s="31" t="s">
        <v>208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33" t="s">
        <v>2822</v>
      </c>
      <c r="C10" s="134">
        <v>11425.710116538521</v>
      </c>
      <c r="D10" s="133"/>
    </row>
    <row r="11" spans="2:6">
      <c r="B11" s="135" t="s">
        <v>27</v>
      </c>
      <c r="C11" s="134">
        <v>2880.5501091570741</v>
      </c>
      <c r="D11" s="136"/>
    </row>
    <row r="12" spans="2:6">
      <c r="B12" s="137" t="s">
        <v>2877</v>
      </c>
      <c r="C12" s="138">
        <v>117.67537188259125</v>
      </c>
      <c r="D12" s="139">
        <v>46698</v>
      </c>
      <c r="E12" s="3"/>
      <c r="F12" s="3"/>
    </row>
    <row r="13" spans="2:6">
      <c r="B13" s="137" t="s">
        <v>1859</v>
      </c>
      <c r="C13" s="138">
        <v>71.665809933178792</v>
      </c>
      <c r="D13" s="139">
        <v>48274</v>
      </c>
      <c r="E13" s="3"/>
      <c r="F13" s="3"/>
    </row>
    <row r="14" spans="2:6">
      <c r="B14" s="137" t="s">
        <v>1860</v>
      </c>
      <c r="C14" s="138">
        <v>41.83733569887162</v>
      </c>
      <c r="D14" s="139">
        <v>48274</v>
      </c>
    </row>
    <row r="15" spans="2:6">
      <c r="B15" s="137" t="s">
        <v>2831</v>
      </c>
      <c r="C15" s="138">
        <v>177.58370412843459</v>
      </c>
      <c r="D15" s="139">
        <v>48297</v>
      </c>
      <c r="E15" s="3"/>
      <c r="F15" s="3"/>
    </row>
    <row r="16" spans="2:6">
      <c r="B16" s="137" t="s">
        <v>2828</v>
      </c>
      <c r="C16" s="138">
        <v>0.29364645</v>
      </c>
      <c r="D16" s="139">
        <v>47907</v>
      </c>
      <c r="E16" s="3"/>
      <c r="F16" s="3"/>
    </row>
    <row r="17" spans="2:4">
      <c r="B17" s="137" t="s">
        <v>2832</v>
      </c>
      <c r="C17" s="138">
        <v>14.023018799999999</v>
      </c>
      <c r="D17" s="139">
        <v>47848</v>
      </c>
    </row>
    <row r="18" spans="2:4">
      <c r="B18" s="137" t="s">
        <v>2827</v>
      </c>
      <c r="C18" s="138">
        <v>0.5268501000000001</v>
      </c>
      <c r="D18" s="139">
        <v>47848</v>
      </c>
    </row>
    <row r="19" spans="2:4">
      <c r="B19" s="137" t="s">
        <v>2878</v>
      </c>
      <c r="C19" s="138">
        <v>168.46533000000002</v>
      </c>
      <c r="D19" s="139">
        <v>46022</v>
      </c>
    </row>
    <row r="20" spans="2:4">
      <c r="B20" s="137" t="s">
        <v>2833</v>
      </c>
      <c r="C20" s="138">
        <v>162.92014</v>
      </c>
      <c r="D20" s="139">
        <v>47969</v>
      </c>
    </row>
    <row r="21" spans="2:4">
      <c r="B21" s="137" t="s">
        <v>2834</v>
      </c>
      <c r="C21" s="138">
        <v>80.539299999999997</v>
      </c>
      <c r="D21" s="139">
        <v>48700</v>
      </c>
    </row>
    <row r="22" spans="2:4">
      <c r="B22" s="137" t="s">
        <v>2835</v>
      </c>
      <c r="C22" s="138">
        <v>644.80408999999997</v>
      </c>
      <c r="D22" s="139">
        <v>47938</v>
      </c>
    </row>
    <row r="23" spans="2:4">
      <c r="B23" s="137" t="s">
        <v>1868</v>
      </c>
      <c r="C23" s="138">
        <v>148.30869012725745</v>
      </c>
      <c r="D23" s="139">
        <v>48233</v>
      </c>
    </row>
    <row r="24" spans="2:4">
      <c r="B24" s="137" t="s">
        <v>2836</v>
      </c>
      <c r="C24" s="138">
        <v>45.935380943834851</v>
      </c>
      <c r="D24" s="139">
        <v>48212</v>
      </c>
    </row>
    <row r="25" spans="2:4">
      <c r="B25" s="137" t="s">
        <v>2837</v>
      </c>
      <c r="C25" s="138">
        <v>0.52981440000000013</v>
      </c>
      <c r="D25" s="139">
        <v>47566</v>
      </c>
    </row>
    <row r="26" spans="2:4">
      <c r="B26" s="137" t="s">
        <v>2838</v>
      </c>
      <c r="C26" s="138">
        <v>36.547922866815448</v>
      </c>
      <c r="D26" s="139">
        <v>48212</v>
      </c>
    </row>
    <row r="27" spans="2:4">
      <c r="B27" s="137" t="s">
        <v>2839</v>
      </c>
      <c r="C27" s="138">
        <v>0.36883845000000004</v>
      </c>
      <c r="D27" s="139">
        <v>48297</v>
      </c>
    </row>
    <row r="28" spans="2:4">
      <c r="B28" s="137" t="s">
        <v>2879</v>
      </c>
      <c r="C28" s="138">
        <v>9.4554223958512491</v>
      </c>
      <c r="D28" s="139">
        <v>45094</v>
      </c>
    </row>
    <row r="29" spans="2:4">
      <c r="B29" s="137" t="s">
        <v>2880</v>
      </c>
      <c r="C29" s="138">
        <v>287.18051734871852</v>
      </c>
      <c r="D29" s="139">
        <v>46871</v>
      </c>
    </row>
    <row r="30" spans="2:4">
      <c r="B30" s="137" t="s">
        <v>2881</v>
      </c>
      <c r="C30" s="138">
        <v>8.904942097408501</v>
      </c>
      <c r="D30" s="139">
        <v>48482</v>
      </c>
    </row>
    <row r="31" spans="2:4">
      <c r="B31" s="137" t="s">
        <v>2882</v>
      </c>
      <c r="C31" s="138">
        <v>32.57931233406525</v>
      </c>
      <c r="D31" s="139">
        <v>51774</v>
      </c>
    </row>
    <row r="32" spans="2:4">
      <c r="B32" s="137" t="s">
        <v>2883</v>
      </c>
      <c r="C32" s="138">
        <v>50.910705156304495</v>
      </c>
      <c r="D32" s="139">
        <v>46253</v>
      </c>
    </row>
    <row r="33" spans="2:4">
      <c r="B33" s="137" t="s">
        <v>2884</v>
      </c>
      <c r="C33" s="138">
        <v>244.74706016724161</v>
      </c>
      <c r="D33" s="139">
        <v>46022</v>
      </c>
    </row>
    <row r="34" spans="2:4">
      <c r="B34" s="137" t="s">
        <v>2885</v>
      </c>
      <c r="C34" s="138">
        <v>3.316918769775</v>
      </c>
      <c r="D34" s="139">
        <v>48844</v>
      </c>
    </row>
    <row r="35" spans="2:4">
      <c r="B35" s="137" t="s">
        <v>2886</v>
      </c>
      <c r="C35" s="138">
        <v>6.3262543622947494</v>
      </c>
      <c r="D35" s="139">
        <v>45340</v>
      </c>
    </row>
    <row r="36" spans="2:4">
      <c r="B36" s="137" t="s">
        <v>2887</v>
      </c>
      <c r="C36" s="138">
        <v>444.16701054057995</v>
      </c>
      <c r="D36" s="139">
        <v>45935</v>
      </c>
    </row>
    <row r="37" spans="2:4">
      <c r="B37" s="137" t="s">
        <v>2888</v>
      </c>
      <c r="C37" s="138">
        <v>13.2229722038505</v>
      </c>
      <c r="D37" s="139">
        <v>52047</v>
      </c>
    </row>
    <row r="38" spans="2:4">
      <c r="B38" s="137" t="s">
        <v>2889</v>
      </c>
      <c r="C38" s="138">
        <v>67.713750000000005</v>
      </c>
      <c r="D38" s="139">
        <v>45363</v>
      </c>
    </row>
    <row r="39" spans="2:4">
      <c r="B39" s="135" t="s">
        <v>42</v>
      </c>
      <c r="C39" s="134">
        <v>8545.1600073814461</v>
      </c>
      <c r="D39" s="136"/>
    </row>
    <row r="40" spans="2:4">
      <c r="B40" s="137" t="s">
        <v>2840</v>
      </c>
      <c r="C40" s="138">
        <v>151.30020312799999</v>
      </c>
      <c r="D40" s="139">
        <v>48366</v>
      </c>
    </row>
    <row r="41" spans="2:4">
      <c r="B41" s="137" t="s">
        <v>2841</v>
      </c>
      <c r="C41" s="138">
        <v>138.4633929</v>
      </c>
      <c r="D41" s="139">
        <v>48914</v>
      </c>
    </row>
    <row r="42" spans="2:4">
      <c r="B42" s="137" t="s">
        <v>1890</v>
      </c>
      <c r="C42" s="138">
        <v>30.482059580637578</v>
      </c>
      <c r="D42" s="139">
        <v>47467</v>
      </c>
    </row>
    <row r="43" spans="2:4">
      <c r="B43" s="137" t="s">
        <v>1891</v>
      </c>
      <c r="C43" s="138">
        <v>60.853653897608439</v>
      </c>
      <c r="D43" s="139">
        <v>47848</v>
      </c>
    </row>
    <row r="44" spans="2:4">
      <c r="B44" s="137" t="s">
        <v>2842</v>
      </c>
      <c r="C44" s="138">
        <v>178.44898020000002</v>
      </c>
      <c r="D44" s="139">
        <v>47398</v>
      </c>
    </row>
    <row r="45" spans="2:4">
      <c r="B45" s="137" t="s">
        <v>1892</v>
      </c>
      <c r="C45" s="138">
        <v>90.833505423999995</v>
      </c>
      <c r="D45" s="139">
        <v>48054</v>
      </c>
    </row>
    <row r="46" spans="2:4">
      <c r="B46" s="137" t="s">
        <v>1893</v>
      </c>
      <c r="C46" s="138">
        <v>181.21781452391011</v>
      </c>
      <c r="D46" s="139">
        <v>48757</v>
      </c>
    </row>
    <row r="47" spans="2:4">
      <c r="B47" s="137" t="s">
        <v>2843</v>
      </c>
      <c r="C47" s="138">
        <v>175.50271290450002</v>
      </c>
      <c r="D47" s="139">
        <v>47301</v>
      </c>
    </row>
    <row r="48" spans="2:4">
      <c r="B48" s="137" t="s">
        <v>2844</v>
      </c>
      <c r="C48" s="138">
        <v>75.382546650000009</v>
      </c>
      <c r="D48" s="139">
        <v>47301</v>
      </c>
    </row>
    <row r="49" spans="2:4">
      <c r="B49" s="137" t="s">
        <v>2845</v>
      </c>
      <c r="C49" s="138">
        <v>0.53330549333679111</v>
      </c>
      <c r="D49" s="139">
        <v>48122</v>
      </c>
    </row>
    <row r="50" spans="2:4">
      <c r="B50" s="137" t="s">
        <v>2846</v>
      </c>
      <c r="C50" s="138">
        <v>147.98644228479174</v>
      </c>
      <c r="D50" s="139">
        <v>48395</v>
      </c>
    </row>
    <row r="51" spans="2:4">
      <c r="B51" s="137" t="s">
        <v>1898</v>
      </c>
      <c r="C51" s="138">
        <v>249.68689319999999</v>
      </c>
      <c r="D51" s="139">
        <v>48365</v>
      </c>
    </row>
    <row r="52" spans="2:4">
      <c r="B52" s="137" t="s">
        <v>2847</v>
      </c>
      <c r="C52" s="138">
        <v>73.993216024450575</v>
      </c>
      <c r="D52" s="139">
        <v>48395</v>
      </c>
    </row>
    <row r="53" spans="2:4">
      <c r="B53" s="137" t="s">
        <v>2848</v>
      </c>
      <c r="C53" s="138">
        <v>211.2417563994764</v>
      </c>
      <c r="D53" s="139">
        <v>48669</v>
      </c>
    </row>
    <row r="54" spans="2:4">
      <c r="B54" s="137" t="s">
        <v>1901</v>
      </c>
      <c r="C54" s="138">
        <v>118.63821361884165</v>
      </c>
      <c r="D54" s="139">
        <v>46753</v>
      </c>
    </row>
    <row r="55" spans="2:4">
      <c r="B55" s="137" t="s">
        <v>2849</v>
      </c>
      <c r="C55" s="138">
        <v>178.65872056000001</v>
      </c>
      <c r="D55" s="139">
        <v>49427</v>
      </c>
    </row>
    <row r="56" spans="2:4">
      <c r="B56" s="137" t="s">
        <v>1903</v>
      </c>
      <c r="C56" s="138">
        <v>150.34060047900002</v>
      </c>
      <c r="D56" s="139">
        <v>46149</v>
      </c>
    </row>
    <row r="57" spans="2:4">
      <c r="B57" s="137" t="s">
        <v>2890</v>
      </c>
      <c r="C57" s="138">
        <v>32.381718753597838</v>
      </c>
      <c r="D57" s="139">
        <v>45515</v>
      </c>
    </row>
    <row r="58" spans="2:4">
      <c r="B58" s="137" t="s">
        <v>1904</v>
      </c>
      <c r="C58" s="138">
        <v>317.37900640559349</v>
      </c>
      <c r="D58" s="139">
        <v>47665</v>
      </c>
    </row>
    <row r="59" spans="2:4">
      <c r="B59" s="137" t="s">
        <v>2850</v>
      </c>
      <c r="C59" s="138">
        <v>190.23897012</v>
      </c>
      <c r="D59" s="139">
        <v>46752</v>
      </c>
    </row>
    <row r="60" spans="2:4">
      <c r="B60" s="137" t="s">
        <v>2851</v>
      </c>
      <c r="C60" s="138">
        <v>475.96169185950004</v>
      </c>
      <c r="D60" s="139">
        <v>47927</v>
      </c>
    </row>
    <row r="61" spans="2:4">
      <c r="B61" s="137" t="s">
        <v>2891</v>
      </c>
      <c r="C61" s="138">
        <v>5.3865700000000007</v>
      </c>
      <c r="D61" s="139">
        <v>45615</v>
      </c>
    </row>
    <row r="62" spans="2:4">
      <c r="B62" s="137" t="s">
        <v>2852</v>
      </c>
      <c r="C62" s="138">
        <v>388.49446121250008</v>
      </c>
      <c r="D62" s="139">
        <v>47528</v>
      </c>
    </row>
    <row r="63" spans="2:4">
      <c r="B63" s="137" t="s">
        <v>2853</v>
      </c>
      <c r="C63" s="138">
        <v>233.05866060969288</v>
      </c>
      <c r="D63" s="139">
        <v>48332</v>
      </c>
    </row>
    <row r="64" spans="2:4">
      <c r="B64" s="137" t="s">
        <v>1905</v>
      </c>
      <c r="C64" s="138">
        <v>21.079580472</v>
      </c>
      <c r="D64" s="139">
        <v>48466</v>
      </c>
    </row>
    <row r="65" spans="2:4">
      <c r="B65" s="137" t="s">
        <v>1906</v>
      </c>
      <c r="C65" s="138">
        <v>15.538824450000002</v>
      </c>
      <c r="D65" s="139">
        <v>48466</v>
      </c>
    </row>
    <row r="66" spans="2:4">
      <c r="B66" s="137" t="s">
        <v>2854</v>
      </c>
      <c r="C66" s="138">
        <v>73.135917611414769</v>
      </c>
      <c r="D66" s="139">
        <v>50495</v>
      </c>
    </row>
    <row r="67" spans="2:4">
      <c r="B67" s="137" t="s">
        <v>1907</v>
      </c>
      <c r="C67" s="138">
        <v>5.6619708477999993</v>
      </c>
      <c r="D67" s="139">
        <v>48319</v>
      </c>
    </row>
    <row r="68" spans="2:4">
      <c r="B68" s="137" t="s">
        <v>2855</v>
      </c>
      <c r="C68" s="138">
        <v>133.87917525</v>
      </c>
      <c r="D68" s="139">
        <v>50495</v>
      </c>
    </row>
    <row r="69" spans="2:4">
      <c r="B69" s="137" t="s">
        <v>2892</v>
      </c>
      <c r="C69" s="138">
        <v>78.356635450188477</v>
      </c>
      <c r="D69" s="139">
        <v>46418</v>
      </c>
    </row>
    <row r="70" spans="2:4">
      <c r="B70" s="137" t="s">
        <v>1909</v>
      </c>
      <c r="C70" s="138">
        <v>0.25944855</v>
      </c>
      <c r="D70" s="139">
        <v>47453</v>
      </c>
    </row>
    <row r="71" spans="2:4">
      <c r="B71" s="137" t="s">
        <v>2893</v>
      </c>
      <c r="C71" s="138">
        <v>0.6298893937511999</v>
      </c>
      <c r="D71" s="139">
        <v>45126</v>
      </c>
    </row>
    <row r="72" spans="2:4">
      <c r="B72" s="137" t="s">
        <v>1911</v>
      </c>
      <c r="C72" s="138">
        <v>62.945975040000008</v>
      </c>
      <c r="D72" s="139">
        <v>45930</v>
      </c>
    </row>
    <row r="73" spans="2:4">
      <c r="B73" s="137" t="s">
        <v>2856</v>
      </c>
      <c r="C73" s="138">
        <v>932.40964449358182</v>
      </c>
      <c r="D73" s="139">
        <v>47665</v>
      </c>
    </row>
    <row r="74" spans="2:4">
      <c r="B74" s="137" t="s">
        <v>2857</v>
      </c>
      <c r="C74" s="138">
        <v>83.808897641999991</v>
      </c>
      <c r="D74" s="139">
        <v>47987</v>
      </c>
    </row>
    <row r="75" spans="2:4">
      <c r="B75" s="137" t="s">
        <v>1876</v>
      </c>
      <c r="C75" s="138">
        <v>150.93577637377291</v>
      </c>
      <c r="D75" s="139">
        <v>48180</v>
      </c>
    </row>
    <row r="76" spans="2:4">
      <c r="B76" s="137" t="s">
        <v>2858</v>
      </c>
      <c r="C76" s="138">
        <v>228.29704665</v>
      </c>
      <c r="D76" s="139">
        <v>47735</v>
      </c>
    </row>
    <row r="77" spans="2:4">
      <c r="B77" s="137" t="s">
        <v>2859</v>
      </c>
      <c r="C77" s="138">
        <v>7.706505441</v>
      </c>
      <c r="D77" s="139">
        <v>48151</v>
      </c>
    </row>
    <row r="78" spans="2:4">
      <c r="B78" s="137" t="s">
        <v>2860</v>
      </c>
      <c r="C78" s="138">
        <v>138.6488180453544</v>
      </c>
      <c r="D78" s="139">
        <v>47848</v>
      </c>
    </row>
    <row r="79" spans="2:4">
      <c r="B79" s="137" t="s">
        <v>2861</v>
      </c>
      <c r="C79" s="138">
        <v>55.907115193999999</v>
      </c>
      <c r="D79" s="139">
        <v>46573</v>
      </c>
    </row>
    <row r="80" spans="2:4">
      <c r="B80" s="137" t="s">
        <v>2862</v>
      </c>
      <c r="C80" s="138">
        <v>245.94240495684306</v>
      </c>
      <c r="D80" s="139">
        <v>47832</v>
      </c>
    </row>
    <row r="81" spans="2:4">
      <c r="B81" s="137" t="s">
        <v>2863</v>
      </c>
      <c r="C81" s="138">
        <v>265.29634503256017</v>
      </c>
      <c r="D81" s="139">
        <v>48121</v>
      </c>
    </row>
    <row r="82" spans="2:4">
      <c r="B82" s="137" t="s">
        <v>2864</v>
      </c>
      <c r="C82" s="138">
        <v>68.645433309369096</v>
      </c>
      <c r="D82" s="139">
        <v>48121</v>
      </c>
    </row>
    <row r="83" spans="2:4">
      <c r="B83" s="137" t="s">
        <v>2865</v>
      </c>
      <c r="C83" s="138">
        <v>24.672700967700003</v>
      </c>
      <c r="D83" s="139">
        <v>48029</v>
      </c>
    </row>
    <row r="84" spans="2:4">
      <c r="B84" s="137" t="s">
        <v>2894</v>
      </c>
      <c r="C84" s="138">
        <v>3.0782393360611198</v>
      </c>
      <c r="D84" s="139">
        <v>45371</v>
      </c>
    </row>
    <row r="85" spans="2:4">
      <c r="B85" s="137" t="s">
        <v>2866</v>
      </c>
      <c r="C85" s="138">
        <v>26.025939450000003</v>
      </c>
      <c r="D85" s="139">
        <v>48294</v>
      </c>
    </row>
    <row r="86" spans="2:4">
      <c r="B86" s="137" t="s">
        <v>2867</v>
      </c>
      <c r="C86" s="138">
        <v>422.04686058826201</v>
      </c>
      <c r="D86" s="139">
        <v>47937</v>
      </c>
    </row>
    <row r="87" spans="2:4">
      <c r="B87" s="137" t="s">
        <v>2895</v>
      </c>
      <c r="C87" s="138">
        <v>25.876706538675961</v>
      </c>
      <c r="D87" s="139">
        <v>45187</v>
      </c>
    </row>
    <row r="88" spans="2:4">
      <c r="B88" s="137" t="s">
        <v>2896</v>
      </c>
      <c r="C88" s="138">
        <v>38.226190397994714</v>
      </c>
      <c r="D88" s="139">
        <v>45602</v>
      </c>
    </row>
    <row r="89" spans="2:4">
      <c r="B89" s="137" t="s">
        <v>2868</v>
      </c>
      <c r="C89" s="138">
        <v>4.8260249999999998E-2</v>
      </c>
      <c r="D89" s="139">
        <v>50495</v>
      </c>
    </row>
    <row r="90" spans="2:4">
      <c r="B90" s="137" t="s">
        <v>2869</v>
      </c>
      <c r="C90" s="138">
        <v>49.360052995606097</v>
      </c>
      <c r="D90" s="139">
        <v>50495</v>
      </c>
    </row>
    <row r="91" spans="2:4">
      <c r="B91" s="137" t="s">
        <v>2870</v>
      </c>
      <c r="C91" s="138">
        <v>123.46487502600003</v>
      </c>
      <c r="D91" s="139">
        <v>46660</v>
      </c>
    </row>
    <row r="92" spans="2:4">
      <c r="B92" s="137" t="s">
        <v>1932</v>
      </c>
      <c r="C92" s="138">
        <v>36.276091200000003</v>
      </c>
      <c r="D92" s="139">
        <v>47301</v>
      </c>
    </row>
    <row r="93" spans="2:4">
      <c r="B93" s="137" t="s">
        <v>2897</v>
      </c>
      <c r="C93" s="138">
        <v>18.49867374535884</v>
      </c>
      <c r="D93" s="139">
        <v>45031</v>
      </c>
    </row>
    <row r="94" spans="2:4">
      <c r="B94" s="137" t="s">
        <v>2871</v>
      </c>
      <c r="C94" s="138">
        <v>120.91157449800001</v>
      </c>
      <c r="D94" s="139">
        <v>48176</v>
      </c>
    </row>
    <row r="95" spans="2:4">
      <c r="B95" s="137" t="s">
        <v>2872</v>
      </c>
      <c r="C95" s="138">
        <v>143.720808984</v>
      </c>
      <c r="D95" s="139">
        <v>48234</v>
      </c>
    </row>
    <row r="96" spans="2:4">
      <c r="B96" s="137" t="s">
        <v>1935</v>
      </c>
      <c r="C96" s="138">
        <v>39.540406687911769</v>
      </c>
      <c r="D96" s="139">
        <v>47467</v>
      </c>
    </row>
    <row r="97" spans="2:4">
      <c r="B97" s="137" t="s">
        <v>2898</v>
      </c>
      <c r="C97" s="138">
        <v>22.536365732682121</v>
      </c>
      <c r="D97" s="139">
        <v>45025</v>
      </c>
    </row>
    <row r="98" spans="2:4">
      <c r="B98" s="137" t="s">
        <v>2873</v>
      </c>
      <c r="C98" s="138">
        <v>79.177392900000001</v>
      </c>
      <c r="D98" s="139">
        <v>47599</v>
      </c>
    </row>
    <row r="99" spans="2:4">
      <c r="B99" s="137" t="s">
        <v>2830</v>
      </c>
      <c r="C99" s="138">
        <v>0.17594205000000002</v>
      </c>
      <c r="D99" s="139">
        <v>46082</v>
      </c>
    </row>
    <row r="100" spans="2:4">
      <c r="B100" s="137" t="s">
        <v>2829</v>
      </c>
      <c r="C100" s="138">
        <v>57.803452350000001</v>
      </c>
      <c r="D100" s="139">
        <v>47236</v>
      </c>
    </row>
    <row r="101" spans="2:4">
      <c r="B101" s="137" t="s">
        <v>2899</v>
      </c>
      <c r="C101" s="138">
        <v>9.4138990999851586</v>
      </c>
      <c r="D101" s="139">
        <v>46014</v>
      </c>
    </row>
    <row r="102" spans="2:4">
      <c r="B102" s="137" t="s">
        <v>2900</v>
      </c>
      <c r="C102" s="138">
        <v>17.591875506675358</v>
      </c>
      <c r="D102" s="139">
        <v>45830</v>
      </c>
    </row>
    <row r="103" spans="2:4">
      <c r="B103" s="137" t="s">
        <v>1940</v>
      </c>
      <c r="C103" s="138">
        <v>19.363843645999999</v>
      </c>
      <c r="D103" s="139">
        <v>47848</v>
      </c>
    </row>
    <row r="104" spans="2:4">
      <c r="B104" s="137" t="s">
        <v>2874</v>
      </c>
      <c r="C104" s="138">
        <v>47.179773856500006</v>
      </c>
      <c r="D104" s="139">
        <v>48942</v>
      </c>
    </row>
    <row r="105" spans="2:4">
      <c r="B105" s="137" t="s">
        <v>2875</v>
      </c>
      <c r="C105" s="138">
        <v>67.633233463500005</v>
      </c>
      <c r="D105" s="139">
        <v>48942</v>
      </c>
    </row>
    <row r="106" spans="2:4">
      <c r="B106" s="137" t="s">
        <v>1882</v>
      </c>
      <c r="C106" s="138">
        <v>269.14651050000003</v>
      </c>
      <c r="D106" s="139">
        <v>49405</v>
      </c>
    </row>
    <row r="107" spans="2:4">
      <c r="B107" s="137" t="s">
        <v>1942</v>
      </c>
      <c r="C107" s="138">
        <v>86.719113988500013</v>
      </c>
      <c r="D107" s="139">
        <v>46742</v>
      </c>
    </row>
    <row r="108" spans="2:4">
      <c r="B108" s="137" t="s">
        <v>2876</v>
      </c>
      <c r="C108" s="138">
        <v>51.478612200000001</v>
      </c>
      <c r="D108" s="139">
        <v>46112</v>
      </c>
    </row>
    <row r="109" spans="2:4">
      <c r="B109" s="137" t="s">
        <v>1943</v>
      </c>
      <c r="C109" s="138">
        <v>296.95064206050006</v>
      </c>
      <c r="D109" s="139">
        <v>46722</v>
      </c>
    </row>
    <row r="110" spans="2:4">
      <c r="B110" s="137" t="s">
        <v>1944</v>
      </c>
      <c r="C110" s="138">
        <v>22.2006549</v>
      </c>
      <c r="D110" s="139">
        <v>46722</v>
      </c>
    </row>
    <row r="111" spans="2:4">
      <c r="B111" s="137" t="s">
        <v>1883</v>
      </c>
      <c r="C111" s="138">
        <v>0.48921650400000005</v>
      </c>
      <c r="D111" s="139">
        <v>48030</v>
      </c>
    </row>
    <row r="112" spans="2:4">
      <c r="B112" s="137"/>
      <c r="C112" s="138"/>
      <c r="D112" s="139"/>
    </row>
    <row r="113" spans="2:4">
      <c r="B113" s="86"/>
      <c r="C113" s="90"/>
      <c r="D113" s="101"/>
    </row>
    <row r="114" spans="2:4">
      <c r="B114" s="86"/>
      <c r="C114" s="90"/>
      <c r="D114" s="101"/>
    </row>
    <row r="115" spans="2:4">
      <c r="B115" s="86"/>
      <c r="C115" s="90"/>
      <c r="D115" s="101"/>
    </row>
    <row r="116" spans="2:4">
      <c r="B116" s="86"/>
      <c r="C116" s="90"/>
      <c r="D116" s="101"/>
    </row>
    <row r="117" spans="2:4">
      <c r="B117" s="93"/>
      <c r="C117" s="94"/>
      <c r="D117" s="94"/>
    </row>
    <row r="118" spans="2:4">
      <c r="B118" s="93"/>
      <c r="C118" s="94"/>
      <c r="D118" s="94"/>
    </row>
    <row r="119" spans="2:4">
      <c r="B119" s="93"/>
      <c r="C119" s="94"/>
      <c r="D119" s="94"/>
    </row>
    <row r="120" spans="2:4">
      <c r="B120" s="93"/>
      <c r="C120" s="94"/>
      <c r="D120" s="94"/>
    </row>
    <row r="121" spans="2:4">
      <c r="B121" s="93"/>
      <c r="C121" s="94"/>
      <c r="D121" s="94"/>
    </row>
    <row r="122" spans="2:4">
      <c r="B122" s="93"/>
      <c r="C122" s="94"/>
      <c r="D122" s="94"/>
    </row>
    <row r="123" spans="2:4">
      <c r="B123" s="93"/>
      <c r="C123" s="94"/>
      <c r="D123" s="94"/>
    </row>
    <row r="124" spans="2:4">
      <c r="B124" s="93"/>
      <c r="C124" s="94"/>
      <c r="D124" s="94"/>
    </row>
    <row r="125" spans="2:4">
      <c r="B125" s="93"/>
      <c r="C125" s="94"/>
      <c r="D125" s="94"/>
    </row>
    <row r="126" spans="2:4">
      <c r="B126" s="93"/>
      <c r="C126" s="94"/>
      <c r="D126" s="94"/>
    </row>
    <row r="127" spans="2:4">
      <c r="B127" s="93"/>
      <c r="C127" s="94"/>
      <c r="D127" s="94"/>
    </row>
    <row r="128" spans="2:4">
      <c r="B128" s="93"/>
      <c r="C128" s="94"/>
      <c r="D128" s="94"/>
    </row>
    <row r="129" spans="2:4">
      <c r="B129" s="93"/>
      <c r="C129" s="94"/>
      <c r="D129" s="94"/>
    </row>
    <row r="130" spans="2:4">
      <c r="B130" s="93"/>
      <c r="C130" s="94"/>
      <c r="D130" s="94"/>
    </row>
    <row r="131" spans="2:4">
      <c r="B131" s="93"/>
      <c r="C131" s="94"/>
      <c r="D131" s="94"/>
    </row>
    <row r="132" spans="2:4">
      <c r="B132" s="93"/>
      <c r="C132" s="94"/>
      <c r="D132" s="94"/>
    </row>
    <row r="133" spans="2:4">
      <c r="B133" s="93"/>
      <c r="C133" s="94"/>
      <c r="D133" s="94"/>
    </row>
    <row r="134" spans="2:4">
      <c r="B134" s="93"/>
      <c r="C134" s="94"/>
      <c r="D134" s="94"/>
    </row>
    <row r="135" spans="2:4">
      <c r="B135" s="93"/>
      <c r="C135" s="94"/>
      <c r="D135" s="94"/>
    </row>
    <row r="136" spans="2:4">
      <c r="B136" s="93"/>
      <c r="C136" s="94"/>
      <c r="D136" s="94"/>
    </row>
    <row r="137" spans="2:4">
      <c r="B137" s="93"/>
      <c r="C137" s="94"/>
      <c r="D137" s="94"/>
    </row>
    <row r="138" spans="2:4">
      <c r="B138" s="93"/>
      <c r="C138" s="94"/>
      <c r="D138" s="94"/>
    </row>
    <row r="139" spans="2:4">
      <c r="B139" s="93"/>
      <c r="C139" s="94"/>
      <c r="D139" s="94"/>
    </row>
    <row r="140" spans="2:4">
      <c r="B140" s="93"/>
      <c r="C140" s="94"/>
      <c r="D140" s="94"/>
    </row>
    <row r="141" spans="2:4">
      <c r="B141" s="93"/>
      <c r="C141" s="94"/>
      <c r="D141" s="94"/>
    </row>
    <row r="142" spans="2:4">
      <c r="B142" s="93"/>
      <c r="C142" s="94"/>
      <c r="D142" s="94"/>
    </row>
    <row r="143" spans="2:4">
      <c r="B143" s="93"/>
      <c r="C143" s="94"/>
      <c r="D143" s="94"/>
    </row>
    <row r="144" spans="2:4">
      <c r="B144" s="93"/>
      <c r="C144" s="94"/>
      <c r="D144" s="94"/>
    </row>
    <row r="145" spans="2:4">
      <c r="B145" s="93"/>
      <c r="C145" s="94"/>
      <c r="D145" s="94"/>
    </row>
    <row r="146" spans="2:4">
      <c r="B146" s="93"/>
      <c r="C146" s="94"/>
      <c r="D146" s="94"/>
    </row>
    <row r="147" spans="2:4">
      <c r="B147" s="93"/>
      <c r="C147" s="94"/>
      <c r="D147" s="94"/>
    </row>
    <row r="148" spans="2:4">
      <c r="B148" s="93"/>
      <c r="C148" s="94"/>
      <c r="D148" s="94"/>
    </row>
    <row r="149" spans="2:4">
      <c r="B149" s="93"/>
      <c r="C149" s="94"/>
      <c r="D149" s="94"/>
    </row>
    <row r="150" spans="2:4">
      <c r="B150" s="93"/>
      <c r="C150" s="94"/>
      <c r="D150" s="94"/>
    </row>
    <row r="151" spans="2:4">
      <c r="B151" s="93"/>
      <c r="C151" s="94"/>
      <c r="D151" s="94"/>
    </row>
    <row r="152" spans="2:4">
      <c r="B152" s="93"/>
      <c r="C152" s="94"/>
      <c r="D152" s="94"/>
    </row>
    <row r="153" spans="2:4">
      <c r="B153" s="93"/>
      <c r="C153" s="94"/>
      <c r="D153" s="94"/>
    </row>
    <row r="154" spans="2:4">
      <c r="B154" s="93"/>
      <c r="C154" s="94"/>
      <c r="D154" s="94"/>
    </row>
    <row r="155" spans="2:4">
      <c r="B155" s="93"/>
      <c r="C155" s="94"/>
      <c r="D155" s="94"/>
    </row>
    <row r="156" spans="2:4">
      <c r="B156" s="93"/>
      <c r="C156" s="94"/>
      <c r="D156" s="94"/>
    </row>
    <row r="157" spans="2:4">
      <c r="B157" s="93"/>
      <c r="C157" s="94"/>
      <c r="D157" s="94"/>
    </row>
    <row r="158" spans="2:4">
      <c r="B158" s="93"/>
      <c r="C158" s="94"/>
      <c r="D158" s="94"/>
    </row>
    <row r="159" spans="2:4">
      <c r="B159" s="93"/>
      <c r="C159" s="94"/>
      <c r="D159" s="94"/>
    </row>
    <row r="160" spans="2:4">
      <c r="B160" s="93"/>
      <c r="C160" s="94"/>
      <c r="D160" s="94"/>
    </row>
    <row r="161" spans="2:4">
      <c r="B161" s="93"/>
      <c r="C161" s="94"/>
      <c r="D161" s="94"/>
    </row>
    <row r="162" spans="2:4">
      <c r="B162" s="93"/>
      <c r="C162" s="94"/>
      <c r="D162" s="94"/>
    </row>
    <row r="163" spans="2:4">
      <c r="B163" s="93"/>
      <c r="C163" s="94"/>
      <c r="D163" s="94"/>
    </row>
    <row r="164" spans="2:4">
      <c r="B164" s="93"/>
      <c r="C164" s="94"/>
      <c r="D164" s="94"/>
    </row>
    <row r="165" spans="2:4">
      <c r="B165" s="93"/>
      <c r="C165" s="94"/>
      <c r="D165" s="94"/>
    </row>
    <row r="166" spans="2:4">
      <c r="B166" s="93"/>
      <c r="C166" s="94"/>
      <c r="D166" s="94"/>
    </row>
    <row r="167" spans="2:4">
      <c r="B167" s="93"/>
      <c r="C167" s="94"/>
      <c r="D167" s="94"/>
    </row>
    <row r="168" spans="2:4">
      <c r="B168" s="93"/>
      <c r="C168" s="94"/>
      <c r="D168" s="94"/>
    </row>
    <row r="169" spans="2:4">
      <c r="B169" s="93"/>
      <c r="C169" s="94"/>
      <c r="D169" s="94"/>
    </row>
    <row r="170" spans="2:4">
      <c r="B170" s="93"/>
      <c r="C170" s="94"/>
      <c r="D170" s="94"/>
    </row>
    <row r="171" spans="2:4">
      <c r="B171" s="93"/>
      <c r="C171" s="94"/>
      <c r="D171" s="94"/>
    </row>
    <row r="172" spans="2:4">
      <c r="B172" s="93"/>
      <c r="C172" s="94"/>
      <c r="D172" s="94"/>
    </row>
    <row r="173" spans="2:4">
      <c r="B173" s="93"/>
      <c r="C173" s="94"/>
      <c r="D173" s="94"/>
    </row>
    <row r="174" spans="2:4">
      <c r="B174" s="93"/>
      <c r="C174" s="94"/>
      <c r="D174" s="94"/>
    </row>
    <row r="175" spans="2:4">
      <c r="B175" s="93"/>
      <c r="C175" s="94"/>
      <c r="D175" s="94"/>
    </row>
    <row r="176" spans="2:4">
      <c r="B176" s="93"/>
      <c r="C176" s="94"/>
      <c r="D176" s="94"/>
    </row>
    <row r="177" spans="2:4">
      <c r="B177" s="93"/>
      <c r="C177" s="94"/>
      <c r="D177" s="94"/>
    </row>
    <row r="178" spans="2:4">
      <c r="B178" s="93"/>
      <c r="C178" s="94"/>
      <c r="D178" s="94"/>
    </row>
    <row r="179" spans="2:4">
      <c r="B179" s="93"/>
      <c r="C179" s="94"/>
      <c r="D179" s="94"/>
    </row>
    <row r="180" spans="2:4">
      <c r="B180" s="93"/>
      <c r="C180" s="94"/>
      <c r="D180" s="94"/>
    </row>
    <row r="181" spans="2:4">
      <c r="B181" s="93"/>
      <c r="C181" s="94"/>
      <c r="D181" s="94"/>
    </row>
    <row r="182" spans="2:4">
      <c r="B182" s="93"/>
      <c r="C182" s="94"/>
      <c r="D182" s="94"/>
    </row>
    <row r="183" spans="2:4">
      <c r="B183" s="93"/>
      <c r="C183" s="94"/>
      <c r="D183" s="94"/>
    </row>
    <row r="184" spans="2:4">
      <c r="B184" s="93"/>
      <c r="C184" s="94"/>
      <c r="D184" s="94"/>
    </row>
    <row r="185" spans="2:4">
      <c r="B185" s="93"/>
      <c r="C185" s="94"/>
      <c r="D185" s="94"/>
    </row>
    <row r="186" spans="2:4">
      <c r="B186" s="93"/>
      <c r="C186" s="94"/>
      <c r="D186" s="94"/>
    </row>
    <row r="187" spans="2:4">
      <c r="B187" s="93"/>
      <c r="C187" s="94"/>
      <c r="D187" s="94"/>
    </row>
    <row r="188" spans="2:4">
      <c r="B188" s="93"/>
      <c r="C188" s="94"/>
      <c r="D188" s="94"/>
    </row>
    <row r="189" spans="2:4">
      <c r="B189" s="93"/>
      <c r="C189" s="94"/>
      <c r="D189" s="94"/>
    </row>
    <row r="190" spans="2:4">
      <c r="B190" s="93"/>
      <c r="C190" s="94"/>
      <c r="D190" s="94"/>
    </row>
    <row r="191" spans="2:4">
      <c r="B191" s="93"/>
      <c r="C191" s="94"/>
      <c r="D191" s="94"/>
    </row>
    <row r="192" spans="2:4">
      <c r="B192" s="93"/>
      <c r="C192" s="94"/>
      <c r="D192" s="94"/>
    </row>
    <row r="193" spans="2:4">
      <c r="B193" s="93"/>
      <c r="C193" s="94"/>
      <c r="D193" s="94"/>
    </row>
    <row r="194" spans="2:4">
      <c r="B194" s="93"/>
      <c r="C194" s="94"/>
      <c r="D194" s="94"/>
    </row>
    <row r="195" spans="2:4">
      <c r="B195" s="93"/>
      <c r="C195" s="94"/>
      <c r="D195" s="94"/>
    </row>
    <row r="196" spans="2:4">
      <c r="B196" s="93"/>
      <c r="C196" s="94"/>
      <c r="D196" s="94"/>
    </row>
    <row r="197" spans="2:4">
      <c r="B197" s="93"/>
      <c r="C197" s="94"/>
      <c r="D197" s="94"/>
    </row>
    <row r="198" spans="2:4">
      <c r="B198" s="93"/>
      <c r="C198" s="94"/>
      <c r="D198" s="94"/>
    </row>
    <row r="199" spans="2:4">
      <c r="B199" s="93"/>
      <c r="C199" s="94"/>
      <c r="D199" s="94"/>
    </row>
    <row r="200" spans="2:4">
      <c r="B200" s="93"/>
      <c r="C200" s="94"/>
      <c r="D200" s="94"/>
    </row>
    <row r="201" spans="2:4">
      <c r="B201" s="93"/>
      <c r="C201" s="94"/>
      <c r="D201" s="94"/>
    </row>
    <row r="202" spans="2:4">
      <c r="B202" s="93"/>
      <c r="C202" s="94"/>
      <c r="D202" s="94"/>
    </row>
    <row r="203" spans="2:4">
      <c r="B203" s="93"/>
      <c r="C203" s="94"/>
      <c r="D203" s="94"/>
    </row>
    <row r="204" spans="2:4">
      <c r="B204" s="93"/>
      <c r="C204" s="94"/>
      <c r="D204" s="94"/>
    </row>
    <row r="205" spans="2:4">
      <c r="B205" s="93"/>
      <c r="C205" s="94"/>
      <c r="D205" s="94"/>
    </row>
    <row r="206" spans="2:4">
      <c r="B206" s="93"/>
      <c r="C206" s="94"/>
      <c r="D206" s="94"/>
    </row>
    <row r="207" spans="2:4">
      <c r="B207" s="93"/>
      <c r="C207" s="94"/>
      <c r="D207" s="94"/>
    </row>
    <row r="208" spans="2:4">
      <c r="B208" s="93"/>
      <c r="C208" s="94"/>
      <c r="D208" s="94"/>
    </row>
    <row r="209" spans="2:4">
      <c r="B209" s="93"/>
      <c r="C209" s="94"/>
      <c r="D209" s="94"/>
    </row>
    <row r="210" spans="2:4">
      <c r="B210" s="93"/>
      <c r="C210" s="94"/>
      <c r="D210" s="94"/>
    </row>
    <row r="211" spans="2:4">
      <c r="B211" s="93"/>
      <c r="C211" s="94"/>
      <c r="D211" s="94"/>
    </row>
    <row r="212" spans="2:4">
      <c r="B212" s="93"/>
      <c r="C212" s="94"/>
      <c r="D212" s="94"/>
    </row>
    <row r="213" spans="2:4">
      <c r="B213" s="93"/>
      <c r="C213" s="94"/>
      <c r="D213" s="94"/>
    </row>
    <row r="214" spans="2:4">
      <c r="B214" s="93"/>
      <c r="C214" s="94"/>
      <c r="D214" s="94"/>
    </row>
    <row r="215" spans="2:4">
      <c r="B215" s="93"/>
      <c r="C215" s="94"/>
      <c r="D215" s="94"/>
    </row>
    <row r="216" spans="2:4">
      <c r="B216" s="93"/>
      <c r="C216" s="94"/>
      <c r="D216" s="94"/>
    </row>
    <row r="217" spans="2:4">
      <c r="B217" s="93"/>
      <c r="C217" s="94"/>
      <c r="D217" s="94"/>
    </row>
    <row r="218" spans="2:4">
      <c r="B218" s="93"/>
      <c r="C218" s="94"/>
      <c r="D218" s="94"/>
    </row>
    <row r="219" spans="2:4">
      <c r="B219" s="93"/>
      <c r="C219" s="94"/>
      <c r="D219" s="94"/>
    </row>
    <row r="220" spans="2:4">
      <c r="B220" s="93"/>
      <c r="C220" s="94"/>
      <c r="D220" s="94"/>
    </row>
    <row r="221" spans="2:4">
      <c r="B221" s="93"/>
      <c r="C221" s="94"/>
      <c r="D221" s="94"/>
    </row>
    <row r="222" spans="2:4">
      <c r="B222" s="93"/>
      <c r="C222" s="94"/>
      <c r="D222" s="94"/>
    </row>
    <row r="223" spans="2:4">
      <c r="B223" s="93"/>
      <c r="C223" s="94"/>
      <c r="D223" s="94"/>
    </row>
    <row r="224" spans="2:4">
      <c r="B224" s="93"/>
      <c r="C224" s="94"/>
      <c r="D224" s="94"/>
    </row>
    <row r="225" spans="2:4">
      <c r="B225" s="93"/>
      <c r="C225" s="94"/>
      <c r="D225" s="94"/>
    </row>
    <row r="226" spans="2:4">
      <c r="B226" s="93"/>
      <c r="C226" s="94"/>
      <c r="D226" s="94"/>
    </row>
    <row r="227" spans="2:4">
      <c r="B227" s="93"/>
      <c r="C227" s="94"/>
      <c r="D227" s="94"/>
    </row>
    <row r="228" spans="2:4">
      <c r="B228" s="93"/>
      <c r="C228" s="94"/>
      <c r="D228" s="94"/>
    </row>
    <row r="229" spans="2:4">
      <c r="B229" s="93"/>
      <c r="C229" s="94"/>
      <c r="D229" s="94"/>
    </row>
    <row r="230" spans="2:4">
      <c r="B230" s="93"/>
      <c r="C230" s="94"/>
      <c r="D230" s="94"/>
    </row>
    <row r="231" spans="2:4">
      <c r="B231" s="93"/>
      <c r="C231" s="94"/>
      <c r="D231" s="94"/>
    </row>
    <row r="232" spans="2:4">
      <c r="B232" s="93"/>
      <c r="C232" s="94"/>
      <c r="D232" s="94"/>
    </row>
    <row r="233" spans="2:4">
      <c r="B233" s="93"/>
      <c r="C233" s="94"/>
      <c r="D233" s="94"/>
    </row>
    <row r="234" spans="2:4">
      <c r="B234" s="93"/>
      <c r="C234" s="94"/>
      <c r="D234" s="94"/>
    </row>
    <row r="235" spans="2:4">
      <c r="B235" s="93"/>
      <c r="C235" s="94"/>
      <c r="D235" s="94"/>
    </row>
    <row r="236" spans="2:4">
      <c r="B236" s="93"/>
      <c r="C236" s="94"/>
      <c r="D236" s="94"/>
    </row>
    <row r="237" spans="2:4">
      <c r="B237" s="93"/>
      <c r="C237" s="94"/>
      <c r="D237" s="94"/>
    </row>
    <row r="238" spans="2:4">
      <c r="B238" s="93"/>
      <c r="C238" s="94"/>
      <c r="D238" s="94"/>
    </row>
    <row r="239" spans="2:4">
      <c r="B239" s="93"/>
      <c r="C239" s="94"/>
      <c r="D239" s="94"/>
    </row>
    <row r="240" spans="2:4">
      <c r="B240" s="93"/>
      <c r="C240" s="94"/>
      <c r="D240" s="94"/>
    </row>
    <row r="241" spans="2:4">
      <c r="B241" s="93"/>
      <c r="C241" s="94"/>
      <c r="D241" s="94"/>
    </row>
    <row r="242" spans="2:4">
      <c r="B242" s="93"/>
      <c r="C242" s="94"/>
      <c r="D242" s="94"/>
    </row>
    <row r="243" spans="2:4">
      <c r="B243" s="93"/>
      <c r="C243" s="94"/>
      <c r="D243" s="94"/>
    </row>
    <row r="244" spans="2:4">
      <c r="B244" s="93"/>
      <c r="C244" s="94"/>
      <c r="D244" s="94"/>
    </row>
    <row r="245" spans="2:4">
      <c r="B245" s="93"/>
      <c r="C245" s="94"/>
      <c r="D245" s="94"/>
    </row>
    <row r="246" spans="2:4">
      <c r="B246" s="93"/>
      <c r="C246" s="94"/>
      <c r="D246" s="94"/>
    </row>
    <row r="247" spans="2:4">
      <c r="B247" s="93"/>
      <c r="C247" s="94"/>
      <c r="D247" s="94"/>
    </row>
    <row r="248" spans="2:4">
      <c r="B248" s="93"/>
      <c r="C248" s="94"/>
      <c r="D248" s="94"/>
    </row>
    <row r="249" spans="2:4">
      <c r="B249" s="93"/>
      <c r="C249" s="94"/>
      <c r="D249" s="94"/>
    </row>
    <row r="250" spans="2:4">
      <c r="B250" s="93"/>
      <c r="C250" s="94"/>
      <c r="D250" s="94"/>
    </row>
    <row r="251" spans="2:4">
      <c r="B251" s="93"/>
      <c r="C251" s="94"/>
      <c r="D251" s="94"/>
    </row>
    <row r="252" spans="2:4">
      <c r="B252" s="93"/>
      <c r="C252" s="94"/>
      <c r="D252" s="94"/>
    </row>
    <row r="253" spans="2:4">
      <c r="B253" s="93"/>
      <c r="C253" s="94"/>
      <c r="D253" s="94"/>
    </row>
    <row r="254" spans="2:4">
      <c r="B254" s="93"/>
      <c r="C254" s="94"/>
      <c r="D254" s="94"/>
    </row>
    <row r="255" spans="2:4">
      <c r="B255" s="93"/>
      <c r="C255" s="94"/>
      <c r="D255" s="94"/>
    </row>
    <row r="256" spans="2:4">
      <c r="B256" s="93"/>
      <c r="C256" s="94"/>
      <c r="D256" s="94"/>
    </row>
    <row r="257" spans="2:4">
      <c r="B257" s="93"/>
      <c r="C257" s="94"/>
      <c r="D257" s="94"/>
    </row>
    <row r="258" spans="2:4">
      <c r="B258" s="93"/>
      <c r="C258" s="94"/>
      <c r="D258" s="94"/>
    </row>
    <row r="259" spans="2:4">
      <c r="B259" s="93"/>
      <c r="C259" s="94"/>
      <c r="D259" s="94"/>
    </row>
    <row r="260" spans="2:4">
      <c r="B260" s="93"/>
      <c r="C260" s="94"/>
      <c r="D260" s="94"/>
    </row>
    <row r="261" spans="2:4">
      <c r="B261" s="93"/>
      <c r="C261" s="94"/>
      <c r="D261" s="94"/>
    </row>
    <row r="262" spans="2:4">
      <c r="B262" s="93"/>
      <c r="C262" s="94"/>
      <c r="D262" s="94"/>
    </row>
    <row r="263" spans="2:4">
      <c r="B263" s="93"/>
      <c r="C263" s="94"/>
      <c r="D263" s="94"/>
    </row>
    <row r="264" spans="2:4">
      <c r="B264" s="93"/>
      <c r="C264" s="94"/>
      <c r="D264" s="94"/>
    </row>
    <row r="265" spans="2:4">
      <c r="B265" s="93"/>
      <c r="C265" s="94"/>
      <c r="D265" s="94"/>
    </row>
    <row r="266" spans="2:4">
      <c r="B266" s="93"/>
      <c r="C266" s="94"/>
      <c r="D266" s="94"/>
    </row>
    <row r="267" spans="2:4">
      <c r="B267" s="93"/>
      <c r="C267" s="94"/>
      <c r="D267" s="94"/>
    </row>
    <row r="268" spans="2:4">
      <c r="B268" s="93"/>
      <c r="C268" s="94"/>
      <c r="D268" s="94"/>
    </row>
    <row r="269" spans="2:4">
      <c r="B269" s="93"/>
      <c r="C269" s="94"/>
      <c r="D269" s="94"/>
    </row>
    <row r="270" spans="2:4">
      <c r="B270" s="93"/>
      <c r="C270" s="94"/>
      <c r="D270" s="94"/>
    </row>
    <row r="271" spans="2:4">
      <c r="B271" s="93"/>
      <c r="C271" s="94"/>
      <c r="D271" s="94"/>
    </row>
    <row r="272" spans="2:4">
      <c r="B272" s="93"/>
      <c r="C272" s="94"/>
      <c r="D272" s="94"/>
    </row>
    <row r="273" spans="2:4">
      <c r="B273" s="93"/>
      <c r="C273" s="94"/>
      <c r="D273" s="94"/>
    </row>
    <row r="274" spans="2:4">
      <c r="B274" s="93"/>
      <c r="C274" s="94"/>
      <c r="D274" s="94"/>
    </row>
    <row r="275" spans="2:4">
      <c r="B275" s="93"/>
      <c r="C275" s="94"/>
      <c r="D275" s="94"/>
    </row>
    <row r="276" spans="2:4">
      <c r="B276" s="93"/>
      <c r="C276" s="94"/>
      <c r="D276" s="94"/>
    </row>
    <row r="277" spans="2:4">
      <c r="B277" s="93"/>
      <c r="C277" s="94"/>
      <c r="D277" s="94"/>
    </row>
    <row r="278" spans="2:4">
      <c r="B278" s="93"/>
      <c r="C278" s="94"/>
      <c r="D278" s="94"/>
    </row>
    <row r="279" spans="2:4">
      <c r="B279" s="93"/>
      <c r="C279" s="94"/>
      <c r="D279" s="94"/>
    </row>
    <row r="280" spans="2:4">
      <c r="B280" s="93"/>
      <c r="C280" s="94"/>
      <c r="D280" s="94"/>
    </row>
    <row r="281" spans="2:4">
      <c r="B281" s="93"/>
      <c r="C281" s="94"/>
      <c r="D281" s="94"/>
    </row>
    <row r="282" spans="2:4">
      <c r="B282" s="93"/>
      <c r="C282" s="94"/>
      <c r="D282" s="94"/>
    </row>
    <row r="283" spans="2:4">
      <c r="B283" s="93"/>
      <c r="C283" s="94"/>
      <c r="D283" s="94"/>
    </row>
    <row r="284" spans="2:4">
      <c r="B284" s="93"/>
      <c r="C284" s="94"/>
      <c r="D284" s="94"/>
    </row>
    <row r="285" spans="2:4">
      <c r="B285" s="93"/>
      <c r="C285" s="94"/>
      <c r="D285" s="94"/>
    </row>
    <row r="286" spans="2:4">
      <c r="B286" s="93"/>
      <c r="C286" s="94"/>
      <c r="D286" s="94"/>
    </row>
    <row r="287" spans="2:4">
      <c r="B287" s="93"/>
      <c r="C287" s="94"/>
      <c r="D287" s="94"/>
    </row>
    <row r="288" spans="2:4">
      <c r="B288" s="93"/>
      <c r="C288" s="94"/>
      <c r="D288" s="94"/>
    </row>
    <row r="289" spans="2:4">
      <c r="B289" s="93"/>
      <c r="C289" s="94"/>
      <c r="D289" s="94"/>
    </row>
    <row r="290" spans="2:4">
      <c r="B290" s="93"/>
      <c r="C290" s="94"/>
      <c r="D290" s="94"/>
    </row>
    <row r="291" spans="2:4">
      <c r="B291" s="93"/>
      <c r="C291" s="94"/>
      <c r="D291" s="94"/>
    </row>
    <row r="292" spans="2:4">
      <c r="B292" s="93"/>
      <c r="C292" s="94"/>
      <c r="D292" s="94"/>
    </row>
    <row r="293" spans="2:4">
      <c r="B293" s="93"/>
      <c r="C293" s="94"/>
      <c r="D293" s="94"/>
    </row>
    <row r="294" spans="2:4">
      <c r="B294" s="93"/>
      <c r="C294" s="94"/>
      <c r="D294" s="94"/>
    </row>
    <row r="295" spans="2:4">
      <c r="B295" s="93"/>
      <c r="C295" s="94"/>
      <c r="D295" s="94"/>
    </row>
    <row r="296" spans="2:4">
      <c r="B296" s="93"/>
      <c r="C296" s="94"/>
      <c r="D296" s="94"/>
    </row>
    <row r="297" spans="2:4">
      <c r="B297" s="93"/>
      <c r="C297" s="94"/>
      <c r="D297" s="94"/>
    </row>
    <row r="298" spans="2:4">
      <c r="B298" s="93"/>
      <c r="C298" s="94"/>
      <c r="D298" s="94"/>
    </row>
    <row r="299" spans="2:4">
      <c r="B299" s="93"/>
      <c r="C299" s="94"/>
      <c r="D299" s="94"/>
    </row>
    <row r="300" spans="2:4">
      <c r="B300" s="93"/>
      <c r="C300" s="94"/>
      <c r="D300" s="94"/>
    </row>
    <row r="301" spans="2:4">
      <c r="B301" s="93"/>
      <c r="C301" s="94"/>
      <c r="D301" s="94"/>
    </row>
    <row r="302" spans="2:4">
      <c r="B302" s="93"/>
      <c r="C302" s="94"/>
      <c r="D302" s="94"/>
    </row>
    <row r="303" spans="2:4">
      <c r="B303" s="93"/>
      <c r="C303" s="94"/>
      <c r="D303" s="94"/>
    </row>
    <row r="304" spans="2:4">
      <c r="B304" s="93"/>
      <c r="C304" s="94"/>
      <c r="D304" s="94"/>
    </row>
    <row r="305" spans="2:4">
      <c r="B305" s="93"/>
      <c r="C305" s="94"/>
      <c r="D305" s="94"/>
    </row>
    <row r="306" spans="2:4">
      <c r="B306" s="93"/>
      <c r="C306" s="94"/>
      <c r="D306" s="94"/>
    </row>
    <row r="307" spans="2:4">
      <c r="B307" s="93"/>
      <c r="C307" s="94"/>
      <c r="D307" s="94"/>
    </row>
    <row r="308" spans="2:4">
      <c r="B308" s="93"/>
      <c r="C308" s="94"/>
      <c r="D308" s="94"/>
    </row>
    <row r="309" spans="2:4">
      <c r="B309" s="93"/>
      <c r="C309" s="94"/>
      <c r="D309" s="94"/>
    </row>
    <row r="310" spans="2:4">
      <c r="B310" s="93"/>
      <c r="C310" s="94"/>
      <c r="D310" s="94"/>
    </row>
    <row r="311" spans="2:4">
      <c r="B311" s="93"/>
      <c r="C311" s="94"/>
      <c r="D311" s="94"/>
    </row>
    <row r="312" spans="2:4">
      <c r="B312" s="93"/>
      <c r="C312" s="94"/>
      <c r="D312" s="94"/>
    </row>
    <row r="313" spans="2:4">
      <c r="B313" s="93"/>
      <c r="C313" s="94"/>
      <c r="D313" s="94"/>
    </row>
    <row r="314" spans="2:4">
      <c r="B314" s="93"/>
      <c r="C314" s="94"/>
      <c r="D314" s="94"/>
    </row>
    <row r="315" spans="2:4">
      <c r="B315" s="93"/>
      <c r="C315" s="94"/>
      <c r="D315" s="94"/>
    </row>
    <row r="316" spans="2:4">
      <c r="B316" s="93"/>
      <c r="C316" s="94"/>
      <c r="D316" s="94"/>
    </row>
    <row r="317" spans="2:4">
      <c r="B317" s="93"/>
      <c r="C317" s="94"/>
      <c r="D317" s="94"/>
    </row>
    <row r="318" spans="2:4">
      <c r="B318" s="93"/>
      <c r="C318" s="94"/>
      <c r="D318" s="94"/>
    </row>
    <row r="319" spans="2:4">
      <c r="B319" s="93"/>
      <c r="C319" s="94"/>
      <c r="D319" s="94"/>
    </row>
    <row r="320" spans="2:4">
      <c r="B320" s="93"/>
      <c r="C320" s="94"/>
      <c r="D320" s="94"/>
    </row>
    <row r="321" spans="2:4">
      <c r="B321" s="93"/>
      <c r="C321" s="94"/>
      <c r="D321" s="94"/>
    </row>
    <row r="322" spans="2:4">
      <c r="B322" s="93"/>
      <c r="C322" s="94"/>
      <c r="D322" s="94"/>
    </row>
    <row r="323" spans="2:4">
      <c r="B323" s="93"/>
      <c r="C323" s="94"/>
      <c r="D323" s="94"/>
    </row>
    <row r="324" spans="2:4">
      <c r="B324" s="93"/>
      <c r="C324" s="94"/>
      <c r="D324" s="94"/>
    </row>
    <row r="325" spans="2:4">
      <c r="B325" s="93"/>
      <c r="C325" s="94"/>
      <c r="D325" s="94"/>
    </row>
    <row r="326" spans="2:4">
      <c r="B326" s="93"/>
      <c r="C326" s="94"/>
      <c r="D326" s="94"/>
    </row>
    <row r="327" spans="2:4">
      <c r="B327" s="93"/>
      <c r="C327" s="94"/>
      <c r="D327" s="94"/>
    </row>
    <row r="328" spans="2:4">
      <c r="B328" s="93"/>
      <c r="C328" s="94"/>
      <c r="D328" s="94"/>
    </row>
    <row r="329" spans="2:4">
      <c r="B329" s="93"/>
      <c r="C329" s="94"/>
      <c r="D329" s="94"/>
    </row>
    <row r="330" spans="2:4">
      <c r="B330" s="93"/>
      <c r="C330" s="94"/>
      <c r="D330" s="94"/>
    </row>
    <row r="331" spans="2:4">
      <c r="B331" s="93"/>
      <c r="C331" s="94"/>
      <c r="D331" s="94"/>
    </row>
    <row r="332" spans="2:4">
      <c r="B332" s="93"/>
      <c r="C332" s="94"/>
      <c r="D332" s="94"/>
    </row>
    <row r="333" spans="2:4">
      <c r="B333" s="93"/>
      <c r="C333" s="94"/>
      <c r="D333" s="94"/>
    </row>
    <row r="334" spans="2:4">
      <c r="B334" s="93"/>
      <c r="C334" s="94"/>
      <c r="D334" s="94"/>
    </row>
    <row r="335" spans="2:4">
      <c r="B335" s="93"/>
      <c r="C335" s="94"/>
      <c r="D335" s="94"/>
    </row>
    <row r="336" spans="2:4">
      <c r="B336" s="93"/>
      <c r="C336" s="94"/>
      <c r="D336" s="94"/>
    </row>
    <row r="337" spans="2:4">
      <c r="B337" s="93"/>
      <c r="C337" s="94"/>
      <c r="D337" s="94"/>
    </row>
    <row r="338" spans="2:4">
      <c r="B338" s="93"/>
      <c r="C338" s="94"/>
      <c r="D338" s="94"/>
    </row>
    <row r="339" spans="2:4">
      <c r="B339" s="93"/>
      <c r="C339" s="94"/>
      <c r="D339" s="94"/>
    </row>
    <row r="340" spans="2:4">
      <c r="B340" s="93"/>
      <c r="C340" s="94"/>
      <c r="D340" s="94"/>
    </row>
    <row r="341" spans="2:4">
      <c r="B341" s="93"/>
      <c r="C341" s="94"/>
      <c r="D341" s="94"/>
    </row>
    <row r="342" spans="2:4">
      <c r="B342" s="93"/>
      <c r="C342" s="94"/>
      <c r="D342" s="94"/>
    </row>
    <row r="343" spans="2:4">
      <c r="B343" s="93"/>
      <c r="C343" s="94"/>
      <c r="D343" s="94"/>
    </row>
    <row r="344" spans="2:4">
      <c r="B344" s="93"/>
      <c r="C344" s="94"/>
      <c r="D344" s="94"/>
    </row>
    <row r="345" spans="2:4">
      <c r="B345" s="93"/>
      <c r="C345" s="94"/>
      <c r="D345" s="94"/>
    </row>
    <row r="346" spans="2:4">
      <c r="B346" s="93"/>
      <c r="C346" s="94"/>
      <c r="D346" s="94"/>
    </row>
    <row r="347" spans="2:4">
      <c r="B347" s="93"/>
      <c r="C347" s="94"/>
      <c r="D347" s="94"/>
    </row>
    <row r="348" spans="2:4">
      <c r="B348" s="93"/>
      <c r="C348" s="94"/>
      <c r="D348" s="94"/>
    </row>
    <row r="349" spans="2:4">
      <c r="B349" s="93"/>
      <c r="C349" s="94"/>
      <c r="D349" s="94"/>
    </row>
    <row r="350" spans="2:4">
      <c r="B350" s="93"/>
      <c r="C350" s="94"/>
      <c r="D350" s="94"/>
    </row>
    <row r="351" spans="2:4">
      <c r="B351" s="93"/>
      <c r="C351" s="94"/>
      <c r="D351" s="94"/>
    </row>
    <row r="352" spans="2:4">
      <c r="B352" s="93"/>
      <c r="C352" s="94"/>
      <c r="D352" s="94"/>
    </row>
    <row r="353" spans="2:4">
      <c r="B353" s="93"/>
      <c r="C353" s="94"/>
      <c r="D353" s="94"/>
    </row>
    <row r="354" spans="2:4">
      <c r="B354" s="93"/>
      <c r="C354" s="94"/>
      <c r="D354" s="94"/>
    </row>
    <row r="355" spans="2:4">
      <c r="B355" s="93"/>
      <c r="C355" s="94"/>
      <c r="D355" s="94"/>
    </row>
    <row r="356" spans="2:4">
      <c r="B356" s="93"/>
      <c r="C356" s="94"/>
      <c r="D356" s="94"/>
    </row>
    <row r="357" spans="2:4">
      <c r="B357" s="93"/>
      <c r="C357" s="94"/>
      <c r="D357" s="94"/>
    </row>
    <row r="358" spans="2:4">
      <c r="B358" s="93"/>
      <c r="C358" s="94"/>
      <c r="D358" s="94"/>
    </row>
    <row r="359" spans="2:4">
      <c r="B359" s="93"/>
      <c r="C359" s="94"/>
      <c r="D359" s="94"/>
    </row>
    <row r="360" spans="2:4">
      <c r="B360" s="93"/>
      <c r="C360" s="94"/>
      <c r="D360" s="94"/>
    </row>
    <row r="361" spans="2:4">
      <c r="B361" s="93"/>
      <c r="C361" s="94"/>
      <c r="D361" s="94"/>
    </row>
    <row r="362" spans="2:4">
      <c r="B362" s="93"/>
      <c r="C362" s="94"/>
      <c r="D362" s="94"/>
    </row>
    <row r="363" spans="2:4">
      <c r="B363" s="93"/>
      <c r="C363" s="94"/>
      <c r="D363" s="94"/>
    </row>
    <row r="364" spans="2:4">
      <c r="B364" s="93"/>
      <c r="C364" s="94"/>
      <c r="D364" s="94"/>
    </row>
    <row r="365" spans="2:4">
      <c r="B365" s="93"/>
      <c r="C365" s="94"/>
      <c r="D365" s="94"/>
    </row>
    <row r="366" spans="2:4">
      <c r="B366" s="93"/>
      <c r="C366" s="94"/>
      <c r="D366" s="94"/>
    </row>
    <row r="367" spans="2:4">
      <c r="B367" s="93"/>
      <c r="C367" s="94"/>
      <c r="D367" s="94"/>
    </row>
    <row r="368" spans="2:4">
      <c r="B368" s="93"/>
      <c r="C368" s="94"/>
      <c r="D368" s="94"/>
    </row>
    <row r="369" spans="2:4">
      <c r="B369" s="93"/>
      <c r="C369" s="94"/>
      <c r="D369" s="94"/>
    </row>
    <row r="370" spans="2:4">
      <c r="B370" s="93"/>
      <c r="C370" s="94"/>
      <c r="D370" s="94"/>
    </row>
    <row r="371" spans="2:4">
      <c r="B371" s="93"/>
      <c r="C371" s="94"/>
      <c r="D371" s="94"/>
    </row>
    <row r="372" spans="2:4">
      <c r="B372" s="93"/>
      <c r="C372" s="94"/>
      <c r="D372" s="94"/>
    </row>
    <row r="373" spans="2:4">
      <c r="B373" s="93"/>
      <c r="C373" s="94"/>
      <c r="D373" s="94"/>
    </row>
    <row r="374" spans="2:4">
      <c r="B374" s="93"/>
      <c r="C374" s="94"/>
      <c r="D374" s="94"/>
    </row>
    <row r="375" spans="2:4">
      <c r="B375" s="93"/>
      <c r="C375" s="94"/>
      <c r="D375" s="94"/>
    </row>
    <row r="376" spans="2:4">
      <c r="B376" s="93"/>
      <c r="C376" s="94"/>
      <c r="D376" s="94"/>
    </row>
    <row r="377" spans="2:4">
      <c r="B377" s="93"/>
      <c r="C377" s="94"/>
      <c r="D377" s="94"/>
    </row>
    <row r="378" spans="2:4">
      <c r="B378" s="93"/>
      <c r="C378" s="94"/>
      <c r="D378" s="94"/>
    </row>
    <row r="379" spans="2:4">
      <c r="B379" s="93"/>
      <c r="C379" s="94"/>
      <c r="D379" s="94"/>
    </row>
    <row r="380" spans="2:4">
      <c r="B380" s="93"/>
      <c r="C380" s="94"/>
      <c r="D380" s="94"/>
    </row>
    <row r="381" spans="2:4">
      <c r="B381" s="93"/>
      <c r="C381" s="94"/>
      <c r="D381" s="94"/>
    </row>
    <row r="382" spans="2:4">
      <c r="B382" s="93"/>
      <c r="C382" s="94"/>
      <c r="D382" s="94"/>
    </row>
    <row r="383" spans="2:4">
      <c r="B383" s="93"/>
      <c r="C383" s="94"/>
      <c r="D383" s="94"/>
    </row>
    <row r="384" spans="2:4">
      <c r="B384" s="93"/>
      <c r="C384" s="94"/>
      <c r="D384" s="94"/>
    </row>
    <row r="385" spans="2:4">
      <c r="B385" s="93"/>
      <c r="C385" s="94"/>
      <c r="D385" s="94"/>
    </row>
    <row r="386" spans="2:4">
      <c r="B386" s="93"/>
      <c r="C386" s="94"/>
      <c r="D386" s="94"/>
    </row>
    <row r="387" spans="2:4">
      <c r="B387" s="93"/>
      <c r="C387" s="94"/>
      <c r="D387" s="94"/>
    </row>
    <row r="388" spans="2:4">
      <c r="B388" s="93"/>
      <c r="C388" s="94"/>
      <c r="D388" s="94"/>
    </row>
    <row r="389" spans="2:4">
      <c r="B389" s="93"/>
      <c r="C389" s="94"/>
      <c r="D389" s="94"/>
    </row>
    <row r="390" spans="2:4">
      <c r="B390" s="93"/>
      <c r="C390" s="94"/>
      <c r="D390" s="94"/>
    </row>
    <row r="391" spans="2:4">
      <c r="B391" s="93"/>
      <c r="C391" s="94"/>
      <c r="D391" s="94"/>
    </row>
    <row r="392" spans="2:4">
      <c r="B392" s="93"/>
      <c r="C392" s="94"/>
      <c r="D392" s="94"/>
    </row>
    <row r="393" spans="2:4">
      <c r="B393" s="93"/>
      <c r="C393" s="94"/>
      <c r="D393" s="94"/>
    </row>
    <row r="394" spans="2:4">
      <c r="B394" s="93"/>
      <c r="C394" s="94"/>
      <c r="D394" s="94"/>
    </row>
    <row r="395" spans="2:4">
      <c r="B395" s="93"/>
      <c r="C395" s="94"/>
      <c r="D395" s="94"/>
    </row>
    <row r="396" spans="2:4">
      <c r="B396" s="93"/>
      <c r="C396" s="94"/>
      <c r="D396" s="94"/>
    </row>
    <row r="397" spans="2:4">
      <c r="B397" s="93"/>
      <c r="C397" s="94"/>
      <c r="D397" s="94"/>
    </row>
    <row r="398" spans="2:4">
      <c r="B398" s="93"/>
      <c r="C398" s="94"/>
      <c r="D398" s="94"/>
    </row>
    <row r="399" spans="2:4">
      <c r="B399" s="93"/>
      <c r="C399" s="94"/>
      <c r="D399" s="94"/>
    </row>
    <row r="400" spans="2:4">
      <c r="B400" s="93"/>
      <c r="C400" s="94"/>
      <c r="D400" s="94"/>
    </row>
    <row r="401" spans="2:4">
      <c r="B401" s="93"/>
      <c r="C401" s="94"/>
      <c r="D401" s="94"/>
    </row>
    <row r="402" spans="2:4">
      <c r="B402" s="93"/>
      <c r="C402" s="94"/>
      <c r="D402" s="94"/>
    </row>
    <row r="403" spans="2:4">
      <c r="B403" s="93"/>
      <c r="C403" s="94"/>
      <c r="D403" s="94"/>
    </row>
    <row r="404" spans="2:4">
      <c r="B404" s="93"/>
      <c r="C404" s="94"/>
      <c r="D404" s="94"/>
    </row>
    <row r="405" spans="2:4">
      <c r="B405" s="93"/>
      <c r="C405" s="94"/>
      <c r="D405" s="94"/>
    </row>
    <row r="406" spans="2:4">
      <c r="B406" s="93"/>
      <c r="C406" s="94"/>
      <c r="D406" s="94"/>
    </row>
    <row r="407" spans="2:4">
      <c r="B407" s="93"/>
      <c r="C407" s="94"/>
      <c r="D407" s="94"/>
    </row>
    <row r="408" spans="2:4">
      <c r="B408" s="93"/>
      <c r="C408" s="94"/>
      <c r="D408" s="94"/>
    </row>
    <row r="409" spans="2:4">
      <c r="B409" s="93"/>
      <c r="C409" s="94"/>
      <c r="D409" s="94"/>
    </row>
    <row r="410" spans="2:4">
      <c r="B410" s="93"/>
      <c r="C410" s="94"/>
      <c r="D410" s="94"/>
    </row>
    <row r="411" spans="2:4">
      <c r="B411" s="93"/>
      <c r="C411" s="94"/>
      <c r="D411" s="94"/>
    </row>
    <row r="412" spans="2:4">
      <c r="B412" s="93"/>
      <c r="C412" s="94"/>
      <c r="D412" s="94"/>
    </row>
    <row r="413" spans="2:4">
      <c r="B413" s="93"/>
      <c r="C413" s="94"/>
      <c r="D413" s="94"/>
    </row>
    <row r="414" spans="2:4">
      <c r="B414" s="93"/>
      <c r="C414" s="94"/>
      <c r="D414" s="94"/>
    </row>
    <row r="415" spans="2:4">
      <c r="B415" s="93"/>
      <c r="C415" s="94"/>
      <c r="D415" s="94"/>
    </row>
    <row r="416" spans="2:4">
      <c r="B416" s="93"/>
      <c r="C416" s="94"/>
      <c r="D416" s="94"/>
    </row>
    <row r="417" spans="2:4">
      <c r="B417" s="93"/>
      <c r="C417" s="94"/>
      <c r="D417" s="94"/>
    </row>
    <row r="418" spans="2:4">
      <c r="B418" s="93"/>
      <c r="C418" s="94"/>
      <c r="D418" s="94"/>
    </row>
    <row r="419" spans="2:4">
      <c r="B419" s="93"/>
      <c r="C419" s="94"/>
      <c r="D419" s="94"/>
    </row>
    <row r="420" spans="2:4">
      <c r="B420" s="93"/>
      <c r="C420" s="94"/>
      <c r="D420" s="94"/>
    </row>
    <row r="421" spans="2:4">
      <c r="B421" s="93"/>
      <c r="C421" s="94"/>
      <c r="D421" s="94"/>
    </row>
    <row r="422" spans="2:4">
      <c r="B422" s="93"/>
      <c r="C422" s="94"/>
      <c r="D422" s="94"/>
    </row>
    <row r="423" spans="2:4">
      <c r="B423" s="93"/>
      <c r="C423" s="94"/>
      <c r="D423" s="94"/>
    </row>
    <row r="424" spans="2:4">
      <c r="B424" s="93"/>
      <c r="C424" s="94"/>
      <c r="D424" s="94"/>
    </row>
    <row r="425" spans="2:4">
      <c r="B425" s="93"/>
      <c r="C425" s="94"/>
      <c r="D425" s="94"/>
    </row>
    <row r="426" spans="2:4">
      <c r="B426" s="93"/>
      <c r="C426" s="94"/>
      <c r="D426" s="94"/>
    </row>
    <row r="427" spans="2:4">
      <c r="B427" s="93"/>
      <c r="C427" s="94"/>
      <c r="D427" s="94"/>
    </row>
    <row r="428" spans="2:4">
      <c r="B428" s="93"/>
      <c r="C428" s="94"/>
      <c r="D428" s="94"/>
    </row>
    <row r="429" spans="2:4">
      <c r="B429" s="93"/>
      <c r="C429" s="94"/>
      <c r="D429" s="94"/>
    </row>
    <row r="430" spans="2:4">
      <c r="B430" s="93"/>
      <c r="C430" s="94"/>
      <c r="D430" s="94"/>
    </row>
    <row r="431" spans="2:4">
      <c r="B431" s="93"/>
      <c r="C431" s="94"/>
      <c r="D431" s="94"/>
    </row>
    <row r="432" spans="2:4">
      <c r="B432" s="93"/>
      <c r="C432" s="94"/>
      <c r="D432" s="94"/>
    </row>
    <row r="433" spans="2:4">
      <c r="B433" s="93"/>
      <c r="C433" s="94"/>
      <c r="D433" s="94"/>
    </row>
    <row r="434" spans="2:4">
      <c r="B434" s="93"/>
      <c r="C434" s="94"/>
      <c r="D434" s="94"/>
    </row>
    <row r="435" spans="2:4">
      <c r="B435" s="93"/>
      <c r="C435" s="94"/>
      <c r="D435" s="94"/>
    </row>
    <row r="436" spans="2:4">
      <c r="B436" s="93"/>
      <c r="C436" s="94"/>
      <c r="D436" s="94"/>
    </row>
    <row r="437" spans="2:4">
      <c r="B437" s="93"/>
      <c r="C437" s="94"/>
      <c r="D437" s="94"/>
    </row>
    <row r="438" spans="2:4">
      <c r="B438" s="93"/>
      <c r="C438" s="94"/>
      <c r="D438" s="94"/>
    </row>
    <row r="439" spans="2:4">
      <c r="B439" s="93"/>
      <c r="C439" s="94"/>
      <c r="D439" s="94"/>
    </row>
    <row r="440" spans="2:4">
      <c r="B440" s="93"/>
      <c r="C440" s="94"/>
      <c r="D440" s="94"/>
    </row>
    <row r="441" spans="2:4">
      <c r="B441" s="93"/>
      <c r="C441" s="94"/>
      <c r="D441" s="94"/>
    </row>
    <row r="442" spans="2:4">
      <c r="B442" s="93"/>
      <c r="C442" s="94"/>
      <c r="D442" s="94"/>
    </row>
    <row r="443" spans="2:4">
      <c r="B443" s="93"/>
      <c r="C443" s="94"/>
      <c r="D443" s="94"/>
    </row>
    <row r="444" spans="2:4">
      <c r="B444" s="93"/>
      <c r="C444" s="94"/>
      <c r="D444" s="94"/>
    </row>
    <row r="445" spans="2:4">
      <c r="B445" s="93"/>
      <c r="C445" s="94"/>
      <c r="D445" s="94"/>
    </row>
    <row r="446" spans="2:4">
      <c r="B446" s="93"/>
      <c r="C446" s="94"/>
      <c r="D446" s="94"/>
    </row>
    <row r="447" spans="2:4">
      <c r="B447" s="93"/>
      <c r="C447" s="94"/>
      <c r="D447" s="94"/>
    </row>
    <row r="448" spans="2:4">
      <c r="B448" s="93"/>
      <c r="C448" s="94"/>
      <c r="D448" s="94"/>
    </row>
    <row r="449" spans="2:4">
      <c r="B449" s="93"/>
      <c r="C449" s="94"/>
      <c r="D449" s="94"/>
    </row>
    <row r="450" spans="2:4">
      <c r="B450" s="93"/>
      <c r="C450" s="94"/>
      <c r="D450" s="94"/>
    </row>
    <row r="451" spans="2:4">
      <c r="B451" s="93"/>
      <c r="C451" s="94"/>
      <c r="D451" s="94"/>
    </row>
    <row r="452" spans="2:4">
      <c r="B452" s="93"/>
      <c r="C452" s="94"/>
      <c r="D452" s="94"/>
    </row>
    <row r="453" spans="2:4">
      <c r="B453" s="93"/>
      <c r="C453" s="94"/>
      <c r="D453" s="94"/>
    </row>
    <row r="454" spans="2:4">
      <c r="B454" s="93"/>
      <c r="C454" s="94"/>
      <c r="D454" s="94"/>
    </row>
    <row r="455" spans="2:4">
      <c r="B455" s="93"/>
      <c r="C455" s="94"/>
      <c r="D455" s="94"/>
    </row>
    <row r="456" spans="2:4">
      <c r="B456" s="93"/>
      <c r="C456" s="94"/>
      <c r="D456" s="94"/>
    </row>
    <row r="457" spans="2:4">
      <c r="B457" s="93"/>
      <c r="C457" s="94"/>
      <c r="D457" s="94"/>
    </row>
    <row r="458" spans="2:4">
      <c r="B458" s="93"/>
      <c r="C458" s="94"/>
      <c r="D458" s="94"/>
    </row>
    <row r="459" spans="2:4">
      <c r="B459" s="93"/>
      <c r="C459" s="94"/>
      <c r="D459" s="94"/>
    </row>
    <row r="460" spans="2:4">
      <c r="B460" s="93"/>
      <c r="C460" s="94"/>
      <c r="D460" s="94"/>
    </row>
    <row r="461" spans="2:4">
      <c r="B461" s="93"/>
      <c r="C461" s="94"/>
      <c r="D461" s="94"/>
    </row>
    <row r="462" spans="2:4">
      <c r="B462" s="93"/>
      <c r="C462" s="94"/>
      <c r="D462" s="94"/>
    </row>
    <row r="463" spans="2:4">
      <c r="B463" s="93"/>
      <c r="C463" s="94"/>
      <c r="D463" s="94"/>
    </row>
    <row r="464" spans="2:4">
      <c r="B464" s="93"/>
      <c r="C464" s="94"/>
      <c r="D464" s="94"/>
    </row>
    <row r="465" spans="2:4">
      <c r="B465" s="93"/>
      <c r="C465" s="94"/>
      <c r="D465" s="94"/>
    </row>
    <row r="466" spans="2:4">
      <c r="B466" s="93"/>
      <c r="C466" s="94"/>
      <c r="D466" s="94"/>
    </row>
    <row r="467" spans="2:4">
      <c r="B467" s="93"/>
      <c r="C467" s="94"/>
      <c r="D467" s="94"/>
    </row>
    <row r="468" spans="2:4">
      <c r="B468" s="93"/>
      <c r="C468" s="94"/>
      <c r="D468" s="94"/>
    </row>
    <row r="469" spans="2:4">
      <c r="B469" s="93"/>
      <c r="C469" s="94"/>
      <c r="D469" s="94"/>
    </row>
    <row r="470" spans="2:4">
      <c r="B470" s="93"/>
      <c r="C470" s="94"/>
      <c r="D470" s="94"/>
    </row>
    <row r="471" spans="2:4">
      <c r="B471" s="93"/>
      <c r="C471" s="94"/>
      <c r="D471" s="94"/>
    </row>
    <row r="472" spans="2:4">
      <c r="B472" s="93"/>
      <c r="C472" s="94"/>
      <c r="D472" s="94"/>
    </row>
    <row r="473" spans="2:4">
      <c r="B473" s="93"/>
      <c r="C473" s="94"/>
      <c r="D473" s="94"/>
    </row>
    <row r="474" spans="2:4">
      <c r="B474" s="93"/>
      <c r="C474" s="94"/>
      <c r="D474" s="94"/>
    </row>
    <row r="475" spans="2:4">
      <c r="B475" s="93"/>
      <c r="C475" s="94"/>
      <c r="D475" s="94"/>
    </row>
    <row r="476" spans="2:4">
      <c r="B476" s="93"/>
      <c r="C476" s="94"/>
      <c r="D476" s="94"/>
    </row>
    <row r="477" spans="2:4">
      <c r="B477" s="93"/>
      <c r="C477" s="94"/>
      <c r="D477" s="94"/>
    </row>
    <row r="478" spans="2:4">
      <c r="B478" s="93"/>
      <c r="C478" s="94"/>
      <c r="D478" s="94"/>
    </row>
    <row r="479" spans="2:4">
      <c r="B479" s="93"/>
      <c r="C479" s="94"/>
      <c r="D479" s="94"/>
    </row>
    <row r="480" spans="2:4">
      <c r="B480" s="93"/>
      <c r="C480" s="94"/>
      <c r="D480" s="94"/>
    </row>
    <row r="481" spans="2:4">
      <c r="B481" s="93"/>
      <c r="C481" s="94"/>
      <c r="D481" s="94"/>
    </row>
    <row r="482" spans="2:4">
      <c r="B482" s="93"/>
      <c r="C482" s="94"/>
      <c r="D482" s="94"/>
    </row>
    <row r="483" spans="2:4">
      <c r="B483" s="93"/>
      <c r="C483" s="94"/>
      <c r="D483" s="94"/>
    </row>
    <row r="484" spans="2:4">
      <c r="B484" s="93"/>
      <c r="C484" s="94"/>
      <c r="D484" s="94"/>
    </row>
    <row r="485" spans="2:4">
      <c r="B485" s="93"/>
      <c r="C485" s="94"/>
      <c r="D485" s="94"/>
    </row>
    <row r="486" spans="2:4">
      <c r="B486" s="93"/>
      <c r="C486" s="94"/>
      <c r="D486" s="94"/>
    </row>
    <row r="487" spans="2:4">
      <c r="B487" s="93"/>
      <c r="C487" s="94"/>
      <c r="D487" s="94"/>
    </row>
    <row r="488" spans="2:4">
      <c r="B488" s="93"/>
      <c r="C488" s="94"/>
      <c r="D488" s="94"/>
    </row>
    <row r="489" spans="2:4">
      <c r="B489" s="93"/>
      <c r="C489" s="94"/>
      <c r="D489" s="94"/>
    </row>
    <row r="490" spans="2:4">
      <c r="B490" s="93"/>
      <c r="C490" s="94"/>
      <c r="D490" s="94"/>
    </row>
    <row r="491" spans="2:4">
      <c r="B491" s="93"/>
      <c r="C491" s="94"/>
      <c r="D491" s="94"/>
    </row>
    <row r="492" spans="2:4">
      <c r="B492" s="93"/>
      <c r="C492" s="94"/>
      <c r="D492" s="94"/>
    </row>
    <row r="493" spans="2:4">
      <c r="B493" s="93"/>
      <c r="C493" s="94"/>
      <c r="D493" s="94"/>
    </row>
    <row r="494" spans="2:4">
      <c r="B494" s="93"/>
      <c r="C494" s="94"/>
      <c r="D494" s="94"/>
    </row>
    <row r="495" spans="2:4">
      <c r="B495" s="93"/>
      <c r="C495" s="94"/>
      <c r="D495" s="94"/>
    </row>
    <row r="496" spans="2:4">
      <c r="B496" s="93"/>
      <c r="C496" s="94"/>
      <c r="D496" s="94"/>
    </row>
    <row r="497" spans="2:4">
      <c r="B497" s="93"/>
      <c r="C497" s="94"/>
      <c r="D497" s="94"/>
    </row>
    <row r="498" spans="2:4">
      <c r="B498" s="93"/>
      <c r="C498" s="94"/>
      <c r="D498" s="94"/>
    </row>
    <row r="499" spans="2:4">
      <c r="B499" s="93"/>
      <c r="C499" s="94"/>
      <c r="D499" s="94"/>
    </row>
    <row r="500" spans="2:4">
      <c r="B500" s="93"/>
      <c r="C500" s="94"/>
      <c r="D500" s="94"/>
    </row>
    <row r="501" spans="2:4">
      <c r="B501" s="93"/>
      <c r="C501" s="94"/>
      <c r="D501" s="94"/>
    </row>
    <row r="502" spans="2:4">
      <c r="B502" s="93"/>
      <c r="C502" s="94"/>
      <c r="D502" s="94"/>
    </row>
    <row r="503" spans="2:4">
      <c r="B503" s="93"/>
      <c r="C503" s="94"/>
      <c r="D503" s="94"/>
    </row>
    <row r="504" spans="2:4">
      <c r="B504" s="93"/>
      <c r="C504" s="94"/>
      <c r="D504" s="94"/>
    </row>
    <row r="505" spans="2:4">
      <c r="B505" s="93"/>
      <c r="C505" s="94"/>
      <c r="D505" s="94"/>
    </row>
    <row r="506" spans="2:4">
      <c r="B506" s="93"/>
      <c r="C506" s="94"/>
      <c r="D506" s="94"/>
    </row>
    <row r="507" spans="2:4">
      <c r="B507" s="93"/>
      <c r="C507" s="94"/>
      <c r="D507" s="94"/>
    </row>
    <row r="508" spans="2:4">
      <c r="B508" s="93"/>
      <c r="C508" s="94"/>
      <c r="D508" s="94"/>
    </row>
    <row r="509" spans="2:4">
      <c r="B509" s="93"/>
      <c r="C509" s="94"/>
      <c r="D509" s="94"/>
    </row>
    <row r="510" spans="2:4">
      <c r="B510" s="93"/>
      <c r="C510" s="94"/>
      <c r="D510" s="94"/>
    </row>
    <row r="511" spans="2:4">
      <c r="B511" s="93"/>
      <c r="C511" s="94"/>
      <c r="D511" s="94"/>
    </row>
    <row r="512" spans="2:4">
      <c r="B512" s="93"/>
      <c r="C512" s="94"/>
      <c r="D512" s="94"/>
    </row>
    <row r="513" spans="2:4">
      <c r="B513" s="93"/>
      <c r="C513" s="94"/>
      <c r="D513" s="94"/>
    </row>
    <row r="514" spans="2:4">
      <c r="B514" s="93"/>
      <c r="C514" s="94"/>
      <c r="D514" s="94"/>
    </row>
    <row r="515" spans="2:4">
      <c r="B515" s="93"/>
      <c r="C515" s="94"/>
      <c r="D515" s="94"/>
    </row>
    <row r="516" spans="2:4">
      <c r="B516" s="93"/>
      <c r="C516" s="94"/>
      <c r="D516" s="94"/>
    </row>
    <row r="517" spans="2:4">
      <c r="B517" s="93"/>
      <c r="C517" s="94"/>
      <c r="D517" s="94"/>
    </row>
    <row r="518" spans="2:4">
      <c r="B518" s="93"/>
      <c r="C518" s="94"/>
      <c r="D518" s="94"/>
    </row>
    <row r="519" spans="2:4">
      <c r="B519" s="93"/>
      <c r="C519" s="94"/>
      <c r="D519" s="94"/>
    </row>
    <row r="520" spans="2:4">
      <c r="B520" s="93"/>
      <c r="C520" s="94"/>
      <c r="D520" s="94"/>
    </row>
    <row r="521" spans="2:4">
      <c r="B521" s="93"/>
      <c r="C521" s="94"/>
      <c r="D521" s="94"/>
    </row>
    <row r="522" spans="2:4">
      <c r="B522" s="93"/>
      <c r="C522" s="94"/>
      <c r="D522" s="94"/>
    </row>
    <row r="523" spans="2:4">
      <c r="B523" s="93"/>
      <c r="C523" s="94"/>
      <c r="D523" s="94"/>
    </row>
    <row r="524" spans="2:4">
      <c r="B524" s="93"/>
      <c r="C524" s="94"/>
      <c r="D524" s="94"/>
    </row>
    <row r="525" spans="2:4">
      <c r="B525" s="93"/>
      <c r="C525" s="94"/>
      <c r="D525" s="94"/>
    </row>
    <row r="526" spans="2:4">
      <c r="B526" s="93"/>
      <c r="C526" s="94"/>
      <c r="D526" s="94"/>
    </row>
    <row r="527" spans="2:4">
      <c r="B527" s="93"/>
      <c r="C527" s="94"/>
      <c r="D527" s="94"/>
    </row>
    <row r="528" spans="2:4">
      <c r="B528" s="93"/>
      <c r="C528" s="94"/>
      <c r="D528" s="94"/>
    </row>
    <row r="529" spans="2:4">
      <c r="B529" s="93"/>
      <c r="C529" s="94"/>
      <c r="D529" s="94"/>
    </row>
    <row r="530" spans="2:4">
      <c r="B530" s="93"/>
      <c r="C530" s="94"/>
      <c r="D530" s="94"/>
    </row>
    <row r="531" spans="2:4">
      <c r="B531" s="93"/>
      <c r="C531" s="94"/>
      <c r="D531" s="94"/>
    </row>
    <row r="532" spans="2:4">
      <c r="B532" s="93"/>
      <c r="C532" s="94"/>
      <c r="D532" s="94"/>
    </row>
    <row r="533" spans="2:4">
      <c r="B533" s="93"/>
      <c r="C533" s="94"/>
      <c r="D533" s="94"/>
    </row>
    <row r="534" spans="2:4">
      <c r="B534" s="93"/>
      <c r="C534" s="94"/>
      <c r="D534" s="94"/>
    </row>
    <row r="535" spans="2:4">
      <c r="B535" s="93"/>
      <c r="C535" s="94"/>
      <c r="D535" s="94"/>
    </row>
    <row r="536" spans="2:4">
      <c r="B536" s="93"/>
      <c r="C536" s="94"/>
      <c r="D536" s="94"/>
    </row>
    <row r="537" spans="2:4">
      <c r="B537" s="93"/>
      <c r="C537" s="94"/>
      <c r="D537" s="94"/>
    </row>
    <row r="538" spans="2:4">
      <c r="B538" s="93"/>
      <c r="C538" s="94"/>
      <c r="D538" s="94"/>
    </row>
    <row r="539" spans="2:4">
      <c r="B539" s="93"/>
      <c r="C539" s="94"/>
      <c r="D539" s="94"/>
    </row>
    <row r="540" spans="2:4">
      <c r="B540" s="93"/>
      <c r="C540" s="94"/>
      <c r="D540" s="94"/>
    </row>
    <row r="541" spans="2:4">
      <c r="B541" s="93"/>
      <c r="C541" s="94"/>
      <c r="D541" s="94"/>
    </row>
    <row r="542" spans="2:4">
      <c r="B542" s="93"/>
      <c r="C542" s="94"/>
      <c r="D542" s="94"/>
    </row>
    <row r="543" spans="2:4">
      <c r="B543" s="93"/>
      <c r="C543" s="94"/>
      <c r="D543" s="94"/>
    </row>
    <row r="544" spans="2:4">
      <c r="B544" s="93"/>
      <c r="C544" s="94"/>
      <c r="D544" s="94"/>
    </row>
    <row r="545" spans="2:4">
      <c r="B545" s="93"/>
      <c r="C545" s="94"/>
      <c r="D545" s="94"/>
    </row>
    <row r="546" spans="2:4">
      <c r="B546" s="93"/>
      <c r="C546" s="94"/>
      <c r="D546" s="94"/>
    </row>
    <row r="547" spans="2:4">
      <c r="B547" s="93"/>
      <c r="C547" s="94"/>
      <c r="D547" s="94"/>
    </row>
    <row r="548" spans="2:4">
      <c r="B548" s="93"/>
      <c r="C548" s="94"/>
      <c r="D548" s="94"/>
    </row>
    <row r="549" spans="2:4">
      <c r="B549" s="93"/>
      <c r="C549" s="94"/>
      <c r="D549" s="94"/>
    </row>
    <row r="550" spans="2:4">
      <c r="B550" s="93"/>
      <c r="C550" s="94"/>
      <c r="D550" s="94"/>
    </row>
    <row r="551" spans="2:4">
      <c r="B551" s="93"/>
      <c r="C551" s="94"/>
      <c r="D551" s="94"/>
    </row>
    <row r="552" spans="2:4">
      <c r="B552" s="93"/>
      <c r="C552" s="94"/>
      <c r="D552" s="94"/>
    </row>
    <row r="553" spans="2:4">
      <c r="B553" s="93"/>
      <c r="C553" s="94"/>
      <c r="D553" s="94"/>
    </row>
    <row r="554" spans="2:4">
      <c r="B554" s="93"/>
      <c r="C554" s="94"/>
      <c r="D554" s="94"/>
    </row>
    <row r="555" spans="2:4">
      <c r="B555" s="93"/>
      <c r="C555" s="94"/>
      <c r="D555" s="94"/>
    </row>
    <row r="556" spans="2:4">
      <c r="B556" s="93"/>
      <c r="C556" s="94"/>
      <c r="D556" s="94"/>
    </row>
    <row r="557" spans="2:4">
      <c r="B557" s="93"/>
      <c r="C557" s="94"/>
      <c r="D557" s="94"/>
    </row>
    <row r="558" spans="2:4">
      <c r="B558" s="93"/>
      <c r="C558" s="94"/>
      <c r="D558" s="94"/>
    </row>
    <row r="559" spans="2:4">
      <c r="B559" s="93"/>
      <c r="C559" s="94"/>
      <c r="D559" s="94"/>
    </row>
    <row r="560" spans="2:4">
      <c r="B560" s="93"/>
      <c r="C560" s="94"/>
      <c r="D560" s="94"/>
    </row>
    <row r="561" spans="2:4">
      <c r="B561" s="93"/>
      <c r="C561" s="94"/>
      <c r="D561" s="94"/>
    </row>
    <row r="562" spans="2:4">
      <c r="B562" s="93"/>
      <c r="C562" s="94"/>
      <c r="D562" s="94"/>
    </row>
    <row r="563" spans="2:4">
      <c r="B563" s="93"/>
      <c r="C563" s="94"/>
      <c r="D563" s="94"/>
    </row>
    <row r="564" spans="2:4">
      <c r="B564" s="93"/>
      <c r="C564" s="94"/>
      <c r="D564" s="94"/>
    </row>
    <row r="565" spans="2:4">
      <c r="B565" s="93"/>
      <c r="C565" s="94"/>
      <c r="D565" s="94"/>
    </row>
    <row r="566" spans="2:4">
      <c r="B566" s="93"/>
      <c r="C566" s="94"/>
      <c r="D566" s="94"/>
    </row>
    <row r="567" spans="2:4">
      <c r="B567" s="93"/>
      <c r="C567" s="94"/>
      <c r="D567" s="94"/>
    </row>
    <row r="568" spans="2:4">
      <c r="B568" s="93"/>
      <c r="C568" s="94"/>
      <c r="D568" s="94"/>
    </row>
    <row r="569" spans="2:4">
      <c r="B569" s="93"/>
      <c r="C569" s="94"/>
      <c r="D569" s="94"/>
    </row>
    <row r="570" spans="2:4">
      <c r="B570" s="93"/>
      <c r="C570" s="94"/>
      <c r="D570" s="94"/>
    </row>
    <row r="571" spans="2:4">
      <c r="B571" s="93"/>
      <c r="C571" s="94"/>
      <c r="D571" s="94"/>
    </row>
    <row r="572" spans="2:4">
      <c r="B572" s="93"/>
      <c r="C572" s="94"/>
      <c r="D572" s="94"/>
    </row>
    <row r="573" spans="2:4">
      <c r="B573" s="93"/>
      <c r="C573" s="94"/>
      <c r="D573" s="94"/>
    </row>
    <row r="574" spans="2:4">
      <c r="B574" s="93"/>
      <c r="C574" s="94"/>
      <c r="D574" s="94"/>
    </row>
    <row r="575" spans="2:4">
      <c r="B575" s="93"/>
      <c r="C575" s="94"/>
      <c r="D575" s="94"/>
    </row>
    <row r="576" spans="2:4">
      <c r="B576" s="93"/>
      <c r="C576" s="94"/>
      <c r="D576" s="94"/>
    </row>
    <row r="577" spans="2:4">
      <c r="B577" s="93"/>
      <c r="C577" s="94"/>
      <c r="D577" s="94"/>
    </row>
    <row r="578" spans="2:4">
      <c r="B578" s="93"/>
      <c r="C578" s="94"/>
      <c r="D578" s="94"/>
    </row>
    <row r="579" spans="2:4">
      <c r="B579" s="93"/>
      <c r="C579" s="94"/>
      <c r="D579" s="94"/>
    </row>
    <row r="580" spans="2:4">
      <c r="B580" s="93"/>
      <c r="C580" s="94"/>
      <c r="D580" s="94"/>
    </row>
    <row r="581" spans="2:4">
      <c r="B581" s="93"/>
      <c r="C581" s="94"/>
      <c r="D581" s="94"/>
    </row>
    <row r="582" spans="2:4">
      <c r="B582" s="93"/>
      <c r="C582" s="94"/>
      <c r="D582" s="94"/>
    </row>
    <row r="583" spans="2:4">
      <c r="B583" s="93"/>
      <c r="C583" s="94"/>
      <c r="D583" s="94"/>
    </row>
    <row r="584" spans="2:4">
      <c r="B584" s="93"/>
      <c r="C584" s="94"/>
      <c r="D584" s="94"/>
    </row>
    <row r="585" spans="2:4">
      <c r="B585" s="93"/>
      <c r="C585" s="94"/>
      <c r="D585" s="94"/>
    </row>
    <row r="586" spans="2:4">
      <c r="B586" s="93"/>
      <c r="C586" s="94"/>
      <c r="D586" s="94"/>
    </row>
    <row r="587" spans="2:4">
      <c r="B587" s="93"/>
      <c r="C587" s="94"/>
      <c r="D587" s="94"/>
    </row>
    <row r="588" spans="2:4">
      <c r="B588" s="93"/>
      <c r="C588" s="94"/>
      <c r="D588" s="94"/>
    </row>
    <row r="589" spans="2:4">
      <c r="B589" s="93"/>
      <c r="C589" s="94"/>
      <c r="D589" s="94"/>
    </row>
    <row r="590" spans="2:4">
      <c r="B590" s="93"/>
      <c r="C590" s="94"/>
      <c r="D590" s="94"/>
    </row>
    <row r="591" spans="2:4">
      <c r="B591" s="93"/>
      <c r="C591" s="94"/>
      <c r="D591" s="94"/>
    </row>
    <row r="592" spans="2:4">
      <c r="B592" s="93"/>
      <c r="C592" s="94"/>
      <c r="D592" s="94"/>
    </row>
    <row r="593" spans="2:4">
      <c r="B593" s="93"/>
      <c r="C593" s="94"/>
      <c r="D593" s="94"/>
    </row>
    <row r="594" spans="2:4">
      <c r="B594" s="93"/>
      <c r="C594" s="94"/>
      <c r="D594" s="94"/>
    </row>
    <row r="595" spans="2:4">
      <c r="B595" s="93"/>
      <c r="C595" s="94"/>
      <c r="D595" s="94"/>
    </row>
    <row r="596" spans="2:4">
      <c r="B596" s="93"/>
      <c r="C596" s="94"/>
      <c r="D596" s="94"/>
    </row>
    <row r="597" spans="2:4">
      <c r="B597" s="93"/>
      <c r="C597" s="94"/>
      <c r="D597" s="94"/>
    </row>
    <row r="598" spans="2:4">
      <c r="B598" s="93"/>
      <c r="C598" s="94"/>
      <c r="D598" s="94"/>
    </row>
    <row r="599" spans="2:4">
      <c r="B599" s="93"/>
      <c r="C599" s="94"/>
      <c r="D599" s="94"/>
    </row>
    <row r="600" spans="2:4">
      <c r="B600" s="93"/>
      <c r="C600" s="94"/>
      <c r="D600" s="94"/>
    </row>
    <row r="601" spans="2:4">
      <c r="B601" s="93"/>
      <c r="C601" s="94"/>
      <c r="D601" s="94"/>
    </row>
    <row r="602" spans="2:4">
      <c r="B602" s="93"/>
      <c r="C602" s="94"/>
      <c r="D602" s="94"/>
    </row>
    <row r="603" spans="2:4">
      <c r="B603" s="93"/>
      <c r="C603" s="94"/>
      <c r="D603" s="94"/>
    </row>
    <row r="604" spans="2:4">
      <c r="B604" s="93"/>
      <c r="C604" s="94"/>
      <c r="D604" s="94"/>
    </row>
    <row r="605" spans="2:4">
      <c r="B605" s="93"/>
      <c r="C605" s="94"/>
      <c r="D605" s="94"/>
    </row>
    <row r="606" spans="2:4">
      <c r="B606" s="93"/>
      <c r="C606" s="94"/>
      <c r="D606" s="94"/>
    </row>
    <row r="607" spans="2:4">
      <c r="B607" s="93"/>
      <c r="C607" s="94"/>
      <c r="D607" s="94"/>
    </row>
    <row r="608" spans="2:4">
      <c r="B608" s="93"/>
      <c r="C608" s="94"/>
      <c r="D608" s="94"/>
    </row>
    <row r="609" spans="2:4">
      <c r="B609" s="93"/>
      <c r="C609" s="94"/>
      <c r="D609" s="94"/>
    </row>
    <row r="610" spans="2:4">
      <c r="B610" s="93"/>
      <c r="C610" s="94"/>
      <c r="D610" s="94"/>
    </row>
    <row r="611" spans="2:4">
      <c r="B611" s="93"/>
      <c r="C611" s="94"/>
      <c r="D611" s="94"/>
    </row>
    <row r="612" spans="2:4">
      <c r="B612" s="93"/>
      <c r="C612" s="94"/>
      <c r="D612" s="94"/>
    </row>
    <row r="613" spans="2:4">
      <c r="B613" s="93"/>
      <c r="C613" s="94"/>
      <c r="D613" s="94"/>
    </row>
    <row r="614" spans="2:4">
      <c r="B614" s="93"/>
      <c r="C614" s="94"/>
      <c r="D614" s="94"/>
    </row>
    <row r="615" spans="2:4">
      <c r="B615" s="93"/>
      <c r="C615" s="94"/>
      <c r="D615" s="94"/>
    </row>
    <row r="616" spans="2:4">
      <c r="B616" s="93"/>
      <c r="C616" s="94"/>
      <c r="D616" s="94"/>
    </row>
    <row r="617" spans="2:4">
      <c r="B617" s="93"/>
      <c r="C617" s="94"/>
      <c r="D617" s="94"/>
    </row>
    <row r="618" spans="2:4">
      <c r="B618" s="93"/>
      <c r="C618" s="94"/>
      <c r="D618" s="94"/>
    </row>
    <row r="619" spans="2:4">
      <c r="B619" s="93"/>
      <c r="C619" s="94"/>
      <c r="D619" s="94"/>
    </row>
    <row r="620" spans="2:4">
      <c r="B620" s="93"/>
      <c r="C620" s="94"/>
      <c r="D620" s="94"/>
    </row>
    <row r="621" spans="2:4">
      <c r="B621" s="93"/>
      <c r="C621" s="94"/>
      <c r="D621" s="94"/>
    </row>
    <row r="622" spans="2:4">
      <c r="B622" s="93"/>
      <c r="C622" s="94"/>
      <c r="D622" s="94"/>
    </row>
    <row r="623" spans="2:4">
      <c r="B623" s="93"/>
      <c r="C623" s="94"/>
      <c r="D623" s="94"/>
    </row>
    <row r="624" spans="2:4">
      <c r="B624" s="93"/>
      <c r="C624" s="94"/>
      <c r="D624" s="94"/>
    </row>
    <row r="625" spans="2:4">
      <c r="B625" s="93"/>
      <c r="C625" s="94"/>
      <c r="D625" s="94"/>
    </row>
    <row r="626" spans="2:4">
      <c r="B626" s="93"/>
      <c r="C626" s="94"/>
      <c r="D626" s="94"/>
    </row>
    <row r="627" spans="2:4">
      <c r="B627" s="93"/>
      <c r="C627" s="94"/>
      <c r="D627" s="94"/>
    </row>
    <row r="628" spans="2:4">
      <c r="B628" s="93"/>
      <c r="C628" s="94"/>
      <c r="D628" s="94"/>
    </row>
    <row r="629" spans="2:4">
      <c r="B629" s="93"/>
      <c r="C629" s="94"/>
      <c r="D629" s="94"/>
    </row>
    <row r="630" spans="2:4">
      <c r="B630" s="93"/>
      <c r="C630" s="94"/>
      <c r="D630" s="94"/>
    </row>
    <row r="631" spans="2:4">
      <c r="B631" s="93"/>
      <c r="C631" s="94"/>
      <c r="D631" s="94"/>
    </row>
    <row r="632" spans="2:4">
      <c r="B632" s="93"/>
      <c r="C632" s="94"/>
      <c r="D632" s="94"/>
    </row>
    <row r="633" spans="2:4">
      <c r="B633" s="93"/>
      <c r="C633" s="94"/>
      <c r="D633" s="94"/>
    </row>
    <row r="634" spans="2:4">
      <c r="B634" s="93"/>
      <c r="C634" s="94"/>
      <c r="D634" s="94"/>
    </row>
    <row r="635" spans="2:4">
      <c r="B635" s="93"/>
      <c r="C635" s="94"/>
      <c r="D635" s="94"/>
    </row>
    <row r="636" spans="2:4">
      <c r="B636" s="93"/>
      <c r="C636" s="94"/>
      <c r="D636" s="94"/>
    </row>
    <row r="637" spans="2:4">
      <c r="B637" s="93"/>
      <c r="C637" s="94"/>
      <c r="D637" s="94"/>
    </row>
    <row r="638" spans="2:4">
      <c r="B638" s="93"/>
      <c r="C638" s="94"/>
      <c r="D638" s="94"/>
    </row>
    <row r="639" spans="2:4">
      <c r="B639" s="93"/>
      <c r="C639" s="94"/>
      <c r="D639" s="94"/>
    </row>
    <row r="640" spans="2:4">
      <c r="B640" s="93"/>
      <c r="C640" s="94"/>
      <c r="D640" s="94"/>
    </row>
    <row r="641" spans="2:4">
      <c r="B641" s="93"/>
      <c r="C641" s="94"/>
      <c r="D641" s="94"/>
    </row>
    <row r="642" spans="2:4">
      <c r="B642" s="93"/>
      <c r="C642" s="94"/>
      <c r="D642" s="94"/>
    </row>
    <row r="643" spans="2:4">
      <c r="B643" s="93"/>
      <c r="C643" s="94"/>
      <c r="D643" s="94"/>
    </row>
    <row r="644" spans="2:4">
      <c r="B644" s="93"/>
      <c r="C644" s="94"/>
      <c r="D644" s="94"/>
    </row>
    <row r="645" spans="2:4">
      <c r="B645" s="93"/>
      <c r="C645" s="94"/>
      <c r="D645" s="94"/>
    </row>
    <row r="646" spans="2:4">
      <c r="B646" s="93"/>
      <c r="C646" s="94"/>
      <c r="D646" s="94"/>
    </row>
    <row r="647" spans="2:4">
      <c r="B647" s="93"/>
      <c r="C647" s="94"/>
      <c r="D647" s="94"/>
    </row>
    <row r="648" spans="2:4">
      <c r="B648" s="93"/>
      <c r="C648" s="94"/>
      <c r="D648" s="94"/>
    </row>
    <row r="649" spans="2:4">
      <c r="B649" s="93"/>
      <c r="C649" s="94"/>
      <c r="D649" s="94"/>
    </row>
    <row r="650" spans="2:4">
      <c r="B650" s="93"/>
      <c r="C650" s="94"/>
      <c r="D650" s="94"/>
    </row>
    <row r="651" spans="2:4">
      <c r="B651" s="93"/>
      <c r="C651" s="94"/>
      <c r="D651" s="94"/>
    </row>
    <row r="652" spans="2:4">
      <c r="B652" s="93"/>
      <c r="C652" s="94"/>
      <c r="D652" s="94"/>
    </row>
    <row r="653" spans="2:4">
      <c r="B653" s="93"/>
      <c r="C653" s="94"/>
      <c r="D653" s="94"/>
    </row>
    <row r="654" spans="2:4">
      <c r="B654" s="93"/>
      <c r="C654" s="94"/>
      <c r="D654" s="94"/>
    </row>
    <row r="655" spans="2:4">
      <c r="B655" s="93"/>
      <c r="C655" s="94"/>
      <c r="D655" s="94"/>
    </row>
    <row r="656" spans="2:4">
      <c r="B656" s="93"/>
      <c r="C656" s="94"/>
      <c r="D656" s="94"/>
    </row>
    <row r="657" spans="2:4">
      <c r="B657" s="93"/>
      <c r="C657" s="94"/>
      <c r="D657" s="94"/>
    </row>
    <row r="658" spans="2:4">
      <c r="B658" s="93"/>
      <c r="C658" s="94"/>
      <c r="D658" s="94"/>
    </row>
    <row r="659" spans="2:4">
      <c r="B659" s="93"/>
      <c r="C659" s="94"/>
      <c r="D659" s="94"/>
    </row>
    <row r="660" spans="2:4">
      <c r="B660" s="93"/>
      <c r="C660" s="94"/>
      <c r="D660" s="94"/>
    </row>
    <row r="661" spans="2:4">
      <c r="B661" s="93"/>
      <c r="C661" s="94"/>
      <c r="D661" s="94"/>
    </row>
    <row r="662" spans="2:4">
      <c r="B662" s="93"/>
      <c r="C662" s="94"/>
      <c r="D662" s="94"/>
    </row>
    <row r="663" spans="2:4">
      <c r="B663" s="93"/>
      <c r="C663" s="94"/>
      <c r="D663" s="94"/>
    </row>
    <row r="664" spans="2:4">
      <c r="B664" s="93"/>
      <c r="C664" s="94"/>
      <c r="D664" s="94"/>
    </row>
    <row r="665" spans="2:4">
      <c r="B665" s="93"/>
      <c r="C665" s="94"/>
      <c r="D665" s="94"/>
    </row>
    <row r="666" spans="2:4">
      <c r="B666" s="93"/>
      <c r="C666" s="94"/>
      <c r="D666" s="94"/>
    </row>
    <row r="667" spans="2:4">
      <c r="B667" s="93"/>
      <c r="C667" s="94"/>
      <c r="D667" s="94"/>
    </row>
    <row r="668" spans="2:4">
      <c r="B668" s="93"/>
      <c r="C668" s="94"/>
      <c r="D668" s="94"/>
    </row>
    <row r="669" spans="2:4">
      <c r="B669" s="93"/>
      <c r="C669" s="94"/>
      <c r="D669" s="94"/>
    </row>
    <row r="670" spans="2:4">
      <c r="B670" s="93"/>
      <c r="C670" s="94"/>
      <c r="D670" s="94"/>
    </row>
    <row r="671" spans="2:4">
      <c r="B671" s="93"/>
      <c r="C671" s="94"/>
      <c r="D671" s="94"/>
    </row>
    <row r="672" spans="2:4">
      <c r="B672" s="93"/>
      <c r="C672" s="94"/>
      <c r="D672" s="94"/>
    </row>
    <row r="673" spans="2:4">
      <c r="B673" s="93"/>
      <c r="C673" s="94"/>
      <c r="D673" s="94"/>
    </row>
    <row r="674" spans="2:4">
      <c r="B674" s="93"/>
      <c r="C674" s="94"/>
      <c r="D674" s="94"/>
    </row>
    <row r="675" spans="2:4">
      <c r="B675" s="93"/>
      <c r="C675" s="94"/>
      <c r="D675" s="94"/>
    </row>
    <row r="676" spans="2:4">
      <c r="B676" s="93"/>
      <c r="C676" s="94"/>
      <c r="D676" s="94"/>
    </row>
    <row r="677" spans="2:4">
      <c r="B677" s="93"/>
      <c r="C677" s="94"/>
      <c r="D677" s="94"/>
    </row>
    <row r="678" spans="2:4">
      <c r="B678" s="93"/>
      <c r="C678" s="94"/>
      <c r="D678" s="94"/>
    </row>
    <row r="679" spans="2:4">
      <c r="B679" s="93"/>
      <c r="C679" s="94"/>
      <c r="D679" s="94"/>
    </row>
    <row r="680" spans="2:4">
      <c r="B680" s="93"/>
      <c r="C680" s="94"/>
      <c r="D680" s="94"/>
    </row>
    <row r="681" spans="2:4">
      <c r="B681" s="93"/>
      <c r="C681" s="94"/>
      <c r="D681" s="94"/>
    </row>
    <row r="682" spans="2:4">
      <c r="B682" s="93"/>
      <c r="C682" s="94"/>
      <c r="D682" s="94"/>
    </row>
    <row r="683" spans="2:4">
      <c r="B683" s="93"/>
      <c r="C683" s="94"/>
      <c r="D683" s="94"/>
    </row>
    <row r="684" spans="2:4">
      <c r="B684" s="93"/>
      <c r="C684" s="94"/>
      <c r="D684" s="94"/>
    </row>
    <row r="685" spans="2:4">
      <c r="B685" s="93"/>
      <c r="C685" s="94"/>
      <c r="D685" s="94"/>
    </row>
    <row r="686" spans="2:4">
      <c r="B686" s="93"/>
      <c r="C686" s="94"/>
      <c r="D686" s="94"/>
    </row>
    <row r="687" spans="2:4">
      <c r="B687" s="93"/>
      <c r="C687" s="94"/>
      <c r="D687" s="94"/>
    </row>
    <row r="688" spans="2:4">
      <c r="B688" s="93"/>
      <c r="C688" s="94"/>
      <c r="D688" s="94"/>
    </row>
    <row r="689" spans="2:4">
      <c r="B689" s="93"/>
      <c r="C689" s="94"/>
      <c r="D689" s="94"/>
    </row>
    <row r="690" spans="2:4">
      <c r="B690" s="93"/>
      <c r="C690" s="94"/>
      <c r="D690" s="94"/>
    </row>
    <row r="691" spans="2:4">
      <c r="B691" s="93"/>
      <c r="C691" s="94"/>
      <c r="D691" s="94"/>
    </row>
    <row r="692" spans="2:4">
      <c r="B692" s="93"/>
      <c r="C692" s="94"/>
      <c r="D692" s="94"/>
    </row>
    <row r="693" spans="2:4">
      <c r="B693" s="93"/>
      <c r="C693" s="94"/>
      <c r="D693" s="94"/>
    </row>
    <row r="694" spans="2:4">
      <c r="B694" s="93"/>
      <c r="C694" s="94"/>
      <c r="D694" s="94"/>
    </row>
    <row r="695" spans="2:4">
      <c r="B695" s="93"/>
      <c r="C695" s="94"/>
      <c r="D695" s="94"/>
    </row>
    <row r="696" spans="2:4">
      <c r="B696" s="93"/>
      <c r="C696" s="94"/>
      <c r="D696" s="94"/>
    </row>
    <row r="697" spans="2:4">
      <c r="B697" s="93"/>
      <c r="C697" s="94"/>
      <c r="D697" s="94"/>
    </row>
    <row r="698" spans="2:4">
      <c r="B698" s="93"/>
      <c r="C698" s="94"/>
      <c r="D698" s="94"/>
    </row>
    <row r="699" spans="2:4">
      <c r="B699" s="93"/>
      <c r="C699" s="94"/>
      <c r="D699" s="94"/>
    </row>
    <row r="700" spans="2:4">
      <c r="B700" s="93"/>
      <c r="C700" s="94"/>
      <c r="D700" s="94"/>
    </row>
    <row r="701" spans="2:4">
      <c r="B701" s="93"/>
      <c r="C701" s="94"/>
      <c r="D701" s="94"/>
    </row>
    <row r="702" spans="2:4">
      <c r="B702" s="93"/>
      <c r="C702" s="94"/>
      <c r="D702" s="94"/>
    </row>
    <row r="703" spans="2:4">
      <c r="B703" s="93"/>
      <c r="C703" s="94"/>
      <c r="D703" s="94"/>
    </row>
    <row r="704" spans="2:4">
      <c r="B704" s="93"/>
      <c r="C704" s="94"/>
      <c r="D704" s="94"/>
    </row>
    <row r="705" spans="2:4">
      <c r="B705" s="93"/>
      <c r="C705" s="94"/>
      <c r="D705" s="94"/>
    </row>
    <row r="706" spans="2:4">
      <c r="B706" s="93"/>
      <c r="C706" s="94"/>
      <c r="D706" s="94"/>
    </row>
    <row r="707" spans="2:4">
      <c r="B707" s="93"/>
      <c r="C707" s="94"/>
      <c r="D707" s="94"/>
    </row>
    <row r="708" spans="2:4">
      <c r="B708" s="93"/>
      <c r="C708" s="94"/>
      <c r="D708" s="94"/>
    </row>
    <row r="709" spans="2:4">
      <c r="B709" s="93"/>
      <c r="C709" s="94"/>
      <c r="D709" s="94"/>
    </row>
    <row r="710" spans="2:4">
      <c r="B710" s="93"/>
      <c r="C710" s="94"/>
      <c r="D710" s="94"/>
    </row>
    <row r="711" spans="2:4">
      <c r="B711" s="93"/>
      <c r="C711" s="94"/>
      <c r="D711" s="94"/>
    </row>
    <row r="712" spans="2:4">
      <c r="B712" s="93"/>
      <c r="C712" s="94"/>
      <c r="D712" s="94"/>
    </row>
    <row r="713" spans="2:4">
      <c r="B713" s="93"/>
      <c r="C713" s="94"/>
      <c r="D713" s="94"/>
    </row>
    <row r="714" spans="2:4">
      <c r="B714" s="93"/>
      <c r="C714" s="94"/>
      <c r="D714" s="94"/>
    </row>
    <row r="715" spans="2:4">
      <c r="B715" s="93"/>
      <c r="C715" s="94"/>
      <c r="D715" s="94"/>
    </row>
    <row r="716" spans="2:4">
      <c r="B716" s="93"/>
      <c r="C716" s="94"/>
      <c r="D716" s="94"/>
    </row>
    <row r="717" spans="2:4">
      <c r="B717" s="93"/>
      <c r="C717" s="94"/>
      <c r="D717" s="94"/>
    </row>
    <row r="718" spans="2:4">
      <c r="B718" s="93"/>
      <c r="C718" s="94"/>
      <c r="D718" s="94"/>
    </row>
    <row r="719" spans="2:4">
      <c r="B719" s="93"/>
      <c r="C719" s="94"/>
      <c r="D719" s="94"/>
    </row>
    <row r="720" spans="2:4">
      <c r="B720" s="93"/>
      <c r="C720" s="94"/>
      <c r="D720" s="94"/>
    </row>
    <row r="721" spans="2:4">
      <c r="B721" s="93"/>
      <c r="C721" s="94"/>
      <c r="D721" s="94"/>
    </row>
    <row r="722" spans="2:4">
      <c r="B722" s="93"/>
      <c r="C722" s="94"/>
      <c r="D722" s="94"/>
    </row>
    <row r="723" spans="2:4">
      <c r="B723" s="93"/>
      <c r="C723" s="94"/>
      <c r="D723" s="94"/>
    </row>
    <row r="724" spans="2:4">
      <c r="B724" s="93"/>
      <c r="C724" s="94"/>
      <c r="D724" s="94"/>
    </row>
    <row r="725" spans="2:4">
      <c r="B725" s="93"/>
      <c r="C725" s="94"/>
      <c r="D725" s="94"/>
    </row>
    <row r="726" spans="2:4">
      <c r="B726" s="93"/>
      <c r="C726" s="94"/>
      <c r="D726" s="94"/>
    </row>
    <row r="727" spans="2:4">
      <c r="B727" s="93"/>
      <c r="C727" s="94"/>
      <c r="D727" s="94"/>
    </row>
    <row r="728" spans="2:4">
      <c r="B728" s="93"/>
      <c r="C728" s="94"/>
      <c r="D728" s="94"/>
    </row>
    <row r="729" spans="2:4">
      <c r="B729" s="93"/>
      <c r="C729" s="94"/>
      <c r="D729" s="94"/>
    </row>
    <row r="730" spans="2:4">
      <c r="B730" s="93"/>
      <c r="C730" s="94"/>
      <c r="D730" s="94"/>
    </row>
    <row r="731" spans="2:4">
      <c r="B731" s="93"/>
      <c r="C731" s="94"/>
      <c r="D731" s="94"/>
    </row>
    <row r="732" spans="2:4">
      <c r="B732" s="93"/>
      <c r="C732" s="94"/>
      <c r="D732" s="94"/>
    </row>
    <row r="733" spans="2:4">
      <c r="B733" s="93"/>
      <c r="C733" s="94"/>
      <c r="D733" s="94"/>
    </row>
    <row r="734" spans="2:4">
      <c r="B734" s="93"/>
      <c r="C734" s="94"/>
      <c r="D734" s="94"/>
    </row>
    <row r="735" spans="2:4">
      <c r="B735" s="93"/>
      <c r="C735" s="94"/>
      <c r="D735" s="94"/>
    </row>
    <row r="736" spans="2:4">
      <c r="B736" s="93"/>
      <c r="C736" s="94"/>
      <c r="D736" s="94"/>
    </row>
    <row r="737" spans="2:4">
      <c r="B737" s="93"/>
      <c r="C737" s="94"/>
      <c r="D737" s="94"/>
    </row>
    <row r="738" spans="2:4">
      <c r="B738" s="93"/>
      <c r="C738" s="94"/>
      <c r="D738" s="94"/>
    </row>
    <row r="739" spans="2:4">
      <c r="B739" s="93"/>
      <c r="C739" s="94"/>
      <c r="D739" s="94"/>
    </row>
    <row r="740" spans="2:4">
      <c r="B740" s="93"/>
      <c r="C740" s="94"/>
      <c r="D740" s="94"/>
    </row>
    <row r="741" spans="2:4">
      <c r="B741" s="93"/>
      <c r="C741" s="94"/>
      <c r="D741" s="94"/>
    </row>
    <row r="742" spans="2:4">
      <c r="B742" s="93"/>
      <c r="C742" s="94"/>
      <c r="D742" s="94"/>
    </row>
    <row r="743" spans="2:4">
      <c r="B743" s="93"/>
      <c r="C743" s="94"/>
      <c r="D743" s="94"/>
    </row>
    <row r="744" spans="2:4">
      <c r="B744" s="93"/>
      <c r="C744" s="94"/>
      <c r="D744" s="94"/>
    </row>
    <row r="745" spans="2:4">
      <c r="B745" s="93"/>
      <c r="C745" s="94"/>
      <c r="D745" s="94"/>
    </row>
    <row r="746" spans="2:4">
      <c r="B746" s="93"/>
      <c r="C746" s="94"/>
      <c r="D746" s="94"/>
    </row>
    <row r="747" spans="2:4">
      <c r="B747" s="93"/>
      <c r="C747" s="94"/>
      <c r="D747" s="94"/>
    </row>
    <row r="748" spans="2:4">
      <c r="B748" s="93"/>
      <c r="C748" s="94"/>
      <c r="D748" s="94"/>
    </row>
    <row r="749" spans="2:4">
      <c r="B749" s="93"/>
      <c r="C749" s="94"/>
      <c r="D749" s="94"/>
    </row>
    <row r="750" spans="2:4">
      <c r="B750" s="93"/>
      <c r="C750" s="94"/>
      <c r="D750" s="94"/>
    </row>
    <row r="751" spans="2:4">
      <c r="B751" s="93"/>
      <c r="C751" s="94"/>
      <c r="D751" s="94"/>
    </row>
    <row r="752" spans="2:4">
      <c r="B752" s="93"/>
      <c r="C752" s="94"/>
      <c r="D752" s="94"/>
    </row>
    <row r="753" spans="2:4">
      <c r="B753" s="93"/>
      <c r="C753" s="94"/>
      <c r="D753" s="94"/>
    </row>
    <row r="754" spans="2:4">
      <c r="B754" s="93"/>
      <c r="C754" s="94"/>
      <c r="D754" s="94"/>
    </row>
    <row r="755" spans="2:4">
      <c r="B755" s="93"/>
      <c r="C755" s="94"/>
      <c r="D755" s="94"/>
    </row>
    <row r="756" spans="2:4">
      <c r="B756" s="93"/>
      <c r="C756" s="94"/>
      <c r="D756" s="94"/>
    </row>
    <row r="757" spans="2:4">
      <c r="B757" s="93"/>
      <c r="C757" s="94"/>
      <c r="D757" s="94"/>
    </row>
    <row r="758" spans="2:4">
      <c r="B758" s="93"/>
      <c r="C758" s="94"/>
      <c r="D758" s="94"/>
    </row>
    <row r="759" spans="2:4">
      <c r="B759" s="93"/>
      <c r="C759" s="94"/>
      <c r="D759" s="94"/>
    </row>
    <row r="760" spans="2:4">
      <c r="B760" s="93"/>
      <c r="C760" s="94"/>
      <c r="D760" s="94"/>
    </row>
    <row r="761" spans="2:4">
      <c r="B761" s="93"/>
      <c r="C761" s="94"/>
      <c r="D761" s="94"/>
    </row>
    <row r="762" spans="2:4">
      <c r="B762" s="93"/>
      <c r="C762" s="94"/>
      <c r="D762" s="94"/>
    </row>
    <row r="763" spans="2:4">
      <c r="B763" s="93"/>
      <c r="C763" s="94"/>
      <c r="D763" s="94"/>
    </row>
    <row r="764" spans="2:4">
      <c r="B764" s="93"/>
      <c r="C764" s="94"/>
      <c r="D764" s="94"/>
    </row>
    <row r="765" spans="2:4">
      <c r="B765" s="93"/>
      <c r="C765" s="94"/>
      <c r="D765" s="94"/>
    </row>
    <row r="766" spans="2:4">
      <c r="B766" s="93"/>
      <c r="C766" s="94"/>
      <c r="D766" s="94"/>
    </row>
    <row r="767" spans="2:4">
      <c r="B767" s="93"/>
      <c r="C767" s="94"/>
      <c r="D767" s="94"/>
    </row>
    <row r="768" spans="2:4">
      <c r="B768" s="93"/>
      <c r="C768" s="94"/>
      <c r="D768" s="94"/>
    </row>
    <row r="769" spans="2:4">
      <c r="B769" s="93"/>
      <c r="C769" s="94"/>
      <c r="D769" s="94"/>
    </row>
    <row r="770" spans="2:4">
      <c r="B770" s="93"/>
      <c r="C770" s="94"/>
      <c r="D770" s="94"/>
    </row>
    <row r="771" spans="2:4">
      <c r="B771" s="93"/>
      <c r="C771" s="94"/>
      <c r="D771" s="94"/>
    </row>
    <row r="772" spans="2:4">
      <c r="B772" s="93"/>
      <c r="C772" s="94"/>
      <c r="D772" s="94"/>
    </row>
    <row r="773" spans="2:4">
      <c r="B773" s="93"/>
      <c r="C773" s="94"/>
      <c r="D773" s="94"/>
    </row>
    <row r="774" spans="2:4">
      <c r="B774" s="93"/>
      <c r="C774" s="94"/>
      <c r="D774" s="94"/>
    </row>
    <row r="775" spans="2:4">
      <c r="B775" s="93"/>
      <c r="C775" s="94"/>
      <c r="D775" s="94"/>
    </row>
    <row r="776" spans="2:4">
      <c r="B776" s="93"/>
      <c r="C776" s="94"/>
      <c r="D776" s="94"/>
    </row>
    <row r="777" spans="2:4">
      <c r="B777" s="93"/>
      <c r="C777" s="94"/>
      <c r="D777" s="94"/>
    </row>
    <row r="778" spans="2:4">
      <c r="B778" s="93"/>
      <c r="C778" s="94"/>
      <c r="D778" s="94"/>
    </row>
    <row r="779" spans="2:4">
      <c r="B779" s="93"/>
      <c r="C779" s="94"/>
      <c r="D779" s="94"/>
    </row>
    <row r="780" spans="2:4">
      <c r="B780" s="93"/>
      <c r="C780" s="94"/>
      <c r="D780" s="94"/>
    </row>
    <row r="781" spans="2:4">
      <c r="B781" s="93"/>
      <c r="C781" s="94"/>
      <c r="D781" s="94"/>
    </row>
    <row r="782" spans="2:4">
      <c r="B782" s="93"/>
      <c r="C782" s="94"/>
      <c r="D782" s="94"/>
    </row>
    <row r="783" spans="2:4">
      <c r="B783" s="93"/>
      <c r="C783" s="94"/>
      <c r="D783" s="94"/>
    </row>
    <row r="784" spans="2:4">
      <c r="B784" s="93"/>
      <c r="C784" s="94"/>
      <c r="D784" s="94"/>
    </row>
    <row r="785" spans="2:4">
      <c r="B785" s="93"/>
      <c r="C785" s="94"/>
      <c r="D785" s="94"/>
    </row>
    <row r="786" spans="2:4">
      <c r="B786" s="93"/>
      <c r="C786" s="94"/>
      <c r="D786" s="94"/>
    </row>
    <row r="787" spans="2:4">
      <c r="B787" s="93"/>
      <c r="C787" s="94"/>
      <c r="D787" s="94"/>
    </row>
    <row r="788" spans="2:4">
      <c r="B788" s="93"/>
      <c r="C788" s="94"/>
      <c r="D788" s="94"/>
    </row>
    <row r="789" spans="2:4">
      <c r="B789" s="93"/>
      <c r="C789" s="94"/>
      <c r="D789" s="94"/>
    </row>
    <row r="790" spans="2:4">
      <c r="B790" s="93"/>
      <c r="C790" s="94"/>
      <c r="D790" s="94"/>
    </row>
    <row r="791" spans="2:4">
      <c r="B791" s="93"/>
      <c r="C791" s="94"/>
      <c r="D791" s="94"/>
    </row>
    <row r="792" spans="2:4">
      <c r="B792" s="93"/>
      <c r="C792" s="94"/>
      <c r="D792" s="94"/>
    </row>
    <row r="793" spans="2:4">
      <c r="B793" s="93"/>
      <c r="C793" s="94"/>
      <c r="D793" s="94"/>
    </row>
    <row r="794" spans="2:4">
      <c r="B794" s="93"/>
      <c r="C794" s="94"/>
      <c r="D794" s="94"/>
    </row>
    <row r="795" spans="2:4">
      <c r="B795" s="93"/>
      <c r="C795" s="94"/>
      <c r="D795" s="94"/>
    </row>
    <row r="796" spans="2:4">
      <c r="B796" s="93"/>
      <c r="C796" s="94"/>
      <c r="D796" s="94"/>
    </row>
    <row r="797" spans="2:4">
      <c r="B797" s="93"/>
      <c r="C797" s="94"/>
      <c r="D797" s="94"/>
    </row>
    <row r="798" spans="2:4">
      <c r="B798" s="93"/>
      <c r="C798" s="94"/>
      <c r="D798" s="94"/>
    </row>
    <row r="799" spans="2:4">
      <c r="B799" s="93"/>
      <c r="C799" s="94"/>
      <c r="D799" s="94"/>
    </row>
    <row r="800" spans="2:4">
      <c r="B800" s="93"/>
      <c r="C800" s="94"/>
      <c r="D800" s="94"/>
    </row>
    <row r="801" spans="2:4">
      <c r="B801" s="93"/>
      <c r="C801" s="94"/>
      <c r="D801" s="94"/>
    </row>
    <row r="802" spans="2:4">
      <c r="B802" s="93"/>
      <c r="C802" s="94"/>
      <c r="D802" s="94"/>
    </row>
    <row r="803" spans="2:4">
      <c r="B803" s="93"/>
      <c r="C803" s="94"/>
      <c r="D803" s="94"/>
    </row>
    <row r="804" spans="2:4">
      <c r="B804" s="93"/>
      <c r="C804" s="94"/>
      <c r="D804" s="94"/>
    </row>
    <row r="805" spans="2:4">
      <c r="B805" s="93"/>
      <c r="C805" s="94"/>
      <c r="D805" s="94"/>
    </row>
    <row r="806" spans="2:4">
      <c r="B806" s="93"/>
      <c r="C806" s="94"/>
      <c r="D806" s="94"/>
    </row>
    <row r="807" spans="2:4">
      <c r="B807" s="93"/>
      <c r="C807" s="94"/>
      <c r="D807" s="94"/>
    </row>
    <row r="808" spans="2:4">
      <c r="B808" s="93"/>
      <c r="C808" s="94"/>
      <c r="D808" s="94"/>
    </row>
    <row r="809" spans="2:4">
      <c r="B809" s="93"/>
      <c r="C809" s="94"/>
      <c r="D809" s="94"/>
    </row>
    <row r="810" spans="2:4">
      <c r="B810" s="93"/>
      <c r="C810" s="94"/>
      <c r="D810" s="94"/>
    </row>
    <row r="811" spans="2:4">
      <c r="B811" s="93"/>
      <c r="C811" s="94"/>
      <c r="D811" s="94"/>
    </row>
    <row r="812" spans="2:4">
      <c r="B812" s="93"/>
      <c r="C812" s="94"/>
      <c r="D812" s="94"/>
    </row>
    <row r="813" spans="2:4">
      <c r="B813" s="93"/>
      <c r="C813" s="94"/>
      <c r="D813" s="94"/>
    </row>
    <row r="814" spans="2:4">
      <c r="B814" s="93"/>
      <c r="C814" s="94"/>
      <c r="D814" s="94"/>
    </row>
    <row r="815" spans="2:4">
      <c r="B815" s="93"/>
      <c r="C815" s="94"/>
      <c r="D815" s="94"/>
    </row>
    <row r="816" spans="2:4">
      <c r="B816" s="93"/>
      <c r="C816" s="94"/>
      <c r="D816" s="94"/>
    </row>
    <row r="817" spans="2:4">
      <c r="B817" s="93"/>
      <c r="C817" s="94"/>
      <c r="D817" s="94"/>
    </row>
    <row r="818" spans="2:4">
      <c r="B818" s="93"/>
      <c r="C818" s="94"/>
      <c r="D818" s="94"/>
    </row>
    <row r="819" spans="2:4">
      <c r="B819" s="93"/>
      <c r="C819" s="94"/>
      <c r="D819" s="94"/>
    </row>
    <row r="820" spans="2:4">
      <c r="B820" s="93"/>
      <c r="C820" s="94"/>
      <c r="D820" s="94"/>
    </row>
    <row r="821" spans="2:4">
      <c r="B821" s="93"/>
      <c r="C821" s="94"/>
      <c r="D821" s="94"/>
    </row>
    <row r="822" spans="2:4">
      <c r="B822" s="93"/>
      <c r="C822" s="94"/>
      <c r="D822" s="94"/>
    </row>
    <row r="823" spans="2:4">
      <c r="B823" s="93"/>
      <c r="C823" s="94"/>
      <c r="D823" s="94"/>
    </row>
    <row r="824" spans="2:4">
      <c r="B824" s="93"/>
      <c r="C824" s="94"/>
      <c r="D824" s="94"/>
    </row>
    <row r="825" spans="2:4">
      <c r="B825" s="93"/>
      <c r="C825" s="94"/>
      <c r="D825" s="94"/>
    </row>
    <row r="826" spans="2:4">
      <c r="B826" s="93"/>
      <c r="C826" s="94"/>
      <c r="D826" s="94"/>
    </row>
    <row r="827" spans="2:4">
      <c r="B827" s="93"/>
      <c r="C827" s="94"/>
      <c r="D827" s="94"/>
    </row>
    <row r="828" spans="2:4">
      <c r="B828" s="93"/>
      <c r="C828" s="94"/>
      <c r="D828" s="94"/>
    </row>
    <row r="829" spans="2:4">
      <c r="B829" s="93"/>
      <c r="C829" s="94"/>
      <c r="D829" s="94"/>
    </row>
    <row r="830" spans="2:4">
      <c r="B830" s="93"/>
      <c r="C830" s="94"/>
      <c r="D830" s="94"/>
    </row>
    <row r="831" spans="2:4">
      <c r="B831" s="93"/>
      <c r="C831" s="94"/>
      <c r="D831" s="94"/>
    </row>
    <row r="832" spans="2:4">
      <c r="B832" s="93"/>
      <c r="C832" s="94"/>
      <c r="D832" s="94"/>
    </row>
    <row r="833" spans="2:4">
      <c r="B833" s="93"/>
      <c r="C833" s="94"/>
      <c r="D833" s="94"/>
    </row>
    <row r="834" spans="2:4">
      <c r="B834" s="93"/>
      <c r="C834" s="94"/>
      <c r="D834" s="94"/>
    </row>
    <row r="835" spans="2:4">
      <c r="B835" s="93"/>
      <c r="C835" s="94"/>
      <c r="D835" s="94"/>
    </row>
    <row r="836" spans="2:4">
      <c r="B836" s="93"/>
      <c r="C836" s="94"/>
      <c r="D836" s="94"/>
    </row>
    <row r="837" spans="2:4">
      <c r="B837" s="93"/>
      <c r="C837" s="94"/>
      <c r="D837" s="94"/>
    </row>
    <row r="838" spans="2:4">
      <c r="B838" s="93"/>
      <c r="C838" s="94"/>
      <c r="D838" s="94"/>
    </row>
    <row r="839" spans="2:4">
      <c r="B839" s="93"/>
      <c r="C839" s="94"/>
      <c r="D839" s="94"/>
    </row>
    <row r="840" spans="2:4">
      <c r="B840" s="93"/>
      <c r="C840" s="94"/>
      <c r="D840" s="94"/>
    </row>
    <row r="841" spans="2:4">
      <c r="B841" s="93"/>
      <c r="C841" s="94"/>
      <c r="D841" s="94"/>
    </row>
    <row r="842" spans="2:4">
      <c r="B842" s="93"/>
      <c r="C842" s="94"/>
      <c r="D842" s="94"/>
    </row>
    <row r="843" spans="2:4">
      <c r="B843" s="93"/>
      <c r="C843" s="94"/>
      <c r="D843" s="94"/>
    </row>
    <row r="844" spans="2:4">
      <c r="B844" s="93"/>
      <c r="C844" s="94"/>
      <c r="D844" s="94"/>
    </row>
    <row r="845" spans="2:4">
      <c r="B845" s="93"/>
      <c r="C845" s="94"/>
      <c r="D845" s="94"/>
    </row>
    <row r="846" spans="2:4">
      <c r="B846" s="93"/>
      <c r="C846" s="94"/>
      <c r="D846" s="94"/>
    </row>
    <row r="847" spans="2:4">
      <c r="B847" s="93"/>
      <c r="C847" s="94"/>
      <c r="D847" s="94"/>
    </row>
    <row r="848" spans="2:4">
      <c r="B848" s="93"/>
      <c r="C848" s="94"/>
      <c r="D848" s="94"/>
    </row>
    <row r="849" spans="2:4">
      <c r="B849" s="93"/>
      <c r="C849" s="94"/>
      <c r="D849" s="94"/>
    </row>
    <row r="850" spans="2:4">
      <c r="B850" s="93"/>
      <c r="C850" s="94"/>
      <c r="D850" s="94"/>
    </row>
    <row r="851" spans="2:4">
      <c r="B851" s="93"/>
      <c r="C851" s="94"/>
      <c r="D851" s="94"/>
    </row>
    <row r="852" spans="2:4">
      <c r="B852" s="93"/>
      <c r="C852" s="94"/>
      <c r="D852" s="94"/>
    </row>
    <row r="853" spans="2:4">
      <c r="B853" s="93"/>
      <c r="C853" s="94"/>
      <c r="D853" s="94"/>
    </row>
    <row r="854" spans="2:4">
      <c r="B854" s="93"/>
      <c r="C854" s="94"/>
      <c r="D854" s="94"/>
    </row>
    <row r="855" spans="2:4">
      <c r="B855" s="93"/>
      <c r="C855" s="94"/>
      <c r="D855" s="94"/>
    </row>
    <row r="856" spans="2:4">
      <c r="B856" s="93"/>
      <c r="C856" s="94"/>
      <c r="D856" s="94"/>
    </row>
    <row r="857" spans="2:4">
      <c r="B857" s="93"/>
      <c r="C857" s="94"/>
      <c r="D857" s="94"/>
    </row>
    <row r="858" spans="2:4">
      <c r="B858" s="93"/>
      <c r="C858" s="94"/>
      <c r="D858" s="94"/>
    </row>
    <row r="859" spans="2:4">
      <c r="B859" s="93"/>
      <c r="C859" s="94"/>
      <c r="D859" s="94"/>
    </row>
    <row r="860" spans="2:4">
      <c r="B860" s="93"/>
      <c r="C860" s="94"/>
      <c r="D860" s="94"/>
    </row>
    <row r="861" spans="2:4">
      <c r="B861" s="93"/>
      <c r="C861" s="94"/>
      <c r="D861" s="94"/>
    </row>
    <row r="862" spans="2:4">
      <c r="B862" s="93"/>
      <c r="C862" s="94"/>
      <c r="D862" s="94"/>
    </row>
    <row r="863" spans="2:4">
      <c r="B863" s="93"/>
      <c r="C863" s="94"/>
      <c r="D863" s="94"/>
    </row>
    <row r="864" spans="2:4">
      <c r="B864" s="93"/>
      <c r="C864" s="94"/>
      <c r="D864" s="94"/>
    </row>
    <row r="865" spans="2:4">
      <c r="B865" s="93"/>
      <c r="C865" s="94"/>
      <c r="D865" s="94"/>
    </row>
    <row r="866" spans="2:4">
      <c r="B866" s="93"/>
      <c r="C866" s="94"/>
      <c r="D866" s="94"/>
    </row>
    <row r="867" spans="2:4">
      <c r="B867" s="93"/>
      <c r="C867" s="94"/>
      <c r="D867" s="94"/>
    </row>
    <row r="868" spans="2:4">
      <c r="B868" s="93"/>
      <c r="C868" s="94"/>
      <c r="D868" s="94"/>
    </row>
    <row r="869" spans="2:4">
      <c r="B869" s="93"/>
      <c r="C869" s="94"/>
      <c r="D869" s="94"/>
    </row>
    <row r="870" spans="2:4">
      <c r="B870" s="93"/>
      <c r="C870" s="94"/>
      <c r="D870" s="94"/>
    </row>
    <row r="871" spans="2:4">
      <c r="B871" s="93"/>
      <c r="C871" s="94"/>
      <c r="D871" s="94"/>
    </row>
    <row r="872" spans="2:4">
      <c r="B872" s="93"/>
      <c r="C872" s="94"/>
      <c r="D872" s="94"/>
    </row>
    <row r="873" spans="2:4">
      <c r="B873" s="93"/>
      <c r="C873" s="94"/>
      <c r="D873" s="94"/>
    </row>
    <row r="874" spans="2:4">
      <c r="B874" s="93"/>
      <c r="C874" s="94"/>
      <c r="D874" s="94"/>
    </row>
    <row r="875" spans="2:4">
      <c r="B875" s="93"/>
      <c r="C875" s="94"/>
      <c r="D875" s="94"/>
    </row>
    <row r="876" spans="2:4">
      <c r="B876" s="93"/>
      <c r="C876" s="94"/>
      <c r="D876" s="94"/>
    </row>
    <row r="877" spans="2:4">
      <c r="B877" s="93"/>
      <c r="C877" s="94"/>
      <c r="D877" s="94"/>
    </row>
    <row r="878" spans="2:4">
      <c r="B878" s="93"/>
      <c r="C878" s="94"/>
      <c r="D878" s="94"/>
    </row>
    <row r="879" spans="2:4">
      <c r="B879" s="93"/>
      <c r="C879" s="94"/>
      <c r="D879" s="94"/>
    </row>
    <row r="880" spans="2:4">
      <c r="B880" s="93"/>
      <c r="C880" s="94"/>
      <c r="D880" s="94"/>
    </row>
    <row r="881" spans="2:4">
      <c r="B881" s="93"/>
      <c r="C881" s="94"/>
      <c r="D881" s="94"/>
    </row>
    <row r="882" spans="2:4">
      <c r="B882" s="93"/>
      <c r="C882" s="94"/>
      <c r="D882" s="94"/>
    </row>
    <row r="883" spans="2:4">
      <c r="B883" s="93"/>
      <c r="C883" s="94"/>
      <c r="D883" s="94"/>
    </row>
    <row r="884" spans="2:4">
      <c r="B884" s="93"/>
      <c r="C884" s="94"/>
      <c r="D884" s="94"/>
    </row>
    <row r="885" spans="2:4">
      <c r="B885" s="93"/>
      <c r="C885" s="94"/>
      <c r="D885" s="94"/>
    </row>
    <row r="886" spans="2:4">
      <c r="B886" s="93"/>
      <c r="C886" s="94"/>
      <c r="D886" s="94"/>
    </row>
    <row r="887" spans="2:4">
      <c r="B887" s="93"/>
      <c r="C887" s="94"/>
      <c r="D887" s="94"/>
    </row>
    <row r="888" spans="2:4">
      <c r="B888" s="93"/>
      <c r="C888" s="94"/>
      <c r="D888" s="94"/>
    </row>
    <row r="889" spans="2:4">
      <c r="B889" s="93"/>
      <c r="C889" s="94"/>
      <c r="D889" s="94"/>
    </row>
    <row r="890" spans="2:4">
      <c r="B890" s="93"/>
      <c r="C890" s="94"/>
      <c r="D890" s="94"/>
    </row>
    <row r="891" spans="2:4">
      <c r="B891" s="93"/>
      <c r="C891" s="94"/>
      <c r="D891" s="94"/>
    </row>
    <row r="892" spans="2:4">
      <c r="B892" s="93"/>
      <c r="C892" s="94"/>
      <c r="D892" s="94"/>
    </row>
    <row r="893" spans="2:4">
      <c r="B893" s="93"/>
      <c r="C893" s="94"/>
      <c r="D893" s="94"/>
    </row>
    <row r="894" spans="2:4">
      <c r="B894" s="93"/>
      <c r="C894" s="94"/>
      <c r="D894" s="94"/>
    </row>
    <row r="895" spans="2:4">
      <c r="B895" s="93"/>
      <c r="C895" s="94"/>
      <c r="D895" s="94"/>
    </row>
    <row r="896" spans="2:4">
      <c r="B896" s="93"/>
      <c r="C896" s="94"/>
      <c r="D896" s="94"/>
    </row>
    <row r="897" spans="2:4">
      <c r="B897" s="93"/>
      <c r="C897" s="94"/>
      <c r="D897" s="94"/>
    </row>
    <row r="898" spans="2:4">
      <c r="B898" s="93"/>
      <c r="C898" s="94"/>
      <c r="D898" s="94"/>
    </row>
    <row r="899" spans="2:4">
      <c r="B899" s="93"/>
      <c r="C899" s="94"/>
      <c r="D899" s="94"/>
    </row>
    <row r="900" spans="2:4">
      <c r="B900" s="93"/>
      <c r="C900" s="94"/>
      <c r="D900" s="94"/>
    </row>
    <row r="901" spans="2:4">
      <c r="B901" s="93"/>
      <c r="C901" s="94"/>
      <c r="D901" s="94"/>
    </row>
    <row r="902" spans="2:4">
      <c r="B902" s="93"/>
      <c r="C902" s="94"/>
      <c r="D902" s="94"/>
    </row>
    <row r="903" spans="2:4">
      <c r="B903" s="93"/>
      <c r="C903" s="94"/>
      <c r="D903" s="94"/>
    </row>
    <row r="904" spans="2:4">
      <c r="B904" s="93"/>
      <c r="C904" s="94"/>
      <c r="D904" s="94"/>
    </row>
    <row r="905" spans="2:4">
      <c r="B905" s="93"/>
      <c r="C905" s="94"/>
      <c r="D905" s="94"/>
    </row>
    <row r="906" spans="2:4">
      <c r="B906" s="93"/>
      <c r="C906" s="94"/>
      <c r="D906" s="94"/>
    </row>
    <row r="907" spans="2:4">
      <c r="B907" s="93"/>
      <c r="C907" s="94"/>
      <c r="D907" s="94"/>
    </row>
    <row r="908" spans="2:4">
      <c r="B908" s="93"/>
      <c r="C908" s="94"/>
      <c r="D908" s="94"/>
    </row>
    <row r="909" spans="2:4">
      <c r="B909" s="93"/>
      <c r="C909" s="94"/>
      <c r="D909" s="94"/>
    </row>
    <row r="910" spans="2:4">
      <c r="B910" s="93"/>
      <c r="C910" s="94"/>
      <c r="D910" s="94"/>
    </row>
    <row r="911" spans="2:4">
      <c r="B911" s="93"/>
      <c r="C911" s="94"/>
      <c r="D911" s="94"/>
    </row>
    <row r="912" spans="2:4">
      <c r="B912" s="93"/>
      <c r="C912" s="94"/>
      <c r="D912" s="94"/>
    </row>
    <row r="913" spans="2:4">
      <c r="B913" s="93"/>
      <c r="C913" s="94"/>
      <c r="D913" s="94"/>
    </row>
    <row r="914" spans="2:4">
      <c r="B914" s="93"/>
      <c r="C914" s="94"/>
      <c r="D914" s="94"/>
    </row>
    <row r="915" spans="2:4">
      <c r="B915" s="93"/>
      <c r="C915" s="94"/>
      <c r="D915" s="94"/>
    </row>
    <row r="916" spans="2:4">
      <c r="B916" s="93"/>
      <c r="C916" s="94"/>
      <c r="D916" s="94"/>
    </row>
    <row r="917" spans="2:4">
      <c r="B917" s="93"/>
      <c r="C917" s="94"/>
      <c r="D917" s="94"/>
    </row>
    <row r="918" spans="2:4">
      <c r="B918" s="93"/>
      <c r="C918" s="94"/>
      <c r="D918" s="94"/>
    </row>
    <row r="919" spans="2:4">
      <c r="B919" s="93"/>
      <c r="C919" s="94"/>
      <c r="D919" s="94"/>
    </row>
    <row r="920" spans="2:4">
      <c r="B920" s="93"/>
      <c r="C920" s="94"/>
      <c r="D920" s="94"/>
    </row>
    <row r="921" spans="2:4">
      <c r="B921" s="93"/>
      <c r="C921" s="94"/>
      <c r="D921" s="94"/>
    </row>
    <row r="922" spans="2:4">
      <c r="B922" s="93"/>
      <c r="C922" s="94"/>
      <c r="D922" s="94"/>
    </row>
    <row r="923" spans="2:4">
      <c r="B923" s="93"/>
      <c r="C923" s="94"/>
      <c r="D923" s="94"/>
    </row>
    <row r="924" spans="2:4">
      <c r="B924" s="93"/>
      <c r="C924" s="94"/>
      <c r="D924" s="94"/>
    </row>
    <row r="925" spans="2:4">
      <c r="B925" s="93"/>
      <c r="C925" s="94"/>
      <c r="D925" s="94"/>
    </row>
    <row r="926" spans="2:4">
      <c r="B926" s="93"/>
      <c r="C926" s="94"/>
      <c r="D926" s="94"/>
    </row>
    <row r="927" spans="2:4">
      <c r="B927" s="93"/>
      <c r="C927" s="94"/>
      <c r="D927" s="94"/>
    </row>
    <row r="928" spans="2:4">
      <c r="B928" s="93"/>
      <c r="C928" s="94"/>
      <c r="D928" s="94"/>
    </row>
    <row r="929" spans="2:4">
      <c r="B929" s="93"/>
      <c r="C929" s="94"/>
      <c r="D929" s="94"/>
    </row>
    <row r="930" spans="2:4">
      <c r="B930" s="93"/>
      <c r="C930" s="94"/>
      <c r="D930" s="94"/>
    </row>
    <row r="931" spans="2:4">
      <c r="B931" s="93"/>
      <c r="C931" s="94"/>
      <c r="D931" s="94"/>
    </row>
    <row r="932" spans="2:4">
      <c r="B932" s="93"/>
      <c r="C932" s="94"/>
      <c r="D932" s="94"/>
    </row>
    <row r="933" spans="2:4">
      <c r="B933" s="93"/>
      <c r="C933" s="94"/>
      <c r="D933" s="94"/>
    </row>
    <row r="934" spans="2:4">
      <c r="B934" s="93"/>
      <c r="C934" s="94"/>
      <c r="D934" s="94"/>
    </row>
    <row r="935" spans="2:4">
      <c r="B935" s="93"/>
      <c r="C935" s="94"/>
      <c r="D935" s="94"/>
    </row>
    <row r="936" spans="2:4">
      <c r="B936" s="93"/>
      <c r="C936" s="94"/>
      <c r="D936" s="94"/>
    </row>
    <row r="937" spans="2:4">
      <c r="B937" s="93"/>
      <c r="C937" s="94"/>
      <c r="D937" s="94"/>
    </row>
    <row r="938" spans="2:4">
      <c r="B938" s="93"/>
      <c r="C938" s="94"/>
      <c r="D938" s="94"/>
    </row>
    <row r="939" spans="2:4">
      <c r="B939" s="93"/>
      <c r="C939" s="94"/>
      <c r="D939" s="94"/>
    </row>
    <row r="940" spans="2:4">
      <c r="B940" s="93"/>
      <c r="C940" s="94"/>
      <c r="D940" s="94"/>
    </row>
    <row r="941" spans="2:4">
      <c r="B941" s="93"/>
      <c r="C941" s="94"/>
      <c r="D941" s="94"/>
    </row>
    <row r="942" spans="2:4">
      <c r="B942" s="93"/>
      <c r="C942" s="94"/>
      <c r="D942" s="94"/>
    </row>
    <row r="943" spans="2:4">
      <c r="B943" s="93"/>
      <c r="C943" s="94"/>
      <c r="D943" s="94"/>
    </row>
    <row r="944" spans="2:4">
      <c r="B944" s="93"/>
      <c r="C944" s="94"/>
      <c r="D944" s="94"/>
    </row>
    <row r="945" spans="2:4">
      <c r="B945" s="93"/>
      <c r="C945" s="94"/>
      <c r="D945" s="94"/>
    </row>
    <row r="946" spans="2:4">
      <c r="B946" s="93"/>
      <c r="C946" s="94"/>
      <c r="D946" s="94"/>
    </row>
    <row r="947" spans="2:4">
      <c r="B947" s="93"/>
      <c r="C947" s="94"/>
      <c r="D947" s="94"/>
    </row>
    <row r="948" spans="2:4">
      <c r="B948" s="93"/>
      <c r="C948" s="94"/>
      <c r="D948" s="94"/>
    </row>
    <row r="949" spans="2:4">
      <c r="B949" s="93"/>
      <c r="C949" s="94"/>
      <c r="D949" s="94"/>
    </row>
    <row r="950" spans="2:4">
      <c r="B950" s="93"/>
      <c r="C950" s="94"/>
      <c r="D950" s="94"/>
    </row>
    <row r="951" spans="2:4">
      <c r="B951" s="93"/>
      <c r="C951" s="94"/>
      <c r="D951" s="94"/>
    </row>
    <row r="952" spans="2:4">
      <c r="B952" s="93"/>
      <c r="C952" s="94"/>
      <c r="D952" s="94"/>
    </row>
    <row r="953" spans="2:4">
      <c r="B953" s="93"/>
      <c r="C953" s="94"/>
      <c r="D953" s="94"/>
    </row>
    <row r="954" spans="2:4">
      <c r="B954" s="93"/>
      <c r="C954" s="94"/>
      <c r="D954" s="94"/>
    </row>
    <row r="955" spans="2:4">
      <c r="B955" s="93"/>
      <c r="C955" s="94"/>
      <c r="D955" s="94"/>
    </row>
    <row r="956" spans="2:4">
      <c r="B956" s="93"/>
      <c r="C956" s="94"/>
      <c r="D956" s="94"/>
    </row>
    <row r="957" spans="2:4">
      <c r="B957" s="93"/>
      <c r="C957" s="94"/>
      <c r="D957" s="94"/>
    </row>
    <row r="958" spans="2:4">
      <c r="B958" s="93"/>
      <c r="C958" s="94"/>
      <c r="D958" s="94"/>
    </row>
    <row r="959" spans="2:4">
      <c r="B959" s="93"/>
      <c r="C959" s="94"/>
      <c r="D959" s="94"/>
    </row>
    <row r="960" spans="2:4">
      <c r="B960" s="93"/>
      <c r="C960" s="94"/>
      <c r="D960" s="94"/>
    </row>
    <row r="961" spans="2:4">
      <c r="B961" s="93"/>
      <c r="C961" s="94"/>
      <c r="D961" s="94"/>
    </row>
    <row r="962" spans="2:4">
      <c r="B962" s="93"/>
      <c r="C962" s="94"/>
      <c r="D962" s="94"/>
    </row>
    <row r="963" spans="2:4">
      <c r="B963" s="93"/>
      <c r="C963" s="94"/>
      <c r="D963" s="94"/>
    </row>
    <row r="964" spans="2:4">
      <c r="B964" s="93"/>
      <c r="C964" s="94"/>
      <c r="D964" s="94"/>
    </row>
    <row r="965" spans="2:4">
      <c r="B965" s="93"/>
      <c r="C965" s="94"/>
      <c r="D965" s="94"/>
    </row>
    <row r="966" spans="2:4">
      <c r="B966" s="93"/>
      <c r="C966" s="94"/>
      <c r="D966" s="94"/>
    </row>
    <row r="967" spans="2:4">
      <c r="B967" s="93"/>
      <c r="C967" s="94"/>
      <c r="D967" s="94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46" t="s" vm="1">
        <v>229</v>
      </c>
    </row>
    <row r="2" spans="2:16">
      <c r="B2" s="46" t="s">
        <v>145</v>
      </c>
      <c r="C2" s="46" t="s">
        <v>230</v>
      </c>
    </row>
    <row r="3" spans="2:16">
      <c r="B3" s="46" t="s">
        <v>147</v>
      </c>
      <c r="C3" s="46" t="s">
        <v>231</v>
      </c>
    </row>
    <row r="4" spans="2:16">
      <c r="B4" s="46" t="s">
        <v>148</v>
      </c>
      <c r="C4" s="46">
        <v>12152</v>
      </c>
    </row>
    <row r="6" spans="2:16" ht="26.25" customHeight="1">
      <c r="B6" s="143" t="s">
        <v>183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s="3" customFormat="1" ht="63">
      <c r="B7" s="21" t="s">
        <v>116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210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2823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v>0</v>
      </c>
      <c r="P10" s="108">
        <v>0</v>
      </c>
    </row>
    <row r="11" spans="2:16" ht="20.25" customHeight="1">
      <c r="B11" s="109" t="s">
        <v>220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9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211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146</v>
      </c>
      <c r="C1" s="46" t="s" vm="1">
        <v>229</v>
      </c>
    </row>
    <row r="2" spans="2:16">
      <c r="B2" s="46" t="s">
        <v>145</v>
      </c>
      <c r="C2" s="46" t="s">
        <v>230</v>
      </c>
    </row>
    <row r="3" spans="2:16">
      <c r="B3" s="46" t="s">
        <v>147</v>
      </c>
      <c r="C3" s="46" t="s">
        <v>231</v>
      </c>
    </row>
    <row r="4" spans="2:16">
      <c r="B4" s="46" t="s">
        <v>148</v>
      </c>
      <c r="C4" s="46">
        <v>12152</v>
      </c>
    </row>
    <row r="6" spans="2:16" ht="26.25" customHeight="1">
      <c r="B6" s="143" t="s">
        <v>184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s="3" customFormat="1" ht="63">
      <c r="B7" s="21" t="s">
        <v>116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205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2824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f>IFERROR(M10/$M$10,0)</f>
        <v>0</v>
      </c>
      <c r="P10" s="108">
        <f>M10/'סכום נכסי הקרן'!$C$42</f>
        <v>0</v>
      </c>
    </row>
    <row r="11" spans="2:16" ht="20.25" customHeight="1">
      <c r="B11" s="109" t="s">
        <v>220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9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211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1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1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2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43.7109375" style="2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146</v>
      </c>
      <c r="C1" s="46" t="s" vm="1">
        <v>229</v>
      </c>
    </row>
    <row r="2" spans="2:18">
      <c r="B2" s="46" t="s">
        <v>145</v>
      </c>
      <c r="C2" s="46" t="s">
        <v>230</v>
      </c>
    </row>
    <row r="3" spans="2:18">
      <c r="B3" s="46" t="s">
        <v>147</v>
      </c>
      <c r="C3" s="46" t="s">
        <v>231</v>
      </c>
    </row>
    <row r="4" spans="2:18">
      <c r="B4" s="46" t="s">
        <v>148</v>
      </c>
      <c r="C4" s="46">
        <v>12152</v>
      </c>
    </row>
    <row r="6" spans="2:18" ht="21.75" customHeight="1">
      <c r="B6" s="146" t="s">
        <v>173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8"/>
    </row>
    <row r="7" spans="2:18" ht="27.75" customHeight="1">
      <c r="B7" s="149" t="s">
        <v>89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1"/>
    </row>
    <row r="8" spans="2:18" s="3" customFormat="1" ht="66" customHeight="1">
      <c r="B8" s="21" t="s">
        <v>115</v>
      </c>
      <c r="C8" s="29" t="s">
        <v>47</v>
      </c>
      <c r="D8" s="29" t="s">
        <v>119</v>
      </c>
      <c r="E8" s="29" t="s">
        <v>14</v>
      </c>
      <c r="F8" s="29" t="s">
        <v>68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219</v>
      </c>
      <c r="O8" s="29" t="s">
        <v>63</v>
      </c>
      <c r="P8" s="29" t="s">
        <v>207</v>
      </c>
      <c r="Q8" s="29" t="s">
        <v>149</v>
      </c>
      <c r="R8" s="59" t="s">
        <v>151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15" t="s">
        <v>208</v>
      </c>
      <c r="O9" s="31" t="s">
        <v>213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8" s="4" customFormat="1" ht="18" customHeight="1">
      <c r="B11" s="74" t="s">
        <v>28</v>
      </c>
      <c r="C11" s="74"/>
      <c r="D11" s="75"/>
      <c r="E11" s="74"/>
      <c r="F11" s="74"/>
      <c r="G11" s="97"/>
      <c r="H11" s="77">
        <v>6.129747493995378</v>
      </c>
      <c r="I11" s="75"/>
      <c r="J11" s="76"/>
      <c r="K11" s="78">
        <v>2.8474849947064826E-2</v>
      </c>
      <c r="L11" s="77"/>
      <c r="M11" s="98"/>
      <c r="N11" s="77"/>
      <c r="O11" s="77">
        <v>35577.483508232006</v>
      </c>
      <c r="P11" s="78"/>
      <c r="Q11" s="78">
        <f>IFERROR(O11/$O$11,0)</f>
        <v>1</v>
      </c>
      <c r="R11" s="78">
        <f>O11/'סכום נכסי הקרן'!$C$42</f>
        <v>0.26572882064164388</v>
      </c>
    </row>
    <row r="12" spans="2:18" ht="22.5" customHeight="1">
      <c r="B12" s="79" t="s">
        <v>198</v>
      </c>
      <c r="C12" s="80"/>
      <c r="D12" s="81"/>
      <c r="E12" s="80"/>
      <c r="F12" s="80"/>
      <c r="G12" s="99"/>
      <c r="H12" s="83">
        <v>6.122833413799964</v>
      </c>
      <c r="I12" s="81"/>
      <c r="J12" s="82"/>
      <c r="K12" s="84">
        <v>2.8461560965588585E-2</v>
      </c>
      <c r="L12" s="83"/>
      <c r="M12" s="100"/>
      <c r="N12" s="83"/>
      <c r="O12" s="83">
        <v>35558.601000474002</v>
      </c>
      <c r="P12" s="84"/>
      <c r="Q12" s="84">
        <f t="shared" ref="Q12:Q63" si="0">IFERROR(O12/$O$11,0)</f>
        <v>0.99946925679120513</v>
      </c>
      <c r="R12" s="84">
        <f>O12/'סכום נכסי הקרן'!$C$42</f>
        <v>0.2655877868747073</v>
      </c>
    </row>
    <row r="13" spans="2:18">
      <c r="B13" s="92" t="s">
        <v>26</v>
      </c>
      <c r="C13" s="87"/>
      <c r="D13" s="88"/>
      <c r="E13" s="87"/>
      <c r="F13" s="87"/>
      <c r="G13" s="101"/>
      <c r="H13" s="90">
        <v>5.2578587925995199</v>
      </c>
      <c r="I13" s="88"/>
      <c r="J13" s="89"/>
      <c r="K13" s="91">
        <v>1.0156160498058384E-2</v>
      </c>
      <c r="L13" s="90"/>
      <c r="M13" s="102"/>
      <c r="N13" s="90"/>
      <c r="O13" s="90">
        <v>14169.181682954999</v>
      </c>
      <c r="P13" s="91"/>
      <c r="Q13" s="91">
        <f t="shared" si="0"/>
        <v>0.39826261685080955</v>
      </c>
      <c r="R13" s="91">
        <f>O13/'סכום נכסי הקרן'!$C$42</f>
        <v>0.10582985548142052</v>
      </c>
    </row>
    <row r="14" spans="2:18">
      <c r="B14" s="103" t="s">
        <v>25</v>
      </c>
      <c r="C14" s="80"/>
      <c r="D14" s="81"/>
      <c r="E14" s="80"/>
      <c r="F14" s="80"/>
      <c r="G14" s="99"/>
      <c r="H14" s="83">
        <v>5.2578587925995199</v>
      </c>
      <c r="I14" s="81"/>
      <c r="J14" s="82"/>
      <c r="K14" s="84">
        <v>1.0156160498058384E-2</v>
      </c>
      <c r="L14" s="83"/>
      <c r="M14" s="100"/>
      <c r="N14" s="83"/>
      <c r="O14" s="83">
        <v>14169.181682954999</v>
      </c>
      <c r="P14" s="84"/>
      <c r="Q14" s="84">
        <f t="shared" si="0"/>
        <v>0.39826261685080955</v>
      </c>
      <c r="R14" s="84">
        <f>O14/'סכום נכסי הקרן'!$C$42</f>
        <v>0.10582985548142052</v>
      </c>
    </row>
    <row r="15" spans="2:18">
      <c r="B15" s="104" t="s">
        <v>232</v>
      </c>
      <c r="C15" s="87" t="s">
        <v>233</v>
      </c>
      <c r="D15" s="88" t="s">
        <v>120</v>
      </c>
      <c r="E15" s="87" t="s">
        <v>234</v>
      </c>
      <c r="F15" s="87"/>
      <c r="G15" s="101"/>
      <c r="H15" s="90">
        <v>1.3000000000000613</v>
      </c>
      <c r="I15" s="88" t="s">
        <v>133</v>
      </c>
      <c r="J15" s="89">
        <v>0.04</v>
      </c>
      <c r="K15" s="91">
        <v>1.0900000000002021E-2</v>
      </c>
      <c r="L15" s="90">
        <v>1138194.7922090001</v>
      </c>
      <c r="M15" s="102">
        <v>143.41999999999999</v>
      </c>
      <c r="N15" s="90"/>
      <c r="O15" s="90">
        <v>1632.398996163</v>
      </c>
      <c r="P15" s="91">
        <v>8.0714740180884968E-5</v>
      </c>
      <c r="Q15" s="91">
        <f t="shared" si="0"/>
        <v>4.5882924681429238E-2</v>
      </c>
      <c r="R15" s="91">
        <f>O15/'סכום נכסי הקרן'!$C$42</f>
        <v>1.2192415463185566E-2</v>
      </c>
    </row>
    <row r="16" spans="2:18">
      <c r="B16" s="104" t="s">
        <v>235</v>
      </c>
      <c r="C16" s="87" t="s">
        <v>236</v>
      </c>
      <c r="D16" s="88" t="s">
        <v>120</v>
      </c>
      <c r="E16" s="87" t="s">
        <v>234</v>
      </c>
      <c r="F16" s="87"/>
      <c r="G16" s="101"/>
      <c r="H16" s="90">
        <v>4.0999999999981194</v>
      </c>
      <c r="I16" s="88" t="s">
        <v>133</v>
      </c>
      <c r="J16" s="89">
        <v>7.4999999999999997E-3</v>
      </c>
      <c r="K16" s="91">
        <v>9.699999999998328E-3</v>
      </c>
      <c r="L16" s="90">
        <v>871171.06600700004</v>
      </c>
      <c r="M16" s="102">
        <v>109.89</v>
      </c>
      <c r="N16" s="90"/>
      <c r="O16" s="90">
        <v>957.3298954280001</v>
      </c>
      <c r="P16" s="91">
        <v>4.3506209652577593E-5</v>
      </c>
      <c r="Q16" s="91">
        <f t="shared" si="0"/>
        <v>2.6908308318279194E-2</v>
      </c>
      <c r="R16" s="91">
        <f>O16/'סכום נכסי הקרן'!$C$42</f>
        <v>7.1503130348780667E-3</v>
      </c>
    </row>
    <row r="17" spans="2:18">
      <c r="B17" s="104" t="s">
        <v>237</v>
      </c>
      <c r="C17" s="87" t="s">
        <v>238</v>
      </c>
      <c r="D17" s="88" t="s">
        <v>120</v>
      </c>
      <c r="E17" s="87" t="s">
        <v>234</v>
      </c>
      <c r="F17" s="87"/>
      <c r="G17" s="101"/>
      <c r="H17" s="90">
        <v>6.069999999999343</v>
      </c>
      <c r="I17" s="88" t="s">
        <v>133</v>
      </c>
      <c r="J17" s="89">
        <v>5.0000000000000001E-3</v>
      </c>
      <c r="K17" s="91">
        <v>9.4000000000001895E-3</v>
      </c>
      <c r="L17" s="90">
        <v>1971450.4633770001</v>
      </c>
      <c r="M17" s="102">
        <v>106.67</v>
      </c>
      <c r="N17" s="90"/>
      <c r="O17" s="90">
        <v>2102.946255634</v>
      </c>
      <c r="P17" s="91">
        <v>9.7511616285981783E-5</v>
      </c>
      <c r="Q17" s="91">
        <f t="shared" si="0"/>
        <v>5.9108909576120389E-2</v>
      </c>
      <c r="R17" s="91">
        <f>O17/'סכום נכסי הקרן'!$C$42</f>
        <v>1.5706940831076044E-2</v>
      </c>
    </row>
    <row r="18" spans="2:18">
      <c r="B18" s="104" t="s">
        <v>239</v>
      </c>
      <c r="C18" s="87" t="s">
        <v>240</v>
      </c>
      <c r="D18" s="88" t="s">
        <v>120</v>
      </c>
      <c r="E18" s="87" t="s">
        <v>234</v>
      </c>
      <c r="F18" s="87"/>
      <c r="G18" s="101"/>
      <c r="H18" s="90">
        <v>10.669999999977481</v>
      </c>
      <c r="I18" s="88" t="s">
        <v>133</v>
      </c>
      <c r="J18" s="89">
        <v>0.04</v>
      </c>
      <c r="K18" s="91">
        <v>1.0399999999957802E-2</v>
      </c>
      <c r="L18" s="90">
        <v>120451.447419</v>
      </c>
      <c r="M18" s="102">
        <v>181.01</v>
      </c>
      <c r="N18" s="90"/>
      <c r="O18" s="90">
        <v>218.02915757299999</v>
      </c>
      <c r="P18" s="91">
        <v>7.5602031557521853E-6</v>
      </c>
      <c r="Q18" s="91">
        <f t="shared" si="0"/>
        <v>6.1282905948800981E-3</v>
      </c>
      <c r="R18" s="91">
        <f>O18/'סכום נכסי הקרן'!$C$42</f>
        <v>1.6284634323267667E-3</v>
      </c>
    </row>
    <row r="19" spans="2:18">
      <c r="B19" s="104" t="s">
        <v>241</v>
      </c>
      <c r="C19" s="87" t="s">
        <v>242</v>
      </c>
      <c r="D19" s="88" t="s">
        <v>120</v>
      </c>
      <c r="E19" s="87" t="s">
        <v>234</v>
      </c>
      <c r="F19" s="87"/>
      <c r="G19" s="101"/>
      <c r="H19" s="90">
        <v>19.809999999979272</v>
      </c>
      <c r="I19" s="88" t="s">
        <v>133</v>
      </c>
      <c r="J19" s="89">
        <v>0.01</v>
      </c>
      <c r="K19" s="91">
        <v>1.0899999999987163E-2</v>
      </c>
      <c r="L19" s="90">
        <v>100217.42730700001</v>
      </c>
      <c r="M19" s="102">
        <v>108.82</v>
      </c>
      <c r="N19" s="90"/>
      <c r="O19" s="90">
        <v>109.056595746</v>
      </c>
      <c r="P19" s="91">
        <v>5.5353135395963487E-6</v>
      </c>
      <c r="Q19" s="91">
        <f t="shared" si="0"/>
        <v>3.0653262960761746E-3</v>
      </c>
      <c r="R19" s="91">
        <f>O19/'סכום נכסי הקרן'!$C$42</f>
        <v>8.1454554153814046E-4</v>
      </c>
    </row>
    <row r="20" spans="2:18">
      <c r="B20" s="104" t="s">
        <v>243</v>
      </c>
      <c r="C20" s="87" t="s">
        <v>244</v>
      </c>
      <c r="D20" s="88" t="s">
        <v>120</v>
      </c>
      <c r="E20" s="87" t="s">
        <v>234</v>
      </c>
      <c r="F20" s="87"/>
      <c r="G20" s="101"/>
      <c r="H20" s="90">
        <v>3.3299999999997318</v>
      </c>
      <c r="I20" s="88" t="s">
        <v>133</v>
      </c>
      <c r="J20" s="89">
        <v>1E-3</v>
      </c>
      <c r="K20" s="91">
        <v>1.01E-2</v>
      </c>
      <c r="L20" s="90">
        <v>3519913.478255</v>
      </c>
      <c r="M20" s="102">
        <v>105.93</v>
      </c>
      <c r="N20" s="90"/>
      <c r="O20" s="90">
        <v>3728.6440668</v>
      </c>
      <c r="P20" s="91">
        <v>2.1912866438698775E-4</v>
      </c>
      <c r="Q20" s="91">
        <f t="shared" si="0"/>
        <v>0.10480347959228924</v>
      </c>
      <c r="R20" s="91">
        <f>O20/'סכום נכסי הקרן'!$C$42</f>
        <v>2.7849305031199614E-2</v>
      </c>
    </row>
    <row r="21" spans="2:18">
      <c r="B21" s="104" t="s">
        <v>245</v>
      </c>
      <c r="C21" s="87" t="s">
        <v>246</v>
      </c>
      <c r="D21" s="88" t="s">
        <v>120</v>
      </c>
      <c r="E21" s="87" t="s">
        <v>234</v>
      </c>
      <c r="F21" s="87"/>
      <c r="G21" s="101"/>
      <c r="H21" s="90">
        <v>15.019999999987608</v>
      </c>
      <c r="I21" s="88" t="s">
        <v>133</v>
      </c>
      <c r="J21" s="89">
        <v>2.75E-2</v>
      </c>
      <c r="K21" s="91">
        <v>1.0700000000008852E-2</v>
      </c>
      <c r="L21" s="90">
        <v>179419.31401999999</v>
      </c>
      <c r="M21" s="102">
        <v>151.12</v>
      </c>
      <c r="N21" s="90"/>
      <c r="O21" s="90">
        <v>271.13848586800003</v>
      </c>
      <c r="P21" s="91">
        <v>9.8851073099110887E-6</v>
      </c>
      <c r="Q21" s="91">
        <f t="shared" si="0"/>
        <v>7.6210698208956608E-3</v>
      </c>
      <c r="R21" s="91">
        <f>O21/'סכום נכסי הקרן'!$C$42</f>
        <v>2.0251378955342286E-3</v>
      </c>
    </row>
    <row r="22" spans="2:18">
      <c r="B22" s="104" t="s">
        <v>247</v>
      </c>
      <c r="C22" s="87" t="s">
        <v>248</v>
      </c>
      <c r="D22" s="88" t="s">
        <v>120</v>
      </c>
      <c r="E22" s="87" t="s">
        <v>234</v>
      </c>
      <c r="F22" s="87"/>
      <c r="G22" s="101"/>
      <c r="H22" s="90">
        <v>0.5</v>
      </c>
      <c r="I22" s="88" t="s">
        <v>133</v>
      </c>
      <c r="J22" s="89">
        <v>1.7500000000000002E-2</v>
      </c>
      <c r="K22" s="91">
        <v>3.7000000000047815E-3</v>
      </c>
      <c r="L22" s="90">
        <v>111375.14933899998</v>
      </c>
      <c r="M22" s="102">
        <v>112.65</v>
      </c>
      <c r="N22" s="90"/>
      <c r="O22" s="90">
        <v>125.46409686200001</v>
      </c>
      <c r="P22" s="91">
        <v>7.2251676002446452E-6</v>
      </c>
      <c r="Q22" s="91">
        <f t="shared" si="0"/>
        <v>3.5265028464694479E-3</v>
      </c>
      <c r="R22" s="91">
        <f>O22/'סכום נכסי הקרן'!$C$42</f>
        <v>9.3709344238172658E-4</v>
      </c>
    </row>
    <row r="23" spans="2:18">
      <c r="B23" s="104" t="s">
        <v>249</v>
      </c>
      <c r="C23" s="87" t="s">
        <v>250</v>
      </c>
      <c r="D23" s="88" t="s">
        <v>120</v>
      </c>
      <c r="E23" s="87" t="s">
        <v>234</v>
      </c>
      <c r="F23" s="87"/>
      <c r="G23" s="101"/>
      <c r="H23" s="90">
        <v>2.5700000000004013</v>
      </c>
      <c r="I23" s="88" t="s">
        <v>133</v>
      </c>
      <c r="J23" s="89">
        <v>7.4999999999999997E-3</v>
      </c>
      <c r="K23" s="91">
        <v>1.0900000000000633E-2</v>
      </c>
      <c r="L23" s="90">
        <v>2173409.1390030002</v>
      </c>
      <c r="M23" s="102">
        <v>108.91</v>
      </c>
      <c r="N23" s="90"/>
      <c r="O23" s="90">
        <v>2367.0600443650001</v>
      </c>
      <c r="P23" s="91">
        <v>9.9187059497227495E-5</v>
      </c>
      <c r="Q23" s="91">
        <f t="shared" si="0"/>
        <v>6.6532531560791919E-2</v>
      </c>
      <c r="R23" s="91">
        <f>O23/'סכום נכסי הקרן'!$C$42</f>
        <v>1.7679611145952189E-2</v>
      </c>
    </row>
    <row r="24" spans="2:18">
      <c r="B24" s="104" t="s">
        <v>251</v>
      </c>
      <c r="C24" s="87" t="s">
        <v>252</v>
      </c>
      <c r="D24" s="88" t="s">
        <v>120</v>
      </c>
      <c r="E24" s="87" t="s">
        <v>234</v>
      </c>
      <c r="F24" s="87"/>
      <c r="G24" s="101"/>
      <c r="H24" s="90">
        <v>8.6400000000002901</v>
      </c>
      <c r="I24" s="88" t="s">
        <v>133</v>
      </c>
      <c r="J24" s="89">
        <v>1E-3</v>
      </c>
      <c r="K24" s="91">
        <v>9.8999999999984205E-3</v>
      </c>
      <c r="L24" s="90">
        <v>2319274.130227</v>
      </c>
      <c r="M24" s="102">
        <v>101.05</v>
      </c>
      <c r="N24" s="90"/>
      <c r="O24" s="90">
        <v>2343.626536963</v>
      </c>
      <c r="P24" s="91">
        <v>1.4257374077680289E-4</v>
      </c>
      <c r="Q24" s="91">
        <f t="shared" si="0"/>
        <v>6.5873870377052557E-2</v>
      </c>
      <c r="R24" s="91">
        <f>O24/'סכום נכסי הקרן'!$C$42</f>
        <v>1.7504585886394697E-2</v>
      </c>
    </row>
    <row r="25" spans="2:18">
      <c r="B25" s="104" t="s">
        <v>253</v>
      </c>
      <c r="C25" s="87" t="s">
        <v>254</v>
      </c>
      <c r="D25" s="88" t="s">
        <v>120</v>
      </c>
      <c r="E25" s="87" t="s">
        <v>234</v>
      </c>
      <c r="F25" s="87"/>
      <c r="G25" s="101"/>
      <c r="H25" s="90">
        <v>26.529999999964623</v>
      </c>
      <c r="I25" s="88" t="s">
        <v>133</v>
      </c>
      <c r="J25" s="89">
        <v>5.0000000000000001E-3</v>
      </c>
      <c r="K25" s="91">
        <v>1.1399999999986605E-2</v>
      </c>
      <c r="L25" s="90">
        <v>340488.26967000001</v>
      </c>
      <c r="M25" s="102">
        <v>92.07</v>
      </c>
      <c r="N25" s="90"/>
      <c r="O25" s="90">
        <v>313.487551553</v>
      </c>
      <c r="P25" s="91">
        <v>2.9861922629434188E-5</v>
      </c>
      <c r="Q25" s="91">
        <f t="shared" si="0"/>
        <v>8.8114031865256705E-3</v>
      </c>
      <c r="R25" s="91">
        <f>O25/'סכום נכסי הקרן'!$C$42</f>
        <v>2.3414437769534897E-3</v>
      </c>
    </row>
    <row r="26" spans="2:18">
      <c r="B26" s="86"/>
      <c r="C26" s="87"/>
      <c r="D26" s="87"/>
      <c r="E26" s="87"/>
      <c r="F26" s="87"/>
      <c r="G26" s="87"/>
      <c r="H26" s="87"/>
      <c r="I26" s="87"/>
      <c r="J26" s="87"/>
      <c r="K26" s="91"/>
      <c r="L26" s="90"/>
      <c r="M26" s="102"/>
      <c r="N26" s="87"/>
      <c r="O26" s="87"/>
      <c r="P26" s="87"/>
      <c r="Q26" s="91"/>
      <c r="R26" s="87"/>
    </row>
    <row r="27" spans="2:18">
      <c r="B27" s="92" t="s">
        <v>48</v>
      </c>
      <c r="C27" s="87"/>
      <c r="D27" s="88"/>
      <c r="E27" s="87"/>
      <c r="F27" s="87"/>
      <c r="G27" s="101"/>
      <c r="H27" s="90">
        <v>6.6958261807843398</v>
      </c>
      <c r="I27" s="88"/>
      <c r="J27" s="89"/>
      <c r="K27" s="91">
        <v>4.0587768842173889E-2</v>
      </c>
      <c r="L27" s="90"/>
      <c r="M27" s="102"/>
      <c r="N27" s="90"/>
      <c r="O27" s="90">
        <v>21389.419317518998</v>
      </c>
      <c r="P27" s="91"/>
      <c r="Q27" s="91">
        <f t="shared" si="0"/>
        <v>0.60120663994039547</v>
      </c>
      <c r="R27" s="91">
        <f>O27/'סכום נכסי הקרן'!$C$42</f>
        <v>0.15975793139328673</v>
      </c>
    </row>
    <row r="28" spans="2:18">
      <c r="B28" s="103" t="s">
        <v>22</v>
      </c>
      <c r="C28" s="80"/>
      <c r="D28" s="81"/>
      <c r="E28" s="80"/>
      <c r="F28" s="80"/>
      <c r="G28" s="99"/>
      <c r="H28" s="83">
        <v>0.75678931270979954</v>
      </c>
      <c r="I28" s="81"/>
      <c r="J28" s="82"/>
      <c r="K28" s="84">
        <v>4.5634348233944085E-2</v>
      </c>
      <c r="L28" s="83"/>
      <c r="M28" s="100"/>
      <c r="N28" s="83"/>
      <c r="O28" s="83">
        <v>6419.3000086509992</v>
      </c>
      <c r="P28" s="84"/>
      <c r="Q28" s="84">
        <f t="shared" si="0"/>
        <v>0.18043153634420731</v>
      </c>
      <c r="R28" s="84">
        <f>O28/'סכום נכסי הקרן'!$C$42</f>
        <v>4.794585935930612E-2</v>
      </c>
    </row>
    <row r="29" spans="2:18">
      <c r="B29" s="104" t="s">
        <v>255</v>
      </c>
      <c r="C29" s="87" t="s">
        <v>256</v>
      </c>
      <c r="D29" s="88" t="s">
        <v>120</v>
      </c>
      <c r="E29" s="87" t="s">
        <v>234</v>
      </c>
      <c r="F29" s="87"/>
      <c r="G29" s="101"/>
      <c r="H29" s="90">
        <v>0.61000000000018806</v>
      </c>
      <c r="I29" s="88" t="s">
        <v>133</v>
      </c>
      <c r="J29" s="89">
        <v>0</v>
      </c>
      <c r="K29" s="91">
        <v>4.5899999999985598E-2</v>
      </c>
      <c r="L29" s="90">
        <v>820139.00799999991</v>
      </c>
      <c r="M29" s="102">
        <v>97.31</v>
      </c>
      <c r="N29" s="90"/>
      <c r="O29" s="90">
        <v>798.07726868499992</v>
      </c>
      <c r="P29" s="91">
        <v>3.7279045818181816E-5</v>
      </c>
      <c r="Q29" s="91">
        <f t="shared" si="0"/>
        <v>2.2432088781668295E-2</v>
      </c>
      <c r="R29" s="91">
        <f>O29/'סכום נכסי הקרן'!$C$42</f>
        <v>5.9608524964813664E-3</v>
      </c>
    </row>
    <row r="30" spans="2:18">
      <c r="B30" s="104" t="s">
        <v>257</v>
      </c>
      <c r="C30" s="87" t="s">
        <v>258</v>
      </c>
      <c r="D30" s="88" t="s">
        <v>120</v>
      </c>
      <c r="E30" s="87" t="s">
        <v>234</v>
      </c>
      <c r="F30" s="87"/>
      <c r="G30" s="101"/>
      <c r="H30" s="90">
        <v>0.34000000001241093</v>
      </c>
      <c r="I30" s="88" t="s">
        <v>133</v>
      </c>
      <c r="J30" s="89">
        <v>0</v>
      </c>
      <c r="K30" s="91">
        <v>4.4199999989202474E-2</v>
      </c>
      <c r="L30" s="90">
        <v>1635.3563999999999</v>
      </c>
      <c r="M30" s="102">
        <v>98.54</v>
      </c>
      <c r="N30" s="90"/>
      <c r="O30" s="90">
        <v>1.6114801970000001</v>
      </c>
      <c r="P30" s="91">
        <v>1.362797E-7</v>
      </c>
      <c r="Q30" s="91">
        <f t="shared" si="0"/>
        <v>4.529494607529315E-5</v>
      </c>
      <c r="R30" s="91">
        <f>O30/'סכום נכסי הקרן'!$C$42</f>
        <v>1.2036172601614506E-5</v>
      </c>
    </row>
    <row r="31" spans="2:18">
      <c r="B31" s="104" t="s">
        <v>259</v>
      </c>
      <c r="C31" s="87" t="s">
        <v>260</v>
      </c>
      <c r="D31" s="88" t="s">
        <v>120</v>
      </c>
      <c r="E31" s="87" t="s">
        <v>234</v>
      </c>
      <c r="F31" s="87"/>
      <c r="G31" s="101"/>
      <c r="H31" s="90">
        <v>0.53000000000075131</v>
      </c>
      <c r="I31" s="88" t="s">
        <v>133</v>
      </c>
      <c r="J31" s="89">
        <v>0</v>
      </c>
      <c r="K31" s="91">
        <v>4.5400000000015026E-2</v>
      </c>
      <c r="L31" s="90">
        <v>340699.25</v>
      </c>
      <c r="M31" s="102">
        <v>97.67</v>
      </c>
      <c r="N31" s="90"/>
      <c r="O31" s="90">
        <v>332.760957475</v>
      </c>
      <c r="P31" s="91">
        <v>2.2713283333333335E-5</v>
      </c>
      <c r="Q31" s="91">
        <f t="shared" si="0"/>
        <v>9.3531336300951406E-3</v>
      </c>
      <c r="R31" s="91">
        <f>O31/'סכום נכסי הקרן'!$C$42</f>
        <v>2.4853971688288791E-3</v>
      </c>
    </row>
    <row r="32" spans="2:18">
      <c r="B32" s="104" t="s">
        <v>261</v>
      </c>
      <c r="C32" s="87" t="s">
        <v>262</v>
      </c>
      <c r="D32" s="88" t="s">
        <v>120</v>
      </c>
      <c r="E32" s="87" t="s">
        <v>234</v>
      </c>
      <c r="F32" s="87"/>
      <c r="G32" s="101"/>
      <c r="H32" s="90">
        <v>8.9999999898898841E-2</v>
      </c>
      <c r="I32" s="88" t="s">
        <v>133</v>
      </c>
      <c r="J32" s="89">
        <v>0</v>
      </c>
      <c r="K32" s="91">
        <v>4.0700000013510797E-2</v>
      </c>
      <c r="L32" s="90">
        <v>1091.9502</v>
      </c>
      <c r="M32" s="102">
        <v>99.64</v>
      </c>
      <c r="N32" s="90"/>
      <c r="O32" s="90">
        <v>1.088019179</v>
      </c>
      <c r="P32" s="91">
        <v>4.3678007999999998E-8</v>
      </c>
      <c r="Q32" s="91">
        <f t="shared" si="0"/>
        <v>3.05816789641193E-5</v>
      </c>
      <c r="R32" s="91">
        <f>O32/'סכום נכסי הקרן'!$C$42</f>
        <v>8.1264334843767913E-6</v>
      </c>
    </row>
    <row r="33" spans="2:18">
      <c r="B33" s="104" t="s">
        <v>263</v>
      </c>
      <c r="C33" s="87" t="s">
        <v>264</v>
      </c>
      <c r="D33" s="88" t="s">
        <v>120</v>
      </c>
      <c r="E33" s="87" t="s">
        <v>234</v>
      </c>
      <c r="F33" s="87"/>
      <c r="G33" s="101"/>
      <c r="H33" s="90">
        <v>0.44000000000120137</v>
      </c>
      <c r="I33" s="88" t="s">
        <v>133</v>
      </c>
      <c r="J33" s="89">
        <v>0</v>
      </c>
      <c r="K33" s="91">
        <v>4.5000000000025027E-2</v>
      </c>
      <c r="L33" s="90">
        <v>203639.70849600004</v>
      </c>
      <c r="M33" s="102">
        <v>98.1</v>
      </c>
      <c r="N33" s="90"/>
      <c r="O33" s="90">
        <v>199.77055402899998</v>
      </c>
      <c r="P33" s="91">
        <v>1.5664592961230773E-5</v>
      </c>
      <c r="Q33" s="91">
        <f t="shared" si="0"/>
        <v>5.6150838769351572E-3</v>
      </c>
      <c r="R33" s="91">
        <f>O33/'סכום נכסי הקרן'!$C$42</f>
        <v>1.4920896164218888E-3</v>
      </c>
    </row>
    <row r="34" spans="2:18">
      <c r="B34" s="104" t="s">
        <v>265</v>
      </c>
      <c r="C34" s="87" t="s">
        <v>266</v>
      </c>
      <c r="D34" s="88" t="s">
        <v>120</v>
      </c>
      <c r="E34" s="87" t="s">
        <v>234</v>
      </c>
      <c r="F34" s="87"/>
      <c r="G34" s="101"/>
      <c r="H34" s="90">
        <v>0.75999999999993195</v>
      </c>
      <c r="I34" s="88" t="s">
        <v>133</v>
      </c>
      <c r="J34" s="89">
        <v>0</v>
      </c>
      <c r="K34" s="91">
        <v>4.5599999999990246E-2</v>
      </c>
      <c r="L34" s="90">
        <v>1821868.6989830001</v>
      </c>
      <c r="M34" s="102">
        <v>96.66</v>
      </c>
      <c r="N34" s="90"/>
      <c r="O34" s="90">
        <v>1761.0182844369999</v>
      </c>
      <c r="P34" s="91">
        <v>5.3584373499500006E-5</v>
      </c>
      <c r="Q34" s="91">
        <f t="shared" si="0"/>
        <v>4.9498112592182952E-2</v>
      </c>
      <c r="R34" s="91">
        <f>O34/'סכום נכסי הקרן'!$C$42</f>
        <v>1.315307508310808E-2</v>
      </c>
    </row>
    <row r="35" spans="2:18">
      <c r="B35" s="104" t="s">
        <v>267</v>
      </c>
      <c r="C35" s="87" t="s">
        <v>268</v>
      </c>
      <c r="D35" s="88" t="s">
        <v>120</v>
      </c>
      <c r="E35" s="87" t="s">
        <v>234</v>
      </c>
      <c r="F35" s="87"/>
      <c r="G35" s="101"/>
      <c r="H35" s="90">
        <v>0.67999999999949712</v>
      </c>
      <c r="I35" s="88" t="s">
        <v>133</v>
      </c>
      <c r="J35" s="89">
        <v>0</v>
      </c>
      <c r="K35" s="91">
        <v>4.5900000000002314E-2</v>
      </c>
      <c r="L35" s="90">
        <v>1066326.442366</v>
      </c>
      <c r="M35" s="102">
        <v>96.97</v>
      </c>
      <c r="N35" s="90"/>
      <c r="O35" s="90">
        <v>1034.016751164</v>
      </c>
      <c r="P35" s="91">
        <v>3.1362542422529414E-5</v>
      </c>
      <c r="Q35" s="91">
        <f t="shared" si="0"/>
        <v>2.9063796795092228E-2</v>
      </c>
      <c r="R35" s="91">
        <f>O35/'סכום נכסי הקרן'!$C$42</f>
        <v>7.7230884457282472E-3</v>
      </c>
    </row>
    <row r="36" spans="2:18">
      <c r="B36" s="104" t="s">
        <v>269</v>
      </c>
      <c r="C36" s="87" t="s">
        <v>270</v>
      </c>
      <c r="D36" s="88" t="s">
        <v>120</v>
      </c>
      <c r="E36" s="87" t="s">
        <v>234</v>
      </c>
      <c r="F36" s="87"/>
      <c r="G36" s="101"/>
      <c r="H36" s="90">
        <v>0.86000000000040444</v>
      </c>
      <c r="I36" s="88" t="s">
        <v>133</v>
      </c>
      <c r="J36" s="89">
        <v>0</v>
      </c>
      <c r="K36" s="91">
        <v>4.5600000000026383E-2</v>
      </c>
      <c r="L36" s="90">
        <v>976217.8909789999</v>
      </c>
      <c r="M36" s="102">
        <v>96.25</v>
      </c>
      <c r="N36" s="90"/>
      <c r="O36" s="90">
        <v>939.60972006700013</v>
      </c>
      <c r="P36" s="91">
        <v>3.0506809093093748E-5</v>
      </c>
      <c r="Q36" s="91">
        <f t="shared" si="0"/>
        <v>2.64102355595103E-2</v>
      </c>
      <c r="R36" s="91">
        <f>O36/'סכום נכסי הקרן'!$C$42</f>
        <v>7.0179607480966777E-3</v>
      </c>
    </row>
    <row r="37" spans="2:18">
      <c r="B37" s="104" t="s">
        <v>271</v>
      </c>
      <c r="C37" s="87" t="s">
        <v>272</v>
      </c>
      <c r="D37" s="88" t="s">
        <v>120</v>
      </c>
      <c r="E37" s="87" t="s">
        <v>234</v>
      </c>
      <c r="F37" s="87"/>
      <c r="G37" s="101"/>
      <c r="H37" s="90">
        <v>0.92999999999945215</v>
      </c>
      <c r="I37" s="88" t="s">
        <v>133</v>
      </c>
      <c r="J37" s="89">
        <v>0</v>
      </c>
      <c r="K37" s="91">
        <v>4.5500000000000734E-2</v>
      </c>
      <c r="L37" s="90">
        <v>1408680.26</v>
      </c>
      <c r="M37" s="102">
        <v>95.93</v>
      </c>
      <c r="N37" s="90"/>
      <c r="O37" s="90">
        <v>1351.3469734180001</v>
      </c>
      <c r="P37" s="91">
        <v>4.5441298709677416E-5</v>
      </c>
      <c r="Q37" s="91">
        <f t="shared" si="0"/>
        <v>3.7983208483683847E-2</v>
      </c>
      <c r="R37" s="91">
        <f>O37/'סכום נכסי הקרן'!$C$42</f>
        <v>1.0093233194554992E-2</v>
      </c>
    </row>
    <row r="38" spans="2:18">
      <c r="B38" s="86"/>
      <c r="C38" s="87"/>
      <c r="D38" s="87"/>
      <c r="E38" s="87"/>
      <c r="F38" s="87"/>
      <c r="G38" s="87"/>
      <c r="H38" s="87"/>
      <c r="I38" s="87"/>
      <c r="J38" s="87"/>
      <c r="K38" s="91"/>
      <c r="L38" s="90"/>
      <c r="M38" s="102"/>
      <c r="N38" s="87"/>
      <c r="O38" s="87"/>
      <c r="P38" s="87"/>
      <c r="Q38" s="91"/>
      <c r="R38" s="87"/>
    </row>
    <row r="39" spans="2:18">
      <c r="B39" s="103" t="s">
        <v>23</v>
      </c>
      <c r="C39" s="80"/>
      <c r="D39" s="81"/>
      <c r="E39" s="80"/>
      <c r="F39" s="80"/>
      <c r="G39" s="99"/>
      <c r="H39" s="83">
        <v>9.2704038750850462</v>
      </c>
      <c r="I39" s="81"/>
      <c r="J39" s="82"/>
      <c r="K39" s="84">
        <v>3.8376257040037332E-2</v>
      </c>
      <c r="L39" s="83"/>
      <c r="M39" s="100"/>
      <c r="N39" s="83"/>
      <c r="O39" s="83">
        <v>14902.683726490999</v>
      </c>
      <c r="P39" s="84"/>
      <c r="Q39" s="84">
        <f t="shared" si="0"/>
        <v>0.4188796468148957</v>
      </c>
      <c r="R39" s="84">
        <f>O39/'סכום נכסי הקרן'!$C$42</f>
        <v>0.11130839453891056</v>
      </c>
    </row>
    <row r="40" spans="2:18">
      <c r="B40" s="104" t="s">
        <v>273</v>
      </c>
      <c r="C40" s="87" t="s">
        <v>274</v>
      </c>
      <c r="D40" s="88" t="s">
        <v>120</v>
      </c>
      <c r="E40" s="87" t="s">
        <v>234</v>
      </c>
      <c r="F40" s="87"/>
      <c r="G40" s="101"/>
      <c r="H40" s="90">
        <v>12.719999999749414</v>
      </c>
      <c r="I40" s="88" t="s">
        <v>133</v>
      </c>
      <c r="J40" s="89">
        <v>5.5E-2</v>
      </c>
      <c r="K40" s="91">
        <v>3.9699999999696561E-2</v>
      </c>
      <c r="L40" s="90">
        <v>8449.3417819999995</v>
      </c>
      <c r="M40" s="102">
        <v>120.91</v>
      </c>
      <c r="N40" s="90"/>
      <c r="O40" s="90">
        <v>10.216099122999999</v>
      </c>
      <c r="P40" s="91">
        <v>4.4547490810520694E-7</v>
      </c>
      <c r="Q40" s="91">
        <f t="shared" si="0"/>
        <v>2.8715069520406561E-4</v>
      </c>
      <c r="R40" s="91">
        <f>O40/'סכום נכסי הקרן'!$C$42</f>
        <v>7.6304215583004512E-5</v>
      </c>
    </row>
    <row r="41" spans="2:18">
      <c r="B41" s="104" t="s">
        <v>275</v>
      </c>
      <c r="C41" s="87" t="s">
        <v>276</v>
      </c>
      <c r="D41" s="88" t="s">
        <v>120</v>
      </c>
      <c r="E41" s="87" t="s">
        <v>234</v>
      </c>
      <c r="F41" s="87"/>
      <c r="G41" s="101"/>
      <c r="H41" s="90">
        <v>2.9000000000013513</v>
      </c>
      <c r="I41" s="88" t="s">
        <v>133</v>
      </c>
      <c r="J41" s="89">
        <v>5.0000000000000001E-3</v>
      </c>
      <c r="K41" s="91">
        <v>3.9500000000074309E-2</v>
      </c>
      <c r="L41" s="90">
        <v>81588.584938999993</v>
      </c>
      <c r="M41" s="102">
        <v>90.72</v>
      </c>
      <c r="N41" s="90"/>
      <c r="O41" s="90">
        <v>74.017160691000001</v>
      </c>
      <c r="P41" s="91">
        <v>5.0634757593142193E-6</v>
      </c>
      <c r="Q41" s="91">
        <f t="shared" si="0"/>
        <v>2.0804495819349822E-3</v>
      </c>
      <c r="R41" s="91">
        <f>O41/'סכום נכסי הקרן'!$C$42</f>
        <v>5.5283541381198392E-4</v>
      </c>
    </row>
    <row r="42" spans="2:18">
      <c r="B42" s="104" t="s">
        <v>277</v>
      </c>
      <c r="C42" s="87" t="s">
        <v>278</v>
      </c>
      <c r="D42" s="88" t="s">
        <v>120</v>
      </c>
      <c r="E42" s="87" t="s">
        <v>234</v>
      </c>
      <c r="F42" s="87"/>
      <c r="G42" s="101"/>
      <c r="H42" s="90">
        <v>1</v>
      </c>
      <c r="I42" s="88" t="s">
        <v>133</v>
      </c>
      <c r="J42" s="89">
        <v>3.7499999999999999E-2</v>
      </c>
      <c r="K42" s="91">
        <v>4.2699999999835619E-2</v>
      </c>
      <c r="L42" s="90">
        <v>87431.221522000007</v>
      </c>
      <c r="M42" s="102">
        <v>99.5</v>
      </c>
      <c r="N42" s="90"/>
      <c r="O42" s="90">
        <v>86.994065408999987</v>
      </c>
      <c r="P42" s="91">
        <v>4.048721115269782E-6</v>
      </c>
      <c r="Q42" s="91">
        <f t="shared" si="0"/>
        <v>2.4452000768652197E-3</v>
      </c>
      <c r="R42" s="91">
        <f>O42/'סכום נכסי הקרן'!$C$42</f>
        <v>6.4976013265825188E-4</v>
      </c>
    </row>
    <row r="43" spans="2:18">
      <c r="B43" s="104" t="s">
        <v>279</v>
      </c>
      <c r="C43" s="87" t="s">
        <v>280</v>
      </c>
      <c r="D43" s="88" t="s">
        <v>120</v>
      </c>
      <c r="E43" s="87" t="s">
        <v>234</v>
      </c>
      <c r="F43" s="87"/>
      <c r="G43" s="101"/>
      <c r="H43" s="90">
        <v>3.8800000000067869</v>
      </c>
      <c r="I43" s="88" t="s">
        <v>133</v>
      </c>
      <c r="J43" s="89">
        <v>0.02</v>
      </c>
      <c r="K43" s="91">
        <v>3.8100000000056047E-2</v>
      </c>
      <c r="L43" s="90">
        <v>208235.387051</v>
      </c>
      <c r="M43" s="102">
        <v>93.4</v>
      </c>
      <c r="N43" s="90"/>
      <c r="O43" s="90">
        <v>194.49185151099999</v>
      </c>
      <c r="P43" s="91">
        <v>1.0205103685361286E-5</v>
      </c>
      <c r="Q43" s="91">
        <f t="shared" si="0"/>
        <v>5.4667118731429667E-3</v>
      </c>
      <c r="R43" s="91">
        <f>O43/'סכום נכסי הקרן'!$C$42</f>
        <v>1.4526628988379526E-3</v>
      </c>
    </row>
    <row r="44" spans="2:18">
      <c r="B44" s="104" t="s">
        <v>281</v>
      </c>
      <c r="C44" s="87" t="s">
        <v>282</v>
      </c>
      <c r="D44" s="88" t="s">
        <v>120</v>
      </c>
      <c r="E44" s="87" t="s">
        <v>234</v>
      </c>
      <c r="F44" s="87"/>
      <c r="G44" s="101"/>
      <c r="H44" s="90">
        <v>6.7800000000007277</v>
      </c>
      <c r="I44" s="88" t="s">
        <v>133</v>
      </c>
      <c r="J44" s="89">
        <v>0.01</v>
      </c>
      <c r="K44" s="91">
        <v>3.7400000000004464E-2</v>
      </c>
      <c r="L44" s="90">
        <v>2902347.8769049998</v>
      </c>
      <c r="M44" s="102">
        <v>83.41</v>
      </c>
      <c r="N44" s="90"/>
      <c r="O44" s="90">
        <v>2420.848356208</v>
      </c>
      <c r="P44" s="91">
        <v>1.152175890357656E-4</v>
      </c>
      <c r="Q44" s="91">
        <f t="shared" si="0"/>
        <v>6.8044395429144339E-2</v>
      </c>
      <c r="R44" s="91">
        <f>O44/'סכום נכסי הקרן'!$C$42</f>
        <v>1.8081356948660192E-2</v>
      </c>
    </row>
    <row r="45" spans="2:18">
      <c r="B45" s="104" t="s">
        <v>283</v>
      </c>
      <c r="C45" s="87" t="s">
        <v>284</v>
      </c>
      <c r="D45" s="88" t="s">
        <v>120</v>
      </c>
      <c r="E45" s="87" t="s">
        <v>234</v>
      </c>
      <c r="F45" s="87"/>
      <c r="G45" s="101"/>
      <c r="H45" s="90">
        <v>16.050000000007731</v>
      </c>
      <c r="I45" s="88" t="s">
        <v>133</v>
      </c>
      <c r="J45" s="89">
        <v>3.7499999999999999E-2</v>
      </c>
      <c r="K45" s="91">
        <v>4.0300000000014463E-2</v>
      </c>
      <c r="L45" s="90">
        <v>1046646.9434830002</v>
      </c>
      <c r="M45" s="102">
        <v>95.77</v>
      </c>
      <c r="N45" s="90"/>
      <c r="O45" s="90">
        <v>1002.373777785</v>
      </c>
      <c r="P45" s="91">
        <v>4.1499529175057326E-5</v>
      </c>
      <c r="Q45" s="91">
        <f t="shared" si="0"/>
        <v>2.8174386689071709E-2</v>
      </c>
      <c r="R45" s="91">
        <f>O45/'סכום נכסי הקרן'!$C$42</f>
        <v>7.4867465471886553E-3</v>
      </c>
    </row>
    <row r="46" spans="2:18">
      <c r="B46" s="104" t="s">
        <v>285</v>
      </c>
      <c r="C46" s="87" t="s">
        <v>286</v>
      </c>
      <c r="D46" s="88" t="s">
        <v>120</v>
      </c>
      <c r="E46" s="87" t="s">
        <v>234</v>
      </c>
      <c r="F46" s="87"/>
      <c r="G46" s="101"/>
      <c r="H46" s="90">
        <v>2.0699999999989127</v>
      </c>
      <c r="I46" s="88" t="s">
        <v>133</v>
      </c>
      <c r="J46" s="89">
        <v>5.0000000000000001E-3</v>
      </c>
      <c r="K46" s="91">
        <v>4.0700000000097852E-2</v>
      </c>
      <c r="L46" s="90">
        <v>98419.929212999996</v>
      </c>
      <c r="M46" s="102">
        <v>93.45</v>
      </c>
      <c r="N46" s="90"/>
      <c r="O46" s="90">
        <v>91.973427630000003</v>
      </c>
      <c r="P46" s="91">
        <v>4.1934761536243302E-6</v>
      </c>
      <c r="Q46" s="91">
        <f t="shared" si="0"/>
        <v>2.5851583237673052E-3</v>
      </c>
      <c r="R46" s="91">
        <f>O46/'סכום נכסי הקרן'!$C$42</f>
        <v>6.8695107254661508E-4</v>
      </c>
    </row>
    <row r="47" spans="2:18">
      <c r="B47" s="104" t="s">
        <v>287</v>
      </c>
      <c r="C47" s="87" t="s">
        <v>288</v>
      </c>
      <c r="D47" s="88" t="s">
        <v>120</v>
      </c>
      <c r="E47" s="87" t="s">
        <v>234</v>
      </c>
      <c r="F47" s="87"/>
      <c r="G47" s="101"/>
      <c r="H47" s="90">
        <v>8.4500000000004949</v>
      </c>
      <c r="I47" s="88" t="s">
        <v>133</v>
      </c>
      <c r="J47" s="89">
        <v>1.3000000000000001E-2</v>
      </c>
      <c r="K47" s="91">
        <v>3.7500000000001518E-2</v>
      </c>
      <c r="L47" s="90">
        <v>5985816.9508290002</v>
      </c>
      <c r="M47" s="102">
        <v>82.62</v>
      </c>
      <c r="N47" s="90"/>
      <c r="O47" s="90">
        <v>4945.4822025590001</v>
      </c>
      <c r="P47" s="91">
        <v>5.339597026352065E-4</v>
      </c>
      <c r="Q47" s="91">
        <f t="shared" si="0"/>
        <v>0.13900595868211707</v>
      </c>
      <c r="R47" s="91">
        <f>O47/'סכום נכסי הקרן'!$C$42</f>
        <v>3.6937889462760054E-2</v>
      </c>
    </row>
    <row r="48" spans="2:18">
      <c r="B48" s="104" t="s">
        <v>289</v>
      </c>
      <c r="C48" s="87" t="s">
        <v>290</v>
      </c>
      <c r="D48" s="88" t="s">
        <v>120</v>
      </c>
      <c r="E48" s="87" t="s">
        <v>234</v>
      </c>
      <c r="F48" s="87"/>
      <c r="G48" s="101"/>
      <c r="H48" s="90">
        <v>12.40000000000094</v>
      </c>
      <c r="I48" s="88" t="s">
        <v>133</v>
      </c>
      <c r="J48" s="89">
        <v>1.4999999999999999E-2</v>
      </c>
      <c r="K48" s="91">
        <v>3.9100000000002265E-2</v>
      </c>
      <c r="L48" s="90">
        <v>3109990.1801530002</v>
      </c>
      <c r="M48" s="102">
        <v>75.400000000000006</v>
      </c>
      <c r="N48" s="90"/>
      <c r="O48" s="90">
        <v>2344.9327407169999</v>
      </c>
      <c r="P48" s="91">
        <v>1.7482408229872471E-4</v>
      </c>
      <c r="Q48" s="91">
        <f t="shared" si="0"/>
        <v>6.5910584715032569E-2</v>
      </c>
      <c r="R48" s="91">
        <f>O48/'סכום נכסי הקרן'!$C$42</f>
        <v>1.7514341944126766E-2</v>
      </c>
    </row>
    <row r="49" spans="2:18">
      <c r="B49" s="104" t="s">
        <v>291</v>
      </c>
      <c r="C49" s="87" t="s">
        <v>292</v>
      </c>
      <c r="D49" s="88" t="s">
        <v>120</v>
      </c>
      <c r="E49" s="87" t="s">
        <v>234</v>
      </c>
      <c r="F49" s="87"/>
      <c r="G49" s="101"/>
      <c r="H49" s="90">
        <v>0.33000000000232477</v>
      </c>
      <c r="I49" s="88" t="s">
        <v>133</v>
      </c>
      <c r="J49" s="89">
        <v>1.5E-3</v>
      </c>
      <c r="K49" s="91">
        <v>4.3999999999945291E-2</v>
      </c>
      <c r="L49" s="90">
        <v>74073.337308999995</v>
      </c>
      <c r="M49" s="102">
        <v>98.72</v>
      </c>
      <c r="N49" s="90"/>
      <c r="O49" s="90">
        <v>73.125201551000004</v>
      </c>
      <c r="P49" s="91">
        <v>4.7413757268466504E-6</v>
      </c>
      <c r="Q49" s="91">
        <f t="shared" si="0"/>
        <v>2.0553786929331332E-3</v>
      </c>
      <c r="R49" s="91">
        <f>O49/'סכום נכסי הקרן'!$C$42</f>
        <v>5.4617335604508507E-4</v>
      </c>
    </row>
    <row r="50" spans="2:18">
      <c r="B50" s="104" t="s">
        <v>293</v>
      </c>
      <c r="C50" s="87" t="s">
        <v>294</v>
      </c>
      <c r="D50" s="88" t="s">
        <v>120</v>
      </c>
      <c r="E50" s="87" t="s">
        <v>234</v>
      </c>
      <c r="F50" s="87"/>
      <c r="G50" s="101"/>
      <c r="H50" s="90">
        <v>2.3699999999805761</v>
      </c>
      <c r="I50" s="88" t="s">
        <v>133</v>
      </c>
      <c r="J50" s="89">
        <v>1.7500000000000002E-2</v>
      </c>
      <c r="K50" s="91">
        <v>4.0099999999627906E-2</v>
      </c>
      <c r="L50" s="90">
        <v>44562.572483999997</v>
      </c>
      <c r="M50" s="102">
        <v>95.89</v>
      </c>
      <c r="N50" s="90"/>
      <c r="O50" s="90">
        <v>42.731052059</v>
      </c>
      <c r="P50" s="91">
        <v>2.0715071668011533E-6</v>
      </c>
      <c r="Q50" s="91">
        <f t="shared" si="0"/>
        <v>1.2010701107938897E-3</v>
      </c>
      <c r="R50" s="91">
        <f>O50/'סכום נכסי הקרן'!$C$42</f>
        <v>3.1915894404918892E-4</v>
      </c>
    </row>
    <row r="51" spans="2:18">
      <c r="B51" s="104" t="s">
        <v>295</v>
      </c>
      <c r="C51" s="87" t="s">
        <v>296</v>
      </c>
      <c r="D51" s="88" t="s">
        <v>120</v>
      </c>
      <c r="E51" s="87" t="s">
        <v>234</v>
      </c>
      <c r="F51" s="87"/>
      <c r="G51" s="101"/>
      <c r="H51" s="90">
        <v>5.1599999999989219</v>
      </c>
      <c r="I51" s="88" t="s">
        <v>133</v>
      </c>
      <c r="J51" s="89">
        <v>2.2499999999999999E-2</v>
      </c>
      <c r="K51" s="91">
        <v>3.7499999999992137E-2</v>
      </c>
      <c r="L51" s="90">
        <v>2373675.1230350002</v>
      </c>
      <c r="M51" s="102">
        <v>93.8</v>
      </c>
      <c r="N51" s="90"/>
      <c r="O51" s="90">
        <v>2226.5072133650001</v>
      </c>
      <c r="P51" s="91">
        <v>9.8455383348910211E-5</v>
      </c>
      <c r="Q51" s="91">
        <f t="shared" si="0"/>
        <v>6.2581919624804985E-2</v>
      </c>
      <c r="R51" s="91">
        <f>O51/'סכום נכסי הקרן'!$C$42</f>
        <v>1.6629819695389576E-2</v>
      </c>
    </row>
    <row r="52" spans="2:18">
      <c r="B52" s="104" t="s">
        <v>297</v>
      </c>
      <c r="C52" s="87" t="s">
        <v>298</v>
      </c>
      <c r="D52" s="88" t="s">
        <v>120</v>
      </c>
      <c r="E52" s="87" t="s">
        <v>234</v>
      </c>
      <c r="F52" s="87"/>
      <c r="G52" s="101"/>
      <c r="H52" s="90">
        <v>1.5800000000001828</v>
      </c>
      <c r="I52" s="88" t="s">
        <v>133</v>
      </c>
      <c r="J52" s="89">
        <v>4.0000000000000001E-3</v>
      </c>
      <c r="K52" s="91">
        <v>4.2300000000033873E-2</v>
      </c>
      <c r="L52" s="90">
        <v>231492.43638100001</v>
      </c>
      <c r="M52" s="102">
        <v>94.4</v>
      </c>
      <c r="N52" s="90"/>
      <c r="O52" s="90">
        <v>218.52886276200002</v>
      </c>
      <c r="P52" s="91">
        <v>1.3590947627113271E-5</v>
      </c>
      <c r="Q52" s="91">
        <f t="shared" si="0"/>
        <v>6.1423361410999251E-3</v>
      </c>
      <c r="R52" s="91">
        <f>O52/'סכום נכסי הקרן'!$C$42</f>
        <v>1.6321957387590293E-3</v>
      </c>
    </row>
    <row r="53" spans="2:18">
      <c r="B53" s="104" t="s">
        <v>299</v>
      </c>
      <c r="C53" s="87" t="s">
        <v>300</v>
      </c>
      <c r="D53" s="88" t="s">
        <v>120</v>
      </c>
      <c r="E53" s="87" t="s">
        <v>234</v>
      </c>
      <c r="F53" s="87"/>
      <c r="G53" s="101"/>
      <c r="H53" s="90">
        <v>3.2600000000403799</v>
      </c>
      <c r="I53" s="88" t="s">
        <v>133</v>
      </c>
      <c r="J53" s="89">
        <v>6.25E-2</v>
      </c>
      <c r="K53" s="91">
        <v>3.8400170648464162E-2</v>
      </c>
      <c r="L53" s="90">
        <v>4.2519999999999997E-3</v>
      </c>
      <c r="M53" s="102">
        <v>110.48</v>
      </c>
      <c r="N53" s="90"/>
      <c r="O53" s="90">
        <v>4.6880000000000007E-6</v>
      </c>
      <c r="P53" s="91">
        <v>2.7943542812475307E-13</v>
      </c>
      <c r="Q53" s="91">
        <f t="shared" si="0"/>
        <v>1.3176873510222497E-10</v>
      </c>
      <c r="R53" s="91">
        <f>O53/'סכום נכסי הקרן'!$C$42</f>
        <v>3.5014750576155426E-11</v>
      </c>
    </row>
    <row r="54" spans="2:18">
      <c r="B54" s="104" t="s">
        <v>301</v>
      </c>
      <c r="C54" s="87" t="s">
        <v>302</v>
      </c>
      <c r="D54" s="88" t="s">
        <v>120</v>
      </c>
      <c r="E54" s="87" t="s">
        <v>234</v>
      </c>
      <c r="F54" s="87"/>
      <c r="G54" s="101"/>
      <c r="H54" s="90">
        <v>0.67000000001528148</v>
      </c>
      <c r="I54" s="88" t="s">
        <v>133</v>
      </c>
      <c r="J54" s="89">
        <v>1.4999999999999999E-2</v>
      </c>
      <c r="K54" s="91">
        <v>4.3200000000374647E-2</v>
      </c>
      <c r="L54" s="90">
        <v>41118.853746999994</v>
      </c>
      <c r="M54" s="102">
        <v>98.67</v>
      </c>
      <c r="N54" s="90"/>
      <c r="O54" s="90">
        <v>40.571973114000002</v>
      </c>
      <c r="P54" s="91">
        <v>2.9906282608720943E-6</v>
      </c>
      <c r="Q54" s="91">
        <f t="shared" si="0"/>
        <v>1.1403834423705757E-3</v>
      </c>
      <c r="R54" s="91">
        <f>O54/'סכום נכסי הקרן'!$C$42</f>
        <v>3.030327472203912E-4</v>
      </c>
    </row>
    <row r="55" spans="2:18">
      <c r="B55" s="104" t="s">
        <v>303</v>
      </c>
      <c r="C55" s="87" t="s">
        <v>304</v>
      </c>
      <c r="D55" s="88" t="s">
        <v>120</v>
      </c>
      <c r="E55" s="87" t="s">
        <v>234</v>
      </c>
      <c r="F55" s="87"/>
      <c r="G55" s="101"/>
      <c r="H55" s="90">
        <v>18.959999999994476</v>
      </c>
      <c r="I55" s="88" t="s">
        <v>133</v>
      </c>
      <c r="J55" s="89">
        <v>2.7999999999999997E-2</v>
      </c>
      <c r="K55" s="91">
        <v>4.0899999999984865E-2</v>
      </c>
      <c r="L55" s="90">
        <v>1430240.166369</v>
      </c>
      <c r="M55" s="102">
        <v>79</v>
      </c>
      <c r="N55" s="90"/>
      <c r="O55" s="90">
        <v>1129.889737319</v>
      </c>
      <c r="P55" s="91">
        <v>2.3777855799866633E-4</v>
      </c>
      <c r="Q55" s="91">
        <f t="shared" si="0"/>
        <v>3.1758562604844248E-2</v>
      </c>
      <c r="R55" s="91">
        <f>O55/'סכום נכסי הקרן'!$C$42</f>
        <v>8.439165386259077E-3</v>
      </c>
    </row>
    <row r="56" spans="2:18">
      <c r="B56" s="86"/>
      <c r="C56" s="87"/>
      <c r="D56" s="87"/>
      <c r="E56" s="87"/>
      <c r="F56" s="87"/>
      <c r="G56" s="87"/>
      <c r="H56" s="87"/>
      <c r="I56" s="87"/>
      <c r="J56" s="87"/>
      <c r="K56" s="91"/>
      <c r="L56" s="90"/>
      <c r="M56" s="102"/>
      <c r="N56" s="87"/>
      <c r="O56" s="87"/>
      <c r="P56" s="87"/>
      <c r="Q56" s="91"/>
      <c r="R56" s="87"/>
    </row>
    <row r="57" spans="2:18">
      <c r="B57" s="103" t="s">
        <v>24</v>
      </c>
      <c r="C57" s="80"/>
      <c r="D57" s="81"/>
      <c r="E57" s="80"/>
      <c r="F57" s="80"/>
      <c r="G57" s="99"/>
      <c r="H57" s="83">
        <v>3.0826344466315545</v>
      </c>
      <c r="I57" s="81"/>
      <c r="J57" s="82"/>
      <c r="K57" s="84">
        <v>4.8920963152758089E-2</v>
      </c>
      <c r="L57" s="83"/>
      <c r="M57" s="100"/>
      <c r="N57" s="83"/>
      <c r="O57" s="83">
        <v>67.435582377000003</v>
      </c>
      <c r="P57" s="84"/>
      <c r="Q57" s="84">
        <f t="shared" si="0"/>
        <v>1.8954567812924877E-3</v>
      </c>
      <c r="R57" s="84">
        <f>O57/'סכום נכסי הקרן'!$C$42</f>
        <v>5.0367749507005918E-4</v>
      </c>
    </row>
    <row r="58" spans="2:18">
      <c r="B58" s="104" t="s">
        <v>305</v>
      </c>
      <c r="C58" s="87" t="s">
        <v>306</v>
      </c>
      <c r="D58" s="88" t="s">
        <v>120</v>
      </c>
      <c r="E58" s="87" t="s">
        <v>234</v>
      </c>
      <c r="F58" s="87"/>
      <c r="G58" s="101"/>
      <c r="H58" s="90">
        <v>2.9599999999963127</v>
      </c>
      <c r="I58" s="88" t="s">
        <v>133</v>
      </c>
      <c r="J58" s="89">
        <v>4.5499999999999999E-2</v>
      </c>
      <c r="K58" s="91">
        <v>4.8899999999744918E-2</v>
      </c>
      <c r="L58" s="90">
        <v>65249.128613000001</v>
      </c>
      <c r="M58" s="102">
        <v>99.74</v>
      </c>
      <c r="N58" s="90"/>
      <c r="O58" s="90">
        <v>65.079478293999998</v>
      </c>
      <c r="P58" s="91">
        <v>3.0755324860933404E-6</v>
      </c>
      <c r="Q58" s="91">
        <f t="shared" si="0"/>
        <v>1.8292321962271936E-3</v>
      </c>
      <c r="R58" s="91">
        <f>O58/'סכום נכסי הקרן'!$C$42</f>
        <v>4.8607971418317635E-4</v>
      </c>
    </row>
    <row r="59" spans="2:18">
      <c r="B59" s="104" t="s">
        <v>307</v>
      </c>
      <c r="C59" s="87" t="s">
        <v>308</v>
      </c>
      <c r="D59" s="88" t="s">
        <v>120</v>
      </c>
      <c r="E59" s="87" t="s">
        <v>234</v>
      </c>
      <c r="F59" s="87"/>
      <c r="G59" s="101"/>
      <c r="H59" s="90">
        <v>6.469999998722467</v>
      </c>
      <c r="I59" s="88" t="s">
        <v>133</v>
      </c>
      <c r="J59" s="89">
        <v>4.5499999999999999E-2</v>
      </c>
      <c r="K59" s="91">
        <v>4.949999999214804E-2</v>
      </c>
      <c r="L59" s="90">
        <v>2389.3156629999999</v>
      </c>
      <c r="M59" s="102">
        <v>98.61</v>
      </c>
      <c r="N59" s="90"/>
      <c r="O59" s="90">
        <v>2.356104083</v>
      </c>
      <c r="P59" s="91">
        <v>1.1182773105487638E-7</v>
      </c>
      <c r="Q59" s="91">
        <f t="shared" si="0"/>
        <v>6.6224585065293855E-5</v>
      </c>
      <c r="R59" s="91">
        <f>O59/'סכום נכסי הקרן'!$C$42</f>
        <v>1.7597780886882762E-5</v>
      </c>
    </row>
    <row r="60" spans="2:18">
      <c r="B60" s="86"/>
      <c r="C60" s="87"/>
      <c r="D60" s="87"/>
      <c r="E60" s="87"/>
      <c r="F60" s="87"/>
      <c r="G60" s="87"/>
      <c r="H60" s="87"/>
      <c r="I60" s="87"/>
      <c r="J60" s="87"/>
      <c r="K60" s="91"/>
      <c r="L60" s="90"/>
      <c r="M60" s="102"/>
      <c r="N60" s="87"/>
      <c r="O60" s="87"/>
      <c r="P60" s="87"/>
      <c r="Q60" s="91"/>
      <c r="R60" s="87"/>
    </row>
    <row r="61" spans="2:18">
      <c r="B61" s="79" t="s">
        <v>197</v>
      </c>
      <c r="C61" s="80"/>
      <c r="D61" s="81"/>
      <c r="E61" s="80"/>
      <c r="F61" s="80"/>
      <c r="G61" s="99"/>
      <c r="H61" s="83">
        <v>19.149999999909969</v>
      </c>
      <c r="I61" s="81"/>
      <c r="J61" s="82"/>
      <c r="K61" s="84">
        <v>5.3499999999841126E-2</v>
      </c>
      <c r="L61" s="83"/>
      <c r="M61" s="100"/>
      <c r="N61" s="83"/>
      <c r="O61" s="83">
        <v>18.882507757999999</v>
      </c>
      <c r="P61" s="84"/>
      <c r="Q61" s="84">
        <f t="shared" si="0"/>
        <v>5.3074320879471196E-4</v>
      </c>
      <c r="R61" s="84">
        <f>O61/'סכום נכסי הקרן'!$C$42</f>
        <v>1.4103376693658056E-4</v>
      </c>
    </row>
    <row r="62" spans="2:18">
      <c r="B62" s="103" t="s">
        <v>64</v>
      </c>
      <c r="C62" s="80"/>
      <c r="D62" s="81"/>
      <c r="E62" s="80"/>
      <c r="F62" s="80"/>
      <c r="G62" s="99"/>
      <c r="H62" s="83">
        <v>19.149999999909969</v>
      </c>
      <c r="I62" s="81"/>
      <c r="J62" s="82"/>
      <c r="K62" s="84">
        <v>5.3499999999841126E-2</v>
      </c>
      <c r="L62" s="83"/>
      <c r="M62" s="100"/>
      <c r="N62" s="83"/>
      <c r="O62" s="83">
        <v>18.882507757999999</v>
      </c>
      <c r="P62" s="84"/>
      <c r="Q62" s="84">
        <f t="shared" si="0"/>
        <v>5.3074320879471196E-4</v>
      </c>
      <c r="R62" s="84">
        <f>O62/'סכום נכסי הקרן'!$C$42</f>
        <v>1.4103376693658056E-4</v>
      </c>
    </row>
    <row r="63" spans="2:18">
      <c r="B63" s="104" t="s">
        <v>309</v>
      </c>
      <c r="C63" s="87" t="s">
        <v>310</v>
      </c>
      <c r="D63" s="88" t="s">
        <v>29</v>
      </c>
      <c r="E63" s="87" t="s">
        <v>311</v>
      </c>
      <c r="F63" s="87" t="s">
        <v>312</v>
      </c>
      <c r="G63" s="101"/>
      <c r="H63" s="90">
        <v>19.149999999909969</v>
      </c>
      <c r="I63" s="88" t="s">
        <v>132</v>
      </c>
      <c r="J63" s="89">
        <v>4.4999999999999998E-2</v>
      </c>
      <c r="K63" s="91">
        <v>5.3499999999841126E-2</v>
      </c>
      <c r="L63" s="90">
        <v>6091.2951599999997</v>
      </c>
      <c r="M63" s="102">
        <v>85.751499999999993</v>
      </c>
      <c r="N63" s="90"/>
      <c r="O63" s="90">
        <v>18.882507757999999</v>
      </c>
      <c r="P63" s="91">
        <v>6.0912951599999998E-6</v>
      </c>
      <c r="Q63" s="91">
        <f t="shared" si="0"/>
        <v>5.3074320879471196E-4</v>
      </c>
      <c r="R63" s="91">
        <f>O63/'סכום נכסי הקרן'!$C$42</f>
        <v>1.4103376693658056E-4</v>
      </c>
    </row>
    <row r="64" spans="2:18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</row>
    <row r="65" spans="2:18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2:18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</row>
    <row r="67" spans="2:18">
      <c r="B67" s="95" t="s">
        <v>112</v>
      </c>
      <c r="C67" s="105"/>
      <c r="D67" s="105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2:18">
      <c r="B68" s="95" t="s">
        <v>203</v>
      </c>
      <c r="C68" s="105"/>
      <c r="D68" s="105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</row>
    <row r="69" spans="2:18">
      <c r="B69" s="152" t="s">
        <v>211</v>
      </c>
      <c r="C69" s="152"/>
      <c r="D69" s="152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</row>
    <row r="70" spans="2:18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</row>
    <row r="71" spans="2:18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</row>
    <row r="72" spans="2:18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</row>
    <row r="73" spans="2:18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</row>
    <row r="74" spans="2:18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</row>
    <row r="75" spans="2:18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</row>
    <row r="76" spans="2:18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</row>
    <row r="77" spans="2:18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</row>
    <row r="78" spans="2:18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2:18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2:18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</row>
    <row r="81" spans="2:18"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</row>
    <row r="82" spans="2:18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</row>
    <row r="83" spans="2:18"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2:18">
      <c r="B84" s="93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</row>
    <row r="85" spans="2:18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</row>
    <row r="86" spans="2:18"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</row>
    <row r="87" spans="2:18"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</row>
    <row r="88" spans="2:18">
      <c r="B88" s="93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2:18">
      <c r="B89" s="93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2:18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2:18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2:18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2:18"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2:18">
      <c r="B94" s="9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2:18"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2:18">
      <c r="B96" s="93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2:18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2:18">
      <c r="B98" s="93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</row>
    <row r="99" spans="2:18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</row>
    <row r="100" spans="2:18">
      <c r="B100" s="93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2:18">
      <c r="B101" s="93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</row>
    <row r="102" spans="2:18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2:18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</row>
    <row r="104" spans="2:18">
      <c r="B104" s="93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</row>
    <row r="105" spans="2:18">
      <c r="B105" s="93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spans="2:18">
      <c r="B106" s="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2:18">
      <c r="B107" s="93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</row>
    <row r="108" spans="2:18">
      <c r="B108" s="93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</row>
    <row r="109" spans="2:18">
      <c r="B109" s="93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</row>
    <row r="110" spans="2:18">
      <c r="B110" s="93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2:18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2:18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2:18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2:18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2:18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2:18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2:18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2:18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2:18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2:18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2:18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2:18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2:18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2:18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2:18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2:18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2:18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2:18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2:18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2:18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2:18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2:18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2:18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2:18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2:18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2:18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2:18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2:18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2:18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2:18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2:18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2:18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2:18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2:18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2:18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2:18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2:18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2:18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2:18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2:18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2:18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2:18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2:18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2:18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2:18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2:18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2:18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</row>
    <row r="175" spans="2:18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2:18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2:18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2:18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2:18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</row>
    <row r="180" spans="2:18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2:18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</row>
    <row r="182" spans="2:18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</row>
    <row r="183" spans="2:18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</row>
    <row r="184" spans="2:18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2:18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2:18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2:18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2:18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2:18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  <row r="190" spans="2:18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</row>
    <row r="191" spans="2:18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</row>
    <row r="192" spans="2:18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2:18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2:18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2:18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2:18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</row>
    <row r="197" spans="2:18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2:18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2:18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2:18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</row>
    <row r="201" spans="2:18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2:18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spans="2:18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spans="2:18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spans="2:18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</row>
    <row r="206" spans="2:18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</row>
    <row r="207" spans="2:18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</row>
    <row r="208" spans="2:18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</row>
    <row r="209" spans="2:18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</row>
    <row r="210" spans="2:18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</row>
    <row r="211" spans="2:18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</row>
    <row r="212" spans="2:18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2:18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2:18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spans="2:18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2:18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</row>
    <row r="217" spans="2:18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spans="2:18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</row>
    <row r="219" spans="2:18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</row>
    <row r="220" spans="2:18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</row>
    <row r="221" spans="2:18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</row>
    <row r="222" spans="2:18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</row>
    <row r="223" spans="2:18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spans="2:18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spans="2:18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2:18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2:18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spans="2:18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</row>
    <row r="229" spans="2:18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</row>
    <row r="230" spans="2:18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2:18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</row>
    <row r="232" spans="2:18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2:18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spans="2:18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</row>
    <row r="235" spans="2:18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</row>
    <row r="236" spans="2:18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</row>
    <row r="237" spans="2:18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spans="2:18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</row>
    <row r="239" spans="2:18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</row>
    <row r="240" spans="2:18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</row>
    <row r="241" spans="2:18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</row>
    <row r="242" spans="2:18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</row>
    <row r="243" spans="2:18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</row>
    <row r="244" spans="2:18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2:18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</row>
    <row r="246" spans="2:18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</row>
    <row r="247" spans="2:18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</row>
    <row r="248" spans="2:18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</row>
    <row r="249" spans="2:18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</row>
    <row r="250" spans="2:18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</row>
    <row r="251" spans="2:18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</row>
    <row r="252" spans="2:18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</row>
    <row r="253" spans="2:18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</row>
    <row r="254" spans="2:18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</row>
    <row r="255" spans="2:18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</row>
    <row r="256" spans="2:18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</row>
    <row r="257" spans="2:18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</row>
    <row r="258" spans="2:18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</row>
    <row r="259" spans="2:18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</row>
    <row r="260" spans="2:18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</row>
    <row r="261" spans="2:18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</row>
    <row r="262" spans="2:18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</row>
    <row r="263" spans="2:18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</row>
    <row r="264" spans="2:18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2:18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</row>
    <row r="266" spans="2:18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</row>
    <row r="267" spans="2:18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</row>
    <row r="268" spans="2:18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</row>
    <row r="269" spans="2:18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</row>
    <row r="270" spans="2:18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</row>
    <row r="271" spans="2:18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</row>
    <row r="272" spans="2:18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</row>
    <row r="273" spans="2:18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</row>
    <row r="274" spans="2:18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</row>
    <row r="275" spans="2:18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</row>
    <row r="276" spans="2:18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</row>
    <row r="277" spans="2:18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spans="2:18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</row>
    <row r="279" spans="2:18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</row>
    <row r="280" spans="2:18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</row>
    <row r="281" spans="2:18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</row>
    <row r="282" spans="2:18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</row>
    <row r="283" spans="2:18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</row>
    <row r="284" spans="2:18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</row>
    <row r="285" spans="2:18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</row>
    <row r="286" spans="2:18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</row>
    <row r="287" spans="2:18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</row>
    <row r="288" spans="2:18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</row>
    <row r="289" spans="2:18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</row>
    <row r="290" spans="2:18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</row>
    <row r="291" spans="2:18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</row>
    <row r="292" spans="2:18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</row>
    <row r="293" spans="2:18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</row>
    <row r="294" spans="2:18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</row>
    <row r="295" spans="2:18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</row>
    <row r="296" spans="2:18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</row>
    <row r="297" spans="2:18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</row>
    <row r="298" spans="2:18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</row>
    <row r="299" spans="2:18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</row>
    <row r="300" spans="2:18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</row>
    <row r="301" spans="2:18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</row>
    <row r="302" spans="2:18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</row>
    <row r="303" spans="2:18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</row>
    <row r="304" spans="2:18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</row>
    <row r="305" spans="2:18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</row>
    <row r="306" spans="2:18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</row>
    <row r="307" spans="2:18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</row>
    <row r="308" spans="2:18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</row>
    <row r="309" spans="2:18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</row>
    <row r="310" spans="2:18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</row>
    <row r="311" spans="2:18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</row>
    <row r="312" spans="2:18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</row>
    <row r="313" spans="2:18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</row>
    <row r="314" spans="2:18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</row>
    <row r="315" spans="2:18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</row>
    <row r="316" spans="2:18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</row>
    <row r="317" spans="2:18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</row>
    <row r="318" spans="2:18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</row>
    <row r="319" spans="2:18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</row>
    <row r="320" spans="2:18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</row>
    <row r="321" spans="2:18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</row>
    <row r="322" spans="2:18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</row>
    <row r="323" spans="2:18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</row>
    <row r="324" spans="2:18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</row>
    <row r="325" spans="2:18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</row>
    <row r="326" spans="2:18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</row>
    <row r="327" spans="2:18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</row>
    <row r="328" spans="2:18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</row>
    <row r="329" spans="2:18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</row>
    <row r="330" spans="2:18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</row>
    <row r="331" spans="2:18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</row>
    <row r="332" spans="2:18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</row>
    <row r="333" spans="2:18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</row>
    <row r="334" spans="2:18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</row>
    <row r="335" spans="2:18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</row>
    <row r="336" spans="2:18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</row>
    <row r="337" spans="2:18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</row>
    <row r="338" spans="2:18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</row>
    <row r="339" spans="2:18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</row>
    <row r="340" spans="2:18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</row>
    <row r="341" spans="2:18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</row>
    <row r="342" spans="2:18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</row>
    <row r="343" spans="2:18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</row>
    <row r="344" spans="2:18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</row>
    <row r="345" spans="2:18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</row>
    <row r="346" spans="2:18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2:18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9:D69"/>
  </mergeCells>
  <phoneticPr fontId="4" type="noConversion"/>
  <dataValidations count="1">
    <dataValidation allowBlank="1" showInputMessage="1" showErrorMessage="1" sqref="N10:Q10 N9 N1:N7 C5:C29 O1:Q9 E1:I30 D1:D29 A1:B1048576 J1:M1048576 N32:N1048576 O11:Q1048576 C32:I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>
      <selection activeCell="C18" sqref="C18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146</v>
      </c>
      <c r="C1" s="46" t="s" vm="1">
        <v>229</v>
      </c>
    </row>
    <row r="2" spans="2:16">
      <c r="B2" s="46" t="s">
        <v>145</v>
      </c>
      <c r="C2" s="46" t="s">
        <v>230</v>
      </c>
    </row>
    <row r="3" spans="2:16">
      <c r="B3" s="46" t="s">
        <v>147</v>
      </c>
      <c r="C3" s="46" t="s">
        <v>231</v>
      </c>
    </row>
    <row r="4" spans="2:16">
      <c r="B4" s="46" t="s">
        <v>148</v>
      </c>
      <c r="C4" s="46">
        <v>12152</v>
      </c>
    </row>
    <row r="6" spans="2:16" ht="26.25" customHeight="1">
      <c r="B6" s="143" t="s">
        <v>186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</row>
    <row r="7" spans="2:16" s="3" customFormat="1" ht="63">
      <c r="B7" s="21" t="s">
        <v>116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181</v>
      </c>
      <c r="L7" s="29" t="s">
        <v>205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2825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f>IFERROR(M10/$M$10,0)</f>
        <v>0</v>
      </c>
      <c r="P10" s="108">
        <f>M10/'סכום נכסי הקרן'!$C$42</f>
        <v>0</v>
      </c>
    </row>
    <row r="11" spans="2:16" ht="20.25" customHeight="1">
      <c r="B11" s="109" t="s">
        <v>220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9" t="s">
        <v>112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211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1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1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2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3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3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3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3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3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3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3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3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3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3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3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3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3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3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3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3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3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3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3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3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3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3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3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3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3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3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3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3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3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3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3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3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3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3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3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3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3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3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3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3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3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  <row r="453" spans="2:16">
      <c r="B453" s="93"/>
      <c r="C453" s="93"/>
      <c r="D453" s="93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</row>
    <row r="454" spans="2:16">
      <c r="B454" s="93"/>
      <c r="C454" s="93"/>
      <c r="D454" s="93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</row>
    <row r="455" spans="2:16">
      <c r="B455" s="93"/>
      <c r="C455" s="93"/>
      <c r="D455" s="93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</row>
    <row r="456" spans="2:16">
      <c r="B456" s="93"/>
      <c r="C456" s="93"/>
      <c r="D456" s="93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</row>
    <row r="457" spans="2:16">
      <c r="B457" s="93"/>
      <c r="C457" s="93"/>
      <c r="D457" s="93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</row>
    <row r="458" spans="2:16">
      <c r="B458" s="93"/>
      <c r="C458" s="93"/>
      <c r="D458" s="93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</row>
    <row r="459" spans="2:16">
      <c r="B459" s="93"/>
      <c r="C459" s="93"/>
      <c r="D459" s="93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</row>
    <row r="460" spans="2:16">
      <c r="B460" s="93"/>
      <c r="C460" s="93"/>
      <c r="D460" s="93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</row>
    <row r="461" spans="2:16">
      <c r="B461" s="93"/>
      <c r="C461" s="93"/>
      <c r="D461" s="93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</row>
    <row r="462" spans="2:16">
      <c r="B462" s="93"/>
      <c r="C462" s="93"/>
      <c r="D462" s="93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</row>
    <row r="463" spans="2:16">
      <c r="B463" s="93"/>
      <c r="C463" s="93"/>
      <c r="D463" s="93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146</v>
      </c>
      <c r="C1" s="46" t="s" vm="1">
        <v>229</v>
      </c>
    </row>
    <row r="2" spans="2:20">
      <c r="B2" s="46" t="s">
        <v>145</v>
      </c>
      <c r="C2" s="46" t="s">
        <v>230</v>
      </c>
    </row>
    <row r="3" spans="2:20">
      <c r="B3" s="46" t="s">
        <v>147</v>
      </c>
      <c r="C3" s="46" t="s">
        <v>231</v>
      </c>
    </row>
    <row r="4" spans="2:20">
      <c r="B4" s="46" t="s">
        <v>148</v>
      </c>
      <c r="C4" s="46">
        <v>12152</v>
      </c>
    </row>
    <row r="6" spans="2:20" ht="26.25" customHeight="1">
      <c r="B6" s="149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4"/>
    </row>
    <row r="7" spans="2:20" ht="26.25" customHeight="1">
      <c r="B7" s="149" t="s">
        <v>90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4"/>
    </row>
    <row r="8" spans="2:20" s="3" customFormat="1" ht="63">
      <c r="B8" s="36" t="s">
        <v>115</v>
      </c>
      <c r="C8" s="12" t="s">
        <v>47</v>
      </c>
      <c r="D8" s="12" t="s">
        <v>119</v>
      </c>
      <c r="E8" s="12" t="s">
        <v>189</v>
      </c>
      <c r="F8" s="12" t="s">
        <v>117</v>
      </c>
      <c r="G8" s="12" t="s">
        <v>67</v>
      </c>
      <c r="H8" s="12" t="s">
        <v>14</v>
      </c>
      <c r="I8" s="12" t="s">
        <v>68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205</v>
      </c>
      <c r="P8" s="12" t="s">
        <v>204</v>
      </c>
      <c r="Q8" s="12" t="s">
        <v>63</v>
      </c>
      <c r="R8" s="12" t="s">
        <v>60</v>
      </c>
      <c r="S8" s="12" t="s">
        <v>149</v>
      </c>
      <c r="T8" s="37" t="s">
        <v>151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212</v>
      </c>
      <c r="P9" s="15"/>
      <c r="Q9" s="15" t="s">
        <v>208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3" t="s">
        <v>152</v>
      </c>
      <c r="T10" s="60" t="s">
        <v>190</v>
      </c>
    </row>
    <row r="11" spans="2:20" s="4" customFormat="1" ht="18" customHeight="1">
      <c r="B11" s="106" t="s">
        <v>2817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107">
        <v>0</v>
      </c>
      <c r="R11" s="87"/>
      <c r="S11" s="108">
        <v>0</v>
      </c>
      <c r="T11" s="108">
        <v>0</v>
      </c>
    </row>
    <row r="12" spans="2:20">
      <c r="B12" s="109" t="s">
        <v>220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2:20">
      <c r="B13" s="109" t="s">
        <v>112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2:20">
      <c r="B14" s="109" t="s">
        <v>203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20">
      <c r="B15" s="109" t="s">
        <v>211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2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2:20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4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46.285156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1.28515625" style="1" bestFit="1" customWidth="1"/>
    <col min="16" max="16" width="11.85546875" style="1" bestFit="1" customWidth="1"/>
    <col min="17" max="17" width="8.8554687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146</v>
      </c>
      <c r="C1" s="46" t="s" vm="1">
        <v>229</v>
      </c>
    </row>
    <row r="2" spans="2:21">
      <c r="B2" s="46" t="s">
        <v>145</v>
      </c>
      <c r="C2" s="46" t="s">
        <v>230</v>
      </c>
    </row>
    <row r="3" spans="2:21">
      <c r="B3" s="46" t="s">
        <v>147</v>
      </c>
      <c r="C3" s="46" t="s">
        <v>231</v>
      </c>
    </row>
    <row r="4" spans="2:21">
      <c r="B4" s="46" t="s">
        <v>148</v>
      </c>
      <c r="C4" s="46">
        <v>12152</v>
      </c>
    </row>
    <row r="6" spans="2:21" ht="26.25" customHeight="1">
      <c r="B6" s="143" t="s">
        <v>173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5"/>
    </row>
    <row r="7" spans="2:21" ht="26.25" customHeight="1">
      <c r="B7" s="143" t="s">
        <v>91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</row>
    <row r="8" spans="2:21" s="3" customFormat="1" ht="78.75">
      <c r="B8" s="21" t="s">
        <v>115</v>
      </c>
      <c r="C8" s="29" t="s">
        <v>47</v>
      </c>
      <c r="D8" s="29" t="s">
        <v>119</v>
      </c>
      <c r="E8" s="29" t="s">
        <v>189</v>
      </c>
      <c r="F8" s="29" t="s">
        <v>117</v>
      </c>
      <c r="G8" s="29" t="s">
        <v>67</v>
      </c>
      <c r="H8" s="29" t="s">
        <v>14</v>
      </c>
      <c r="I8" s="29" t="s">
        <v>68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205</v>
      </c>
      <c r="P8" s="29" t="s">
        <v>204</v>
      </c>
      <c r="Q8" s="29" t="s">
        <v>219</v>
      </c>
      <c r="R8" s="29" t="s">
        <v>63</v>
      </c>
      <c r="S8" s="12" t="s">
        <v>60</v>
      </c>
      <c r="T8" s="29" t="s">
        <v>149</v>
      </c>
      <c r="U8" s="13" t="s">
        <v>151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212</v>
      </c>
      <c r="P9" s="31"/>
      <c r="Q9" s="15" t="s">
        <v>208</v>
      </c>
      <c r="R9" s="31" t="s">
        <v>208</v>
      </c>
      <c r="S9" s="15" t="s">
        <v>19</v>
      </c>
      <c r="T9" s="31" t="s">
        <v>208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113</v>
      </c>
      <c r="R10" s="18" t="s">
        <v>114</v>
      </c>
      <c r="S10" s="18" t="s">
        <v>152</v>
      </c>
      <c r="T10" s="18" t="s">
        <v>190</v>
      </c>
      <c r="U10" s="19" t="s">
        <v>214</v>
      </c>
    </row>
    <row r="11" spans="2:21" s="4" customFormat="1" ht="18" customHeight="1">
      <c r="B11" s="74" t="s">
        <v>34</v>
      </c>
      <c r="C11" s="74"/>
      <c r="D11" s="75"/>
      <c r="E11" s="75"/>
      <c r="F11" s="74"/>
      <c r="G11" s="75"/>
      <c r="H11" s="74"/>
      <c r="I11" s="74"/>
      <c r="J11" s="97"/>
      <c r="K11" s="77">
        <v>4.5929470817747511</v>
      </c>
      <c r="L11" s="75"/>
      <c r="M11" s="76"/>
      <c r="N11" s="76">
        <v>4.4480920134030162E-2</v>
      </c>
      <c r="O11" s="77"/>
      <c r="P11" s="98"/>
      <c r="Q11" s="77">
        <v>25.236705681</v>
      </c>
      <c r="R11" s="77">
        <f>R12+R280</f>
        <v>32442.931546846983</v>
      </c>
      <c r="S11" s="78"/>
      <c r="T11" s="78">
        <f t="shared" ref="T11:T42" si="0">IFERROR(R11/$R$11,0)</f>
        <v>1</v>
      </c>
      <c r="U11" s="78">
        <f>R11/'סכום נכסי הקרן'!$C$42</f>
        <v>0.24231679950344098</v>
      </c>
    </row>
    <row r="12" spans="2:21">
      <c r="B12" s="79" t="s">
        <v>198</v>
      </c>
      <c r="C12" s="80"/>
      <c r="D12" s="81"/>
      <c r="E12" s="81"/>
      <c r="F12" s="80"/>
      <c r="G12" s="81"/>
      <c r="H12" s="80"/>
      <c r="I12" s="80"/>
      <c r="J12" s="99"/>
      <c r="K12" s="83">
        <v>4.4639179166110425</v>
      </c>
      <c r="L12" s="81"/>
      <c r="M12" s="82"/>
      <c r="N12" s="82">
        <v>3.9421849246024696E-2</v>
      </c>
      <c r="O12" s="83"/>
      <c r="P12" s="100"/>
      <c r="Q12" s="83">
        <v>25.236705681</v>
      </c>
      <c r="R12" s="83">
        <f>R13+R181+R270</f>
        <v>27150.500383711984</v>
      </c>
      <c r="S12" s="84"/>
      <c r="T12" s="84">
        <f t="shared" si="0"/>
        <v>0.83686951484353911</v>
      </c>
      <c r="U12" s="84">
        <f>R12/'סכום נכסי הקרן'!$C$42</f>
        <v>0.20278754243888378</v>
      </c>
    </row>
    <row r="13" spans="2:21">
      <c r="B13" s="85" t="s">
        <v>33</v>
      </c>
      <c r="C13" s="80"/>
      <c r="D13" s="81"/>
      <c r="E13" s="81"/>
      <c r="F13" s="80"/>
      <c r="G13" s="81"/>
      <c r="H13" s="80"/>
      <c r="I13" s="80"/>
      <c r="J13" s="99"/>
      <c r="K13" s="83">
        <v>4.5531351666413507</v>
      </c>
      <c r="L13" s="81"/>
      <c r="M13" s="82"/>
      <c r="N13" s="82">
        <v>3.3119086422311365E-2</v>
      </c>
      <c r="O13" s="83"/>
      <c r="P13" s="100"/>
      <c r="Q13" s="83">
        <v>22.856983061999998</v>
      </c>
      <c r="R13" s="83">
        <f>SUM(R14:R179)</f>
        <v>22047.100768557986</v>
      </c>
      <c r="S13" s="84"/>
      <c r="T13" s="84">
        <f t="shared" si="0"/>
        <v>0.67956561621820111</v>
      </c>
      <c r="U13" s="84">
        <f>R13/'סכום נכסי הקרן'!$C$42</f>
        <v>0.16467016517457816</v>
      </c>
    </row>
    <row r="14" spans="2:21">
      <c r="B14" s="86" t="s">
        <v>313</v>
      </c>
      <c r="C14" s="110">
        <v>1162577</v>
      </c>
      <c r="D14" s="88" t="s">
        <v>120</v>
      </c>
      <c r="E14" s="88" t="s">
        <v>314</v>
      </c>
      <c r="F14" s="87" t="s">
        <v>315</v>
      </c>
      <c r="G14" s="88" t="s">
        <v>316</v>
      </c>
      <c r="H14" s="87" t="s">
        <v>317</v>
      </c>
      <c r="I14" s="87" t="s">
        <v>318</v>
      </c>
      <c r="J14" s="101"/>
      <c r="K14" s="90">
        <v>4.26</v>
      </c>
      <c r="L14" s="88" t="s">
        <v>133</v>
      </c>
      <c r="M14" s="89">
        <v>5.0000000000000001E-4</v>
      </c>
      <c r="N14" s="89">
        <v>2.0514075887392905E-2</v>
      </c>
      <c r="O14" s="90">
        <v>8.1699999999999991E-4</v>
      </c>
      <c r="P14" s="102">
        <v>99.48</v>
      </c>
      <c r="Q14" s="90"/>
      <c r="R14" s="90">
        <v>8.1699999999999986E-7</v>
      </c>
      <c r="S14" s="91">
        <v>6.9201062845317902E-13</v>
      </c>
      <c r="T14" s="91">
        <f t="shared" si="0"/>
        <v>2.518268112794515E-11</v>
      </c>
      <c r="U14" s="91">
        <f>R14/'סכום נכסי הקרן'!$C$42</f>
        <v>6.102186693839372E-12</v>
      </c>
    </row>
    <row r="15" spans="2:21">
      <c r="B15" s="86" t="s">
        <v>319</v>
      </c>
      <c r="C15" s="110">
        <v>1160290</v>
      </c>
      <c r="D15" s="88" t="s">
        <v>120</v>
      </c>
      <c r="E15" s="88" t="s">
        <v>314</v>
      </c>
      <c r="F15" s="87" t="s">
        <v>320</v>
      </c>
      <c r="G15" s="88" t="s">
        <v>321</v>
      </c>
      <c r="H15" s="87" t="s">
        <v>322</v>
      </c>
      <c r="I15" s="87" t="s">
        <v>131</v>
      </c>
      <c r="J15" s="101"/>
      <c r="K15" s="90">
        <v>2.4499999999986266</v>
      </c>
      <c r="L15" s="88" t="s">
        <v>133</v>
      </c>
      <c r="M15" s="89">
        <v>1E-3</v>
      </c>
      <c r="N15" s="89">
        <v>1.7100000000002748E-2</v>
      </c>
      <c r="O15" s="90">
        <v>139701.111332</v>
      </c>
      <c r="P15" s="102">
        <v>104.24</v>
      </c>
      <c r="Q15" s="90"/>
      <c r="R15" s="90">
        <v>145.624439876</v>
      </c>
      <c r="S15" s="91">
        <v>9.3134074221333337E-5</v>
      </c>
      <c r="T15" s="91">
        <f t="shared" si="0"/>
        <v>4.4886338235409166E-3</v>
      </c>
      <c r="U15" s="91">
        <f>R15/'סכום נכסי הקרן'!$C$42</f>
        <v>1.0876713822633279E-3</v>
      </c>
    </row>
    <row r="16" spans="2:21">
      <c r="B16" s="86" t="s">
        <v>323</v>
      </c>
      <c r="C16" s="110">
        <v>7480304</v>
      </c>
      <c r="D16" s="88" t="s">
        <v>120</v>
      </c>
      <c r="E16" s="88" t="s">
        <v>314</v>
      </c>
      <c r="F16" s="87" t="s">
        <v>324</v>
      </c>
      <c r="G16" s="88" t="s">
        <v>321</v>
      </c>
      <c r="H16" s="87" t="s">
        <v>322</v>
      </c>
      <c r="I16" s="87" t="s">
        <v>131</v>
      </c>
      <c r="J16" s="101"/>
      <c r="K16" s="90">
        <v>4.7300000000251243</v>
      </c>
      <c r="L16" s="88" t="s">
        <v>133</v>
      </c>
      <c r="M16" s="89">
        <v>2E-3</v>
      </c>
      <c r="N16" s="89">
        <v>1.8599999999784657E-2</v>
      </c>
      <c r="O16" s="90">
        <v>14173.314335999999</v>
      </c>
      <c r="P16" s="102">
        <v>98.29</v>
      </c>
      <c r="Q16" s="90"/>
      <c r="R16" s="90">
        <v>13.930950604999998</v>
      </c>
      <c r="S16" s="91">
        <v>5.1906375602618168E-6</v>
      </c>
      <c r="T16" s="91">
        <f t="shared" si="0"/>
        <v>4.2939863757021982E-4</v>
      </c>
      <c r="U16" s="91">
        <f>R16/'סכום נכסי הקרן'!$C$42</f>
        <v>1.0405050356715367E-4</v>
      </c>
    </row>
    <row r="17" spans="2:21">
      <c r="B17" s="86" t="s">
        <v>325</v>
      </c>
      <c r="C17" s="110">
        <v>6040372</v>
      </c>
      <c r="D17" s="88" t="s">
        <v>120</v>
      </c>
      <c r="E17" s="88" t="s">
        <v>314</v>
      </c>
      <c r="F17" s="87" t="s">
        <v>326</v>
      </c>
      <c r="G17" s="88" t="s">
        <v>321</v>
      </c>
      <c r="H17" s="87" t="s">
        <v>322</v>
      </c>
      <c r="I17" s="87" t="s">
        <v>131</v>
      </c>
      <c r="J17" s="101"/>
      <c r="K17" s="90">
        <v>2.2099997689149125</v>
      </c>
      <c r="L17" s="88" t="s">
        <v>133</v>
      </c>
      <c r="M17" s="89">
        <v>8.3000000000000001E-3</v>
      </c>
      <c r="N17" s="89">
        <v>1.8699857752489332E-2</v>
      </c>
      <c r="O17" s="90">
        <v>3.2700000000000003E-3</v>
      </c>
      <c r="P17" s="102">
        <v>107.19</v>
      </c>
      <c r="Q17" s="90"/>
      <c r="R17" s="90">
        <v>3.5149999999999998E-6</v>
      </c>
      <c r="S17" s="91">
        <v>1.0749874420427261E-12</v>
      </c>
      <c r="T17" s="91">
        <f t="shared" si="0"/>
        <v>1.0834409322488031E-10</v>
      </c>
      <c r="U17" s="91">
        <f>R17/'סכום נכסי הקרן'!$C$42</f>
        <v>2.6253593915355438E-11</v>
      </c>
    </row>
    <row r="18" spans="2:21">
      <c r="B18" s="86" t="s">
        <v>327</v>
      </c>
      <c r="C18" s="110">
        <v>2310217</v>
      </c>
      <c r="D18" s="88" t="s">
        <v>120</v>
      </c>
      <c r="E18" s="88" t="s">
        <v>314</v>
      </c>
      <c r="F18" s="87" t="s">
        <v>328</v>
      </c>
      <c r="G18" s="88" t="s">
        <v>321</v>
      </c>
      <c r="H18" s="87" t="s">
        <v>322</v>
      </c>
      <c r="I18" s="87" t="s">
        <v>131</v>
      </c>
      <c r="J18" s="101"/>
      <c r="K18" s="90">
        <v>1.4899999999972779</v>
      </c>
      <c r="L18" s="88" t="s">
        <v>133</v>
      </c>
      <c r="M18" s="89">
        <v>8.6E-3</v>
      </c>
      <c r="N18" s="89">
        <v>1.679999999999035E-2</v>
      </c>
      <c r="O18" s="90">
        <v>265794.30109800003</v>
      </c>
      <c r="P18" s="102">
        <v>109.2</v>
      </c>
      <c r="Q18" s="90"/>
      <c r="R18" s="90">
        <v>290.24738117100003</v>
      </c>
      <c r="S18" s="91">
        <v>1.0626029737449883E-4</v>
      </c>
      <c r="T18" s="91">
        <f t="shared" si="0"/>
        <v>8.9463981006737397E-3</v>
      </c>
      <c r="U18" s="91">
        <f>R18/'סכום נכסי הקרן'!$C$42</f>
        <v>2.1678625548389239E-3</v>
      </c>
    </row>
    <row r="19" spans="2:21">
      <c r="B19" s="86" t="s">
        <v>329</v>
      </c>
      <c r="C19" s="110">
        <v>2310282</v>
      </c>
      <c r="D19" s="88" t="s">
        <v>120</v>
      </c>
      <c r="E19" s="88" t="s">
        <v>314</v>
      </c>
      <c r="F19" s="87" t="s">
        <v>328</v>
      </c>
      <c r="G19" s="88" t="s">
        <v>321</v>
      </c>
      <c r="H19" s="87" t="s">
        <v>322</v>
      </c>
      <c r="I19" s="87" t="s">
        <v>131</v>
      </c>
      <c r="J19" s="101"/>
      <c r="K19" s="90">
        <v>3.2099999999981152</v>
      </c>
      <c r="L19" s="88" t="s">
        <v>133</v>
      </c>
      <c r="M19" s="89">
        <v>3.8E-3</v>
      </c>
      <c r="N19" s="89">
        <v>1.8399999999984758E-2</v>
      </c>
      <c r="O19" s="90">
        <v>484964.08871699998</v>
      </c>
      <c r="P19" s="102">
        <v>102.81</v>
      </c>
      <c r="Q19" s="90"/>
      <c r="R19" s="90">
        <v>498.59156741399994</v>
      </c>
      <c r="S19" s="91">
        <v>1.61654696239E-4</v>
      </c>
      <c r="T19" s="91">
        <f t="shared" si="0"/>
        <v>1.5368264939129902E-2</v>
      </c>
      <c r="U19" s="91">
        <f>R19/'סכום נכסי הקרן'!$C$42</f>
        <v>3.7239887739709022E-3</v>
      </c>
    </row>
    <row r="20" spans="2:21">
      <c r="B20" s="86" t="s">
        <v>330</v>
      </c>
      <c r="C20" s="110">
        <v>2310381</v>
      </c>
      <c r="D20" s="88" t="s">
        <v>120</v>
      </c>
      <c r="E20" s="88" t="s">
        <v>314</v>
      </c>
      <c r="F20" s="87" t="s">
        <v>328</v>
      </c>
      <c r="G20" s="88" t="s">
        <v>321</v>
      </c>
      <c r="H20" s="87" t="s">
        <v>322</v>
      </c>
      <c r="I20" s="87" t="s">
        <v>131</v>
      </c>
      <c r="J20" s="101"/>
      <c r="K20" s="90">
        <v>7.1999999999590845</v>
      </c>
      <c r="L20" s="88" t="s">
        <v>133</v>
      </c>
      <c r="M20" s="89">
        <v>2E-3</v>
      </c>
      <c r="N20" s="89">
        <v>2.0599999999920321E-2</v>
      </c>
      <c r="O20" s="90">
        <v>97037.495767</v>
      </c>
      <c r="P20" s="102">
        <v>95.71</v>
      </c>
      <c r="Q20" s="90"/>
      <c r="R20" s="90">
        <v>92.874591478999989</v>
      </c>
      <c r="S20" s="91">
        <v>1.0124820616498958E-4</v>
      </c>
      <c r="T20" s="91">
        <f t="shared" si="0"/>
        <v>2.8627065142029728E-3</v>
      </c>
      <c r="U20" s="91">
        <f>R20/'סכום נכסי הקרן'!$C$42</f>
        <v>6.9368188043931621E-4</v>
      </c>
    </row>
    <row r="21" spans="2:21">
      <c r="B21" s="86" t="s">
        <v>331</v>
      </c>
      <c r="C21" s="110">
        <v>1158476</v>
      </c>
      <c r="D21" s="88" t="s">
        <v>120</v>
      </c>
      <c r="E21" s="88" t="s">
        <v>314</v>
      </c>
      <c r="F21" s="87" t="s">
        <v>332</v>
      </c>
      <c r="G21" s="88" t="s">
        <v>129</v>
      </c>
      <c r="H21" s="87" t="s">
        <v>317</v>
      </c>
      <c r="I21" s="87" t="s">
        <v>318</v>
      </c>
      <c r="J21" s="101"/>
      <c r="K21" s="90">
        <v>12.699999999992066</v>
      </c>
      <c r="L21" s="88" t="s">
        <v>133</v>
      </c>
      <c r="M21" s="89">
        <v>2.07E-2</v>
      </c>
      <c r="N21" s="89">
        <v>2.4499999999994335E-2</v>
      </c>
      <c r="O21" s="90">
        <v>428133.774577</v>
      </c>
      <c r="P21" s="102">
        <v>103.05</v>
      </c>
      <c r="Q21" s="90"/>
      <c r="R21" s="90">
        <v>441.19186106500001</v>
      </c>
      <c r="S21" s="91">
        <v>1.525912599823602E-4</v>
      </c>
      <c r="T21" s="91">
        <f t="shared" si="0"/>
        <v>1.3599013406908906E-2</v>
      </c>
      <c r="U21" s="91">
        <f>R21/'סכום נכסי הקרן'!$C$42</f>
        <v>3.2952694051665513E-3</v>
      </c>
    </row>
    <row r="22" spans="2:21">
      <c r="B22" s="86" t="s">
        <v>333</v>
      </c>
      <c r="C22" s="110">
        <v>1171297</v>
      </c>
      <c r="D22" s="88" t="s">
        <v>120</v>
      </c>
      <c r="E22" s="88" t="s">
        <v>314</v>
      </c>
      <c r="F22" s="87" t="s">
        <v>334</v>
      </c>
      <c r="G22" s="88" t="s">
        <v>321</v>
      </c>
      <c r="H22" s="87" t="s">
        <v>317</v>
      </c>
      <c r="I22" s="87" t="s">
        <v>318</v>
      </c>
      <c r="J22" s="101"/>
      <c r="K22" s="90">
        <v>0.34000000000531028</v>
      </c>
      <c r="L22" s="88" t="s">
        <v>133</v>
      </c>
      <c r="M22" s="89">
        <v>3.5499999999999997E-2</v>
      </c>
      <c r="N22" s="89">
        <v>1.0700000000026551E-2</v>
      </c>
      <c r="O22" s="90">
        <v>15520.862154</v>
      </c>
      <c r="P22" s="102">
        <v>121.33</v>
      </c>
      <c r="Q22" s="90"/>
      <c r="R22" s="90">
        <v>18.831461184999998</v>
      </c>
      <c r="S22" s="91">
        <v>2.1776521953674848E-4</v>
      </c>
      <c r="T22" s="91">
        <f t="shared" si="0"/>
        <v>5.8044881541631716E-4</v>
      </c>
      <c r="U22" s="91">
        <f>R22/'סכום נכסי הקרן'!$C$42</f>
        <v>1.4065249922724554E-4</v>
      </c>
    </row>
    <row r="23" spans="2:21">
      <c r="B23" s="86" t="s">
        <v>335</v>
      </c>
      <c r="C23" s="110">
        <v>1171305</v>
      </c>
      <c r="D23" s="88" t="s">
        <v>120</v>
      </c>
      <c r="E23" s="88" t="s">
        <v>314</v>
      </c>
      <c r="F23" s="87" t="s">
        <v>334</v>
      </c>
      <c r="G23" s="88" t="s">
        <v>321</v>
      </c>
      <c r="H23" s="87" t="s">
        <v>317</v>
      </c>
      <c r="I23" s="87" t="s">
        <v>318</v>
      </c>
      <c r="J23" s="101"/>
      <c r="K23" s="90">
        <v>3.7100030252937959</v>
      </c>
      <c r="L23" s="88" t="s">
        <v>133</v>
      </c>
      <c r="M23" s="89">
        <v>1.4999999999999999E-2</v>
      </c>
      <c r="N23" s="89">
        <v>1.9603103551178759E-2</v>
      </c>
      <c r="O23" s="90">
        <v>3.1229999999999995E-3</v>
      </c>
      <c r="P23" s="102">
        <v>107.4</v>
      </c>
      <c r="Q23" s="90"/>
      <c r="R23" s="90">
        <v>3.3509999999999993E-6</v>
      </c>
      <c r="S23" s="91">
        <v>9.5930761470677347E-12</v>
      </c>
      <c r="T23" s="91">
        <f t="shared" si="0"/>
        <v>1.03289062986223E-10</v>
      </c>
      <c r="U23" s="91">
        <f>R23/'סכום נכסי הקרן'!$C$42</f>
        <v>2.5028675166530887E-11</v>
      </c>
    </row>
    <row r="24" spans="2:21">
      <c r="B24" s="86" t="s">
        <v>336</v>
      </c>
      <c r="C24" s="110">
        <v>1145564</v>
      </c>
      <c r="D24" s="88" t="s">
        <v>120</v>
      </c>
      <c r="E24" s="88" t="s">
        <v>314</v>
      </c>
      <c r="F24" s="87" t="s">
        <v>337</v>
      </c>
      <c r="G24" s="88" t="s">
        <v>338</v>
      </c>
      <c r="H24" s="87" t="s">
        <v>322</v>
      </c>
      <c r="I24" s="87" t="s">
        <v>131</v>
      </c>
      <c r="J24" s="101"/>
      <c r="K24" s="90">
        <v>2.6300000000161718</v>
      </c>
      <c r="L24" s="88" t="s">
        <v>133</v>
      </c>
      <c r="M24" s="89">
        <v>8.3000000000000001E-3</v>
      </c>
      <c r="N24" s="89">
        <v>1.8900000000201443E-2</v>
      </c>
      <c r="O24" s="90">
        <v>32877.988810000003</v>
      </c>
      <c r="P24" s="102">
        <v>107.2</v>
      </c>
      <c r="Q24" s="90"/>
      <c r="R24" s="90">
        <v>35.245205561000006</v>
      </c>
      <c r="S24" s="91">
        <v>2.3854364556456534E-5</v>
      </c>
      <c r="T24" s="91">
        <f t="shared" si="0"/>
        <v>1.0863754870643115E-3</v>
      </c>
      <c r="U24" s="91">
        <f>R24/'סכום נכסי הקרן'!$C$42</f>
        <v>2.6324703108441578E-4</v>
      </c>
    </row>
    <row r="25" spans="2:21">
      <c r="B25" s="86" t="s">
        <v>339</v>
      </c>
      <c r="C25" s="110">
        <v>1145572</v>
      </c>
      <c r="D25" s="88" t="s">
        <v>120</v>
      </c>
      <c r="E25" s="88" t="s">
        <v>314</v>
      </c>
      <c r="F25" s="87" t="s">
        <v>337</v>
      </c>
      <c r="G25" s="88" t="s">
        <v>338</v>
      </c>
      <c r="H25" s="87" t="s">
        <v>322</v>
      </c>
      <c r="I25" s="87" t="s">
        <v>131</v>
      </c>
      <c r="J25" s="101"/>
      <c r="K25" s="90">
        <v>6.3599999999947521</v>
      </c>
      <c r="L25" s="88" t="s">
        <v>133</v>
      </c>
      <c r="M25" s="89">
        <v>1.6500000000000001E-2</v>
      </c>
      <c r="N25" s="89">
        <v>2.3200000000000002E-2</v>
      </c>
      <c r="O25" s="90">
        <v>179958.99166500001</v>
      </c>
      <c r="P25" s="102">
        <v>105.88</v>
      </c>
      <c r="Q25" s="90"/>
      <c r="R25" s="90">
        <v>190.5405796</v>
      </c>
      <c r="S25" s="91">
        <v>8.5061897418917543E-5</v>
      </c>
      <c r="T25" s="91">
        <f t="shared" si="0"/>
        <v>5.8730999485932089E-3</v>
      </c>
      <c r="U25" s="91">
        <f>R25/'סכום נכסי הקרן'!$C$42</f>
        <v>1.4231507827069301E-3</v>
      </c>
    </row>
    <row r="26" spans="2:21">
      <c r="B26" s="86" t="s">
        <v>340</v>
      </c>
      <c r="C26" s="110">
        <v>6620496</v>
      </c>
      <c r="D26" s="88" t="s">
        <v>120</v>
      </c>
      <c r="E26" s="88" t="s">
        <v>314</v>
      </c>
      <c r="F26" s="87" t="s">
        <v>341</v>
      </c>
      <c r="G26" s="88" t="s">
        <v>321</v>
      </c>
      <c r="H26" s="87" t="s">
        <v>322</v>
      </c>
      <c r="I26" s="87" t="s">
        <v>131</v>
      </c>
      <c r="J26" s="101"/>
      <c r="K26" s="90">
        <v>4.5699999999658028</v>
      </c>
      <c r="L26" s="88" t="s">
        <v>133</v>
      </c>
      <c r="M26" s="89">
        <v>1E-3</v>
      </c>
      <c r="N26" s="89">
        <v>1.8999999999961138E-2</v>
      </c>
      <c r="O26" s="90">
        <v>52549.123585000001</v>
      </c>
      <c r="P26" s="102">
        <v>97.94</v>
      </c>
      <c r="Q26" s="90"/>
      <c r="R26" s="90">
        <v>51.466614468000003</v>
      </c>
      <c r="S26" s="91">
        <v>1.7705927101511274E-5</v>
      </c>
      <c r="T26" s="91">
        <f t="shared" si="0"/>
        <v>1.5863737342503459E-3</v>
      </c>
      <c r="U26" s="91">
        <f>R26/'סכום נכסי הקרן'!$C$42</f>
        <v>3.8440500609986604E-4</v>
      </c>
    </row>
    <row r="27" spans="2:21">
      <c r="B27" s="86" t="s">
        <v>342</v>
      </c>
      <c r="C27" s="110">
        <v>1940535</v>
      </c>
      <c r="D27" s="88" t="s">
        <v>120</v>
      </c>
      <c r="E27" s="88" t="s">
        <v>314</v>
      </c>
      <c r="F27" s="87" t="s">
        <v>343</v>
      </c>
      <c r="G27" s="88" t="s">
        <v>321</v>
      </c>
      <c r="H27" s="87" t="s">
        <v>322</v>
      </c>
      <c r="I27" s="87" t="s">
        <v>131</v>
      </c>
      <c r="J27" s="101"/>
      <c r="K27" s="90">
        <v>0.36000014612352554</v>
      </c>
      <c r="L27" s="88" t="s">
        <v>133</v>
      </c>
      <c r="M27" s="89">
        <v>0.05</v>
      </c>
      <c r="N27" s="89">
        <v>1.0999410724808485E-2</v>
      </c>
      <c r="O27" s="90">
        <v>7.3239999999999998E-3</v>
      </c>
      <c r="P27" s="102">
        <v>114.9</v>
      </c>
      <c r="Q27" s="90"/>
      <c r="R27" s="90">
        <v>8.4849999999999992E-6</v>
      </c>
      <c r="S27" s="91">
        <v>6.9716674926547405E-12</v>
      </c>
      <c r="T27" s="91">
        <f t="shared" si="0"/>
        <v>2.6153616814028716E-10</v>
      </c>
      <c r="U27" s="91">
        <f>R27/'סכום נכסי הקרן'!$C$42</f>
        <v>6.3374607218148194E-11</v>
      </c>
    </row>
    <row r="28" spans="2:21">
      <c r="B28" s="86" t="s">
        <v>344</v>
      </c>
      <c r="C28" s="110">
        <v>1940618</v>
      </c>
      <c r="D28" s="88" t="s">
        <v>120</v>
      </c>
      <c r="E28" s="88" t="s">
        <v>314</v>
      </c>
      <c r="F28" s="87" t="s">
        <v>343</v>
      </c>
      <c r="G28" s="88" t="s">
        <v>321</v>
      </c>
      <c r="H28" s="87" t="s">
        <v>322</v>
      </c>
      <c r="I28" s="87" t="s">
        <v>131</v>
      </c>
      <c r="J28" s="101"/>
      <c r="K28" s="90">
        <v>2.5100000000956468</v>
      </c>
      <c r="L28" s="88" t="s">
        <v>133</v>
      </c>
      <c r="M28" s="89">
        <v>6.0000000000000001E-3</v>
      </c>
      <c r="N28" s="89">
        <v>1.8300000000359525E-2</v>
      </c>
      <c r="O28" s="90">
        <v>13750.326506000001</v>
      </c>
      <c r="P28" s="102">
        <v>107.21</v>
      </c>
      <c r="Q28" s="90"/>
      <c r="R28" s="90">
        <v>14.741724909</v>
      </c>
      <c r="S28" s="91">
        <v>1.0303829483311693E-5</v>
      </c>
      <c r="T28" s="91">
        <f t="shared" si="0"/>
        <v>4.5438942185952667E-4</v>
      </c>
      <c r="U28" s="91">
        <f>R28/'סכום נכסי הקרן'!$C$42</f>
        <v>1.1010619043321938E-4</v>
      </c>
    </row>
    <row r="29" spans="2:21">
      <c r="B29" s="86" t="s">
        <v>345</v>
      </c>
      <c r="C29" s="110">
        <v>1940659</v>
      </c>
      <c r="D29" s="88" t="s">
        <v>120</v>
      </c>
      <c r="E29" s="88" t="s">
        <v>314</v>
      </c>
      <c r="F29" s="87" t="s">
        <v>343</v>
      </c>
      <c r="G29" s="88" t="s">
        <v>321</v>
      </c>
      <c r="H29" s="87" t="s">
        <v>322</v>
      </c>
      <c r="I29" s="87" t="s">
        <v>131</v>
      </c>
      <c r="J29" s="101"/>
      <c r="K29" s="90">
        <v>4</v>
      </c>
      <c r="L29" s="88" t="s">
        <v>133</v>
      </c>
      <c r="M29" s="89">
        <v>1.7500000000000002E-2</v>
      </c>
      <c r="N29" s="89">
        <v>1.9000000000107108E-2</v>
      </c>
      <c r="O29" s="90">
        <v>25864.059869000001</v>
      </c>
      <c r="P29" s="102">
        <v>108.29</v>
      </c>
      <c r="Q29" s="90"/>
      <c r="R29" s="90">
        <v>28.008191413000006</v>
      </c>
      <c r="S29" s="91">
        <v>7.8329992806934406E-6</v>
      </c>
      <c r="T29" s="91">
        <f t="shared" si="0"/>
        <v>8.6330643001717355E-4</v>
      </c>
      <c r="U29" s="91">
        <f>R29/'סכום נכסי הקרן'!$C$42</f>
        <v>2.0919365111250282E-4</v>
      </c>
    </row>
    <row r="30" spans="2:21">
      <c r="B30" s="86" t="s">
        <v>346</v>
      </c>
      <c r="C30" s="110">
        <v>6000210</v>
      </c>
      <c r="D30" s="88" t="s">
        <v>120</v>
      </c>
      <c r="E30" s="88" t="s">
        <v>314</v>
      </c>
      <c r="F30" s="87" t="s">
        <v>347</v>
      </c>
      <c r="G30" s="88" t="s">
        <v>348</v>
      </c>
      <c r="H30" s="87" t="s">
        <v>349</v>
      </c>
      <c r="I30" s="87" t="s">
        <v>131</v>
      </c>
      <c r="J30" s="101"/>
      <c r="K30" s="90">
        <v>4.5799999999975354</v>
      </c>
      <c r="L30" s="88" t="s">
        <v>133</v>
      </c>
      <c r="M30" s="89">
        <v>3.85E-2</v>
      </c>
      <c r="N30" s="89">
        <v>2.1499999999983411E-2</v>
      </c>
      <c r="O30" s="90">
        <v>349857.05166299996</v>
      </c>
      <c r="P30" s="102">
        <v>120.6</v>
      </c>
      <c r="Q30" s="90"/>
      <c r="R30" s="90">
        <v>421.92760123799997</v>
      </c>
      <c r="S30" s="91">
        <v>1.3402422387667038E-4</v>
      </c>
      <c r="T30" s="91">
        <f t="shared" si="0"/>
        <v>1.3005224285257466E-2</v>
      </c>
      <c r="U30" s="91">
        <f>R30/'סכום נכסי הקרן'!$C$42</f>
        <v>3.1513843256280151E-3</v>
      </c>
    </row>
    <row r="31" spans="2:21">
      <c r="B31" s="86" t="s">
        <v>350</v>
      </c>
      <c r="C31" s="110">
        <v>6000236</v>
      </c>
      <c r="D31" s="88" t="s">
        <v>120</v>
      </c>
      <c r="E31" s="88" t="s">
        <v>314</v>
      </c>
      <c r="F31" s="87" t="s">
        <v>347</v>
      </c>
      <c r="G31" s="88" t="s">
        <v>348</v>
      </c>
      <c r="H31" s="87" t="s">
        <v>349</v>
      </c>
      <c r="I31" s="87" t="s">
        <v>131</v>
      </c>
      <c r="J31" s="101"/>
      <c r="K31" s="90">
        <v>2.320000000002346</v>
      </c>
      <c r="L31" s="88" t="s">
        <v>133</v>
      </c>
      <c r="M31" s="89">
        <v>4.4999999999999998E-2</v>
      </c>
      <c r="N31" s="89">
        <v>1.9300000000016013E-2</v>
      </c>
      <c r="O31" s="90">
        <v>376959.41385900008</v>
      </c>
      <c r="P31" s="102">
        <v>117.6</v>
      </c>
      <c r="Q31" s="90"/>
      <c r="R31" s="90">
        <v>443.30428085300002</v>
      </c>
      <c r="S31" s="91">
        <v>1.275405581691488E-4</v>
      </c>
      <c r="T31" s="91">
        <f t="shared" si="0"/>
        <v>1.3664125272183773E-2</v>
      </c>
      <c r="U31" s="91">
        <f>R31/'סכום נכסי הקרן'!$C$42</f>
        <v>3.3110471039696559E-3</v>
      </c>
    </row>
    <row r="32" spans="2:21">
      <c r="B32" s="86" t="s">
        <v>351</v>
      </c>
      <c r="C32" s="110">
        <v>6000285</v>
      </c>
      <c r="D32" s="88" t="s">
        <v>120</v>
      </c>
      <c r="E32" s="88" t="s">
        <v>314</v>
      </c>
      <c r="F32" s="87" t="s">
        <v>347</v>
      </c>
      <c r="G32" s="88" t="s">
        <v>348</v>
      </c>
      <c r="H32" s="87" t="s">
        <v>349</v>
      </c>
      <c r="I32" s="87" t="s">
        <v>131</v>
      </c>
      <c r="J32" s="101"/>
      <c r="K32" s="90">
        <v>7.0900000000016234</v>
      </c>
      <c r="L32" s="88" t="s">
        <v>133</v>
      </c>
      <c r="M32" s="89">
        <v>2.3900000000000001E-2</v>
      </c>
      <c r="N32" s="89">
        <v>2.420000000000112E-2</v>
      </c>
      <c r="O32" s="90">
        <v>493671.25504999998</v>
      </c>
      <c r="P32" s="102">
        <v>108.57</v>
      </c>
      <c r="Q32" s="90"/>
      <c r="R32" s="90">
        <v>535.97885345700001</v>
      </c>
      <c r="S32" s="91">
        <v>1.2693557947653317E-4</v>
      </c>
      <c r="T32" s="91">
        <f t="shared" si="0"/>
        <v>1.6520666533573165E-2</v>
      </c>
      <c r="U32" s="91">
        <f>R32/'סכום נכסי הקרן'!$C$42</f>
        <v>4.0032350400790555E-3</v>
      </c>
    </row>
    <row r="33" spans="2:21">
      <c r="B33" s="86" t="s">
        <v>352</v>
      </c>
      <c r="C33" s="110">
        <v>6000384</v>
      </c>
      <c r="D33" s="88" t="s">
        <v>120</v>
      </c>
      <c r="E33" s="88" t="s">
        <v>314</v>
      </c>
      <c r="F33" s="87" t="s">
        <v>347</v>
      </c>
      <c r="G33" s="88" t="s">
        <v>348</v>
      </c>
      <c r="H33" s="87" t="s">
        <v>349</v>
      </c>
      <c r="I33" s="87" t="s">
        <v>131</v>
      </c>
      <c r="J33" s="101"/>
      <c r="K33" s="90">
        <v>4.2100000000131281</v>
      </c>
      <c r="L33" s="88" t="s">
        <v>133</v>
      </c>
      <c r="M33" s="89">
        <v>0.01</v>
      </c>
      <c r="N33" s="89">
        <v>1.9100000000095794E-2</v>
      </c>
      <c r="O33" s="90">
        <v>81231.582104000001</v>
      </c>
      <c r="P33" s="102">
        <v>104.1</v>
      </c>
      <c r="Q33" s="90"/>
      <c r="R33" s="90">
        <v>84.56207410899998</v>
      </c>
      <c r="S33" s="91">
        <v>6.7594916129182583E-5</v>
      </c>
      <c r="T33" s="91">
        <f t="shared" si="0"/>
        <v>2.6064868394181312E-3</v>
      </c>
      <c r="U33" s="91">
        <f>R33/'סכום נכסי הקרן'!$C$42</f>
        <v>6.3159554887564089E-4</v>
      </c>
    </row>
    <row r="34" spans="2:21">
      <c r="B34" s="86" t="s">
        <v>353</v>
      </c>
      <c r="C34" s="110">
        <v>6000392</v>
      </c>
      <c r="D34" s="88" t="s">
        <v>120</v>
      </c>
      <c r="E34" s="88" t="s">
        <v>314</v>
      </c>
      <c r="F34" s="87" t="s">
        <v>347</v>
      </c>
      <c r="G34" s="88" t="s">
        <v>348</v>
      </c>
      <c r="H34" s="87" t="s">
        <v>349</v>
      </c>
      <c r="I34" s="87" t="s">
        <v>131</v>
      </c>
      <c r="J34" s="101"/>
      <c r="K34" s="90">
        <v>11.989999999988624</v>
      </c>
      <c r="L34" s="88" t="s">
        <v>133</v>
      </c>
      <c r="M34" s="89">
        <v>1.2500000000000001E-2</v>
      </c>
      <c r="N34" s="89">
        <v>2.5699999999990519E-2</v>
      </c>
      <c r="O34" s="90">
        <v>227266.63319200001</v>
      </c>
      <c r="P34" s="102">
        <v>92.85</v>
      </c>
      <c r="Q34" s="90"/>
      <c r="R34" s="90">
        <v>211.01706056</v>
      </c>
      <c r="S34" s="91">
        <v>5.2952835511055907E-5</v>
      </c>
      <c r="T34" s="91">
        <f t="shared" si="0"/>
        <v>6.5042537927035146E-3</v>
      </c>
      <c r="U34" s="91">
        <f>R34/'סכום נכסי הקרן'!$C$42</f>
        <v>1.5760899622060331E-3</v>
      </c>
    </row>
    <row r="35" spans="2:21">
      <c r="B35" s="86" t="s">
        <v>354</v>
      </c>
      <c r="C35" s="110">
        <v>1147503</v>
      </c>
      <c r="D35" s="88" t="s">
        <v>120</v>
      </c>
      <c r="E35" s="88" t="s">
        <v>314</v>
      </c>
      <c r="F35" s="87" t="s">
        <v>355</v>
      </c>
      <c r="G35" s="88" t="s">
        <v>129</v>
      </c>
      <c r="H35" s="87" t="s">
        <v>349</v>
      </c>
      <c r="I35" s="87" t="s">
        <v>131</v>
      </c>
      <c r="J35" s="101"/>
      <c r="K35" s="90">
        <v>6.6200000000076527</v>
      </c>
      <c r="L35" s="88" t="s">
        <v>133</v>
      </c>
      <c r="M35" s="89">
        <v>2.6499999999999999E-2</v>
      </c>
      <c r="N35" s="89">
        <v>2.3100000000125232E-2</v>
      </c>
      <c r="O35" s="90">
        <v>50937.889333999992</v>
      </c>
      <c r="P35" s="102">
        <v>112.87</v>
      </c>
      <c r="Q35" s="90"/>
      <c r="R35" s="90">
        <v>57.493596687999997</v>
      </c>
      <c r="S35" s="91">
        <v>3.3774312741120346E-5</v>
      </c>
      <c r="T35" s="91">
        <f t="shared" si="0"/>
        <v>1.7721455474817474E-3</v>
      </c>
      <c r="U35" s="91">
        <f>R35/'סכום נכסי הקרן'!$C$42</f>
        <v>4.2942063732005021E-4</v>
      </c>
    </row>
    <row r="36" spans="2:21">
      <c r="B36" s="86" t="s">
        <v>356</v>
      </c>
      <c r="C36" s="110">
        <v>1134436</v>
      </c>
      <c r="D36" s="88" t="s">
        <v>120</v>
      </c>
      <c r="E36" s="88" t="s">
        <v>314</v>
      </c>
      <c r="F36" s="87" t="s">
        <v>357</v>
      </c>
      <c r="G36" s="88" t="s">
        <v>338</v>
      </c>
      <c r="H36" s="87" t="s">
        <v>358</v>
      </c>
      <c r="I36" s="87" t="s">
        <v>318</v>
      </c>
      <c r="J36" s="101"/>
      <c r="K36" s="90">
        <v>1.4999999999733498</v>
      </c>
      <c r="L36" s="88" t="s">
        <v>133</v>
      </c>
      <c r="M36" s="89">
        <v>6.5000000000000006E-3</v>
      </c>
      <c r="N36" s="89">
        <v>1.7399999999861419E-2</v>
      </c>
      <c r="O36" s="90">
        <v>23129.146975999996</v>
      </c>
      <c r="P36" s="102">
        <v>107.22</v>
      </c>
      <c r="Q36" s="90">
        <v>12.724055659999999</v>
      </c>
      <c r="R36" s="90">
        <v>37.523127047999999</v>
      </c>
      <c r="S36" s="91">
        <v>1.149075299484346E-4</v>
      </c>
      <c r="T36" s="91">
        <f t="shared" si="0"/>
        <v>1.1565886699793854E-3</v>
      </c>
      <c r="U36" s="91">
        <f>R36/'סכום נכסי הקרן'!$C$42</f>
        <v>2.802608648513462E-4</v>
      </c>
    </row>
    <row r="37" spans="2:21">
      <c r="B37" s="86" t="s">
        <v>359</v>
      </c>
      <c r="C37" s="110">
        <v>1138650</v>
      </c>
      <c r="D37" s="88" t="s">
        <v>120</v>
      </c>
      <c r="E37" s="88" t="s">
        <v>314</v>
      </c>
      <c r="F37" s="87" t="s">
        <v>357</v>
      </c>
      <c r="G37" s="88" t="s">
        <v>338</v>
      </c>
      <c r="H37" s="87" t="s">
        <v>349</v>
      </c>
      <c r="I37" s="87" t="s">
        <v>131</v>
      </c>
      <c r="J37" s="101"/>
      <c r="K37" s="90">
        <v>3.5800000000022996</v>
      </c>
      <c r="L37" s="88" t="s">
        <v>133</v>
      </c>
      <c r="M37" s="89">
        <v>1.34E-2</v>
      </c>
      <c r="N37" s="89">
        <v>2.770000000001787E-2</v>
      </c>
      <c r="O37" s="90">
        <v>685339.45919099997</v>
      </c>
      <c r="P37" s="102">
        <v>105.29</v>
      </c>
      <c r="Q37" s="90"/>
      <c r="R37" s="90">
        <v>721.59389972300016</v>
      </c>
      <c r="S37" s="91">
        <v>2.0684305508808496E-4</v>
      </c>
      <c r="T37" s="91">
        <f t="shared" si="0"/>
        <v>2.2241945019087814E-2</v>
      </c>
      <c r="U37" s="91">
        <f>R37/'סכום נכסי הקרן'!$C$42</f>
        <v>5.3895969317568591E-3</v>
      </c>
    </row>
    <row r="38" spans="2:21">
      <c r="B38" s="86" t="s">
        <v>360</v>
      </c>
      <c r="C38" s="110">
        <v>1156603</v>
      </c>
      <c r="D38" s="88" t="s">
        <v>120</v>
      </c>
      <c r="E38" s="88" t="s">
        <v>314</v>
      </c>
      <c r="F38" s="87" t="s">
        <v>357</v>
      </c>
      <c r="G38" s="88" t="s">
        <v>338</v>
      </c>
      <c r="H38" s="87" t="s">
        <v>349</v>
      </c>
      <c r="I38" s="87" t="s">
        <v>131</v>
      </c>
      <c r="J38" s="101"/>
      <c r="K38" s="90">
        <v>3.4999999999951537</v>
      </c>
      <c r="L38" s="88" t="s">
        <v>133</v>
      </c>
      <c r="M38" s="89">
        <v>1.77E-2</v>
      </c>
      <c r="N38" s="89">
        <v>2.7699999999975286E-2</v>
      </c>
      <c r="O38" s="90">
        <v>390153.53434299998</v>
      </c>
      <c r="P38" s="102">
        <v>105.78</v>
      </c>
      <c r="Q38" s="90"/>
      <c r="R38" s="90">
        <v>412.70440632599997</v>
      </c>
      <c r="S38" s="91">
        <v>1.3004525346932736E-4</v>
      </c>
      <c r="T38" s="91">
        <f t="shared" si="0"/>
        <v>1.2720934473201429E-2</v>
      </c>
      <c r="U38" s="91">
        <f>R38/'סכום נכסי הקרן'!$C$42</f>
        <v>3.0824961282391612E-3</v>
      </c>
    </row>
    <row r="39" spans="2:21">
      <c r="B39" s="86" t="s">
        <v>361</v>
      </c>
      <c r="C39" s="110">
        <v>1156611</v>
      </c>
      <c r="D39" s="88" t="s">
        <v>120</v>
      </c>
      <c r="E39" s="88" t="s">
        <v>314</v>
      </c>
      <c r="F39" s="87" t="s">
        <v>357</v>
      </c>
      <c r="G39" s="88" t="s">
        <v>338</v>
      </c>
      <c r="H39" s="87" t="s">
        <v>349</v>
      </c>
      <c r="I39" s="87" t="s">
        <v>131</v>
      </c>
      <c r="J39" s="101"/>
      <c r="K39" s="90">
        <v>6.7600000000020302</v>
      </c>
      <c r="L39" s="88" t="s">
        <v>133</v>
      </c>
      <c r="M39" s="89">
        <v>2.4799999999999999E-2</v>
      </c>
      <c r="N39" s="89">
        <v>2.8900000000000595E-2</v>
      </c>
      <c r="O39" s="90">
        <v>627097.22502999997</v>
      </c>
      <c r="P39" s="102">
        <v>106.81</v>
      </c>
      <c r="Q39" s="90"/>
      <c r="R39" s="90">
        <v>669.80255646400008</v>
      </c>
      <c r="S39" s="91">
        <v>1.9034728441427959E-4</v>
      </c>
      <c r="T39" s="91">
        <f t="shared" si="0"/>
        <v>2.064556205399681E-2</v>
      </c>
      <c r="U39" s="91">
        <f>R39/'סכום נכסי הקרן'!$C$42</f>
        <v>5.0027665208741941E-3</v>
      </c>
    </row>
    <row r="40" spans="2:21">
      <c r="B40" s="86" t="s">
        <v>362</v>
      </c>
      <c r="C40" s="110">
        <v>1178672</v>
      </c>
      <c r="D40" s="88" t="s">
        <v>120</v>
      </c>
      <c r="E40" s="88" t="s">
        <v>314</v>
      </c>
      <c r="F40" s="87" t="s">
        <v>357</v>
      </c>
      <c r="G40" s="88" t="s">
        <v>338</v>
      </c>
      <c r="H40" s="87" t="s">
        <v>358</v>
      </c>
      <c r="I40" s="87" t="s">
        <v>318</v>
      </c>
      <c r="J40" s="101"/>
      <c r="K40" s="90">
        <v>8.1700000000042099</v>
      </c>
      <c r="L40" s="88" t="s">
        <v>133</v>
      </c>
      <c r="M40" s="89">
        <v>9.0000000000000011E-3</v>
      </c>
      <c r="N40" s="89">
        <v>2.9700000000007019E-2</v>
      </c>
      <c r="O40" s="90">
        <v>313173.50416999997</v>
      </c>
      <c r="P40" s="102">
        <v>91</v>
      </c>
      <c r="Q40" s="90"/>
      <c r="R40" s="90">
        <v>284.98789074000001</v>
      </c>
      <c r="S40" s="91">
        <v>1.6451679041666403E-4</v>
      </c>
      <c r="T40" s="91">
        <f t="shared" si="0"/>
        <v>8.7842829594015834E-3</v>
      </c>
      <c r="U40" s="91">
        <f>R40/'סכום נכסי הקרן'!$C$42</f>
        <v>2.1285793326548067E-3</v>
      </c>
    </row>
    <row r="41" spans="2:21">
      <c r="B41" s="86" t="s">
        <v>363</v>
      </c>
      <c r="C41" s="110">
        <v>1178680</v>
      </c>
      <c r="D41" s="88" t="s">
        <v>120</v>
      </c>
      <c r="E41" s="88" t="s">
        <v>314</v>
      </c>
      <c r="F41" s="87" t="s">
        <v>357</v>
      </c>
      <c r="G41" s="88" t="s">
        <v>338</v>
      </c>
      <c r="H41" s="87" t="s">
        <v>358</v>
      </c>
      <c r="I41" s="87" t="s">
        <v>318</v>
      </c>
      <c r="J41" s="101"/>
      <c r="K41" s="90">
        <v>11.590000000015188</v>
      </c>
      <c r="L41" s="88" t="s">
        <v>133</v>
      </c>
      <c r="M41" s="89">
        <v>1.6899999999999998E-2</v>
      </c>
      <c r="N41" s="89">
        <v>3.1800000000032538E-2</v>
      </c>
      <c r="O41" s="90">
        <v>364617.09172099998</v>
      </c>
      <c r="P41" s="102">
        <v>91.02</v>
      </c>
      <c r="Q41" s="90"/>
      <c r="R41" s="90">
        <v>331.87445964400001</v>
      </c>
      <c r="S41" s="91">
        <v>1.3615733602734967E-4</v>
      </c>
      <c r="T41" s="91">
        <f t="shared" si="0"/>
        <v>1.0229484322795537E-2</v>
      </c>
      <c r="U41" s="91">
        <f>R41/'סכום נכסי הקרן'!$C$42</f>
        <v>2.4787759016704392E-3</v>
      </c>
    </row>
    <row r="42" spans="2:21">
      <c r="B42" s="86" t="s">
        <v>364</v>
      </c>
      <c r="C42" s="110">
        <v>1940543</v>
      </c>
      <c r="D42" s="88" t="s">
        <v>120</v>
      </c>
      <c r="E42" s="88" t="s">
        <v>314</v>
      </c>
      <c r="F42" s="87" t="s">
        <v>343</v>
      </c>
      <c r="G42" s="88" t="s">
        <v>321</v>
      </c>
      <c r="H42" s="87" t="s">
        <v>349</v>
      </c>
      <c r="I42" s="87" t="s">
        <v>131</v>
      </c>
      <c r="J42" s="101"/>
      <c r="K42" s="90">
        <v>0.16000000000269304</v>
      </c>
      <c r="L42" s="88" t="s">
        <v>133</v>
      </c>
      <c r="M42" s="89">
        <v>4.2000000000000003E-2</v>
      </c>
      <c r="N42" s="89">
        <v>1.0799999999676837E-2</v>
      </c>
      <c r="O42" s="90">
        <v>12847.632669999999</v>
      </c>
      <c r="P42" s="102">
        <v>115.61</v>
      </c>
      <c r="Q42" s="90"/>
      <c r="R42" s="90">
        <v>14.853148080999999</v>
      </c>
      <c r="S42" s="91">
        <v>3.8630357448305819E-5</v>
      </c>
      <c r="T42" s="91">
        <f t="shared" si="0"/>
        <v>4.5782385785798462E-4</v>
      </c>
      <c r="U42" s="91">
        <f>R42/'סכום נכסי הקרן'!$C$42</f>
        <v>1.1093841197246512E-4</v>
      </c>
    </row>
    <row r="43" spans="2:21">
      <c r="B43" s="86" t="s">
        <v>365</v>
      </c>
      <c r="C43" s="110">
        <v>1133149</v>
      </c>
      <c r="D43" s="88" t="s">
        <v>120</v>
      </c>
      <c r="E43" s="88" t="s">
        <v>314</v>
      </c>
      <c r="F43" s="87" t="s">
        <v>366</v>
      </c>
      <c r="G43" s="88" t="s">
        <v>338</v>
      </c>
      <c r="H43" s="87" t="s">
        <v>367</v>
      </c>
      <c r="I43" s="87" t="s">
        <v>131</v>
      </c>
      <c r="J43" s="101"/>
      <c r="K43" s="90">
        <v>2.4100000000010513</v>
      </c>
      <c r="L43" s="88" t="s">
        <v>133</v>
      </c>
      <c r="M43" s="89">
        <v>3.2000000000000001E-2</v>
      </c>
      <c r="N43" s="89">
        <v>2.6200000000021036E-2</v>
      </c>
      <c r="O43" s="90">
        <v>294868.46217000001</v>
      </c>
      <c r="P43" s="102">
        <v>112.84</v>
      </c>
      <c r="Q43" s="90"/>
      <c r="R43" s="90">
        <v>332.72959396499999</v>
      </c>
      <c r="S43" s="91">
        <v>1.6815447810935146E-4</v>
      </c>
      <c r="T43" s="91">
        <f t="shared" ref="T43:T74" si="1">IFERROR(R43/$R$11,0)</f>
        <v>1.0255842431641689E-2</v>
      </c>
      <c r="U43" s="91">
        <f>R43/'סכום נכסי הקרן'!$C$42</f>
        <v>2.4851629142470014E-3</v>
      </c>
    </row>
    <row r="44" spans="2:21">
      <c r="B44" s="86" t="s">
        <v>368</v>
      </c>
      <c r="C44" s="110">
        <v>1158609</v>
      </c>
      <c r="D44" s="88" t="s">
        <v>120</v>
      </c>
      <c r="E44" s="88" t="s">
        <v>314</v>
      </c>
      <c r="F44" s="87" t="s">
        <v>366</v>
      </c>
      <c r="G44" s="88" t="s">
        <v>338</v>
      </c>
      <c r="H44" s="87" t="s">
        <v>367</v>
      </c>
      <c r="I44" s="87" t="s">
        <v>131</v>
      </c>
      <c r="J44" s="101"/>
      <c r="K44" s="90">
        <v>4.7499999999978577</v>
      </c>
      <c r="L44" s="88" t="s">
        <v>133</v>
      </c>
      <c r="M44" s="89">
        <v>1.1399999999999999E-2</v>
      </c>
      <c r="N44" s="89">
        <v>2.8199999999970853E-2</v>
      </c>
      <c r="O44" s="90">
        <v>233766.52484600001</v>
      </c>
      <c r="P44" s="102">
        <v>99.8</v>
      </c>
      <c r="Q44" s="90"/>
      <c r="R44" s="90">
        <v>233.29898917399998</v>
      </c>
      <c r="S44" s="91">
        <v>9.8928568189445294E-5</v>
      </c>
      <c r="T44" s="91">
        <f t="shared" si="1"/>
        <v>7.1910575909923747E-3</v>
      </c>
      <c r="U44" s="91">
        <f>R44/'סכום נכסי הקרן'!$C$42</f>
        <v>1.7425140604941966E-3</v>
      </c>
    </row>
    <row r="45" spans="2:21">
      <c r="B45" s="86" t="s">
        <v>369</v>
      </c>
      <c r="C45" s="110">
        <v>1172782</v>
      </c>
      <c r="D45" s="88" t="s">
        <v>120</v>
      </c>
      <c r="E45" s="88" t="s">
        <v>314</v>
      </c>
      <c r="F45" s="87" t="s">
        <v>366</v>
      </c>
      <c r="G45" s="88" t="s">
        <v>338</v>
      </c>
      <c r="H45" s="87" t="s">
        <v>367</v>
      </c>
      <c r="I45" s="87" t="s">
        <v>131</v>
      </c>
      <c r="J45" s="101"/>
      <c r="K45" s="90">
        <v>7.0000000000000009</v>
      </c>
      <c r="L45" s="88" t="s">
        <v>133</v>
      </c>
      <c r="M45" s="89">
        <v>9.1999999999999998E-3</v>
      </c>
      <c r="N45" s="89">
        <v>3.120000000000946E-2</v>
      </c>
      <c r="O45" s="90">
        <v>314970.69570500002</v>
      </c>
      <c r="P45" s="102">
        <v>94.02</v>
      </c>
      <c r="Q45" s="90"/>
      <c r="R45" s="90">
        <v>296.13545163099997</v>
      </c>
      <c r="S45" s="91">
        <v>1.5736637887007424E-4</v>
      </c>
      <c r="T45" s="91">
        <f t="shared" si="1"/>
        <v>9.1278881873971818E-3</v>
      </c>
      <c r="U45" s="91">
        <f>R45/'סכום נכסי הקרן'!$C$42</f>
        <v>2.2118406517953504E-3</v>
      </c>
    </row>
    <row r="46" spans="2:21">
      <c r="B46" s="86" t="s">
        <v>370</v>
      </c>
      <c r="C46" s="110">
        <v>1133487</v>
      </c>
      <c r="D46" s="88" t="s">
        <v>120</v>
      </c>
      <c r="E46" s="88" t="s">
        <v>314</v>
      </c>
      <c r="F46" s="87" t="s">
        <v>371</v>
      </c>
      <c r="G46" s="88" t="s">
        <v>338</v>
      </c>
      <c r="H46" s="87" t="s">
        <v>372</v>
      </c>
      <c r="I46" s="87" t="s">
        <v>318</v>
      </c>
      <c r="J46" s="101"/>
      <c r="K46" s="90">
        <v>3.1200000000038917</v>
      </c>
      <c r="L46" s="88" t="s">
        <v>133</v>
      </c>
      <c r="M46" s="89">
        <v>2.3399999999999997E-2</v>
      </c>
      <c r="N46" s="89">
        <v>2.7500000000036485E-2</v>
      </c>
      <c r="O46" s="90">
        <v>191066.94697700001</v>
      </c>
      <c r="P46" s="102">
        <v>107.6</v>
      </c>
      <c r="Q46" s="90"/>
      <c r="R46" s="90">
        <v>205.58804113499997</v>
      </c>
      <c r="S46" s="91">
        <v>7.3799460948799329E-5</v>
      </c>
      <c r="T46" s="91">
        <f t="shared" si="1"/>
        <v>6.3369131990472167E-3</v>
      </c>
      <c r="U46" s="91">
        <f>R46/'סכום נכסי הקרן'!$C$42</f>
        <v>1.5355405251242331E-3</v>
      </c>
    </row>
    <row r="47" spans="2:21">
      <c r="B47" s="86" t="s">
        <v>373</v>
      </c>
      <c r="C47" s="110">
        <v>1160944</v>
      </c>
      <c r="D47" s="88" t="s">
        <v>120</v>
      </c>
      <c r="E47" s="88" t="s">
        <v>314</v>
      </c>
      <c r="F47" s="87" t="s">
        <v>371</v>
      </c>
      <c r="G47" s="88" t="s">
        <v>338</v>
      </c>
      <c r="H47" s="87" t="s">
        <v>372</v>
      </c>
      <c r="I47" s="87" t="s">
        <v>318</v>
      </c>
      <c r="J47" s="101"/>
      <c r="K47" s="90">
        <v>5.9400000000014135</v>
      </c>
      <c r="L47" s="88" t="s">
        <v>133</v>
      </c>
      <c r="M47" s="89">
        <v>6.5000000000000006E-3</v>
      </c>
      <c r="N47" s="89">
        <v>2.9000000000007312E-2</v>
      </c>
      <c r="O47" s="90">
        <v>433345.70467499999</v>
      </c>
      <c r="P47" s="102">
        <v>94.73</v>
      </c>
      <c r="Q47" s="90"/>
      <c r="R47" s="90">
        <v>410.50839319299996</v>
      </c>
      <c r="S47" s="91">
        <v>1.8931609031276714E-4</v>
      </c>
      <c r="T47" s="91">
        <f t="shared" si="1"/>
        <v>1.2653245980568481E-2</v>
      </c>
      <c r="U47" s="91">
        <f>R47/'סכום נכסי הקרן'!$C$42</f>
        <v>3.0660940693411332E-3</v>
      </c>
    </row>
    <row r="48" spans="2:21">
      <c r="B48" s="86" t="s">
        <v>374</v>
      </c>
      <c r="C48" s="110">
        <v>1138924</v>
      </c>
      <c r="D48" s="88" t="s">
        <v>120</v>
      </c>
      <c r="E48" s="88" t="s">
        <v>314</v>
      </c>
      <c r="F48" s="87" t="s">
        <v>375</v>
      </c>
      <c r="G48" s="88" t="s">
        <v>338</v>
      </c>
      <c r="H48" s="87" t="s">
        <v>367</v>
      </c>
      <c r="I48" s="87" t="s">
        <v>131</v>
      </c>
      <c r="J48" s="101"/>
      <c r="K48" s="90">
        <v>2.5399999999894032</v>
      </c>
      <c r="L48" s="88" t="s">
        <v>133</v>
      </c>
      <c r="M48" s="89">
        <v>1.34E-2</v>
      </c>
      <c r="N48" s="89">
        <v>2.679999999982224E-2</v>
      </c>
      <c r="O48" s="90">
        <v>54618.588578000003</v>
      </c>
      <c r="P48" s="102">
        <v>107.12</v>
      </c>
      <c r="Q48" s="90"/>
      <c r="R48" s="90">
        <v>58.507430003000003</v>
      </c>
      <c r="S48" s="91">
        <v>9.5121695834126334E-5</v>
      </c>
      <c r="T48" s="91">
        <f t="shared" si="1"/>
        <v>1.803395291776157E-3</v>
      </c>
      <c r="U48" s="91">
        <f>R48/'סכום נכסי הקרן'!$C$42</f>
        <v>4.3699297534277246E-4</v>
      </c>
    </row>
    <row r="49" spans="2:21">
      <c r="B49" s="86" t="s">
        <v>376</v>
      </c>
      <c r="C49" s="110">
        <v>1151117</v>
      </c>
      <c r="D49" s="88" t="s">
        <v>120</v>
      </c>
      <c r="E49" s="88" t="s">
        <v>314</v>
      </c>
      <c r="F49" s="87" t="s">
        <v>375</v>
      </c>
      <c r="G49" s="88" t="s">
        <v>338</v>
      </c>
      <c r="H49" s="87" t="s">
        <v>372</v>
      </c>
      <c r="I49" s="87" t="s">
        <v>318</v>
      </c>
      <c r="J49" s="101"/>
      <c r="K49" s="90">
        <v>4.0499999999840623</v>
      </c>
      <c r="L49" s="88" t="s">
        <v>133</v>
      </c>
      <c r="M49" s="89">
        <v>1.8200000000000001E-2</v>
      </c>
      <c r="N49" s="89">
        <v>2.7499999999896066E-2</v>
      </c>
      <c r="O49" s="90">
        <v>136394.92489600001</v>
      </c>
      <c r="P49" s="102">
        <v>105.81</v>
      </c>
      <c r="Q49" s="90"/>
      <c r="R49" s="90">
        <v>144.31946258600001</v>
      </c>
      <c r="S49" s="91">
        <v>3.6045170427061315E-4</v>
      </c>
      <c r="T49" s="91">
        <f t="shared" si="1"/>
        <v>4.4484100451158502E-3</v>
      </c>
      <c r="U49" s="91">
        <f>R49/'סכום נכסי הקרן'!$C$42</f>
        <v>1.0779244850114302E-3</v>
      </c>
    </row>
    <row r="50" spans="2:21">
      <c r="B50" s="86" t="s">
        <v>377</v>
      </c>
      <c r="C50" s="110">
        <v>1159516</v>
      </c>
      <c r="D50" s="88" t="s">
        <v>120</v>
      </c>
      <c r="E50" s="88" t="s">
        <v>314</v>
      </c>
      <c r="F50" s="87" t="s">
        <v>375</v>
      </c>
      <c r="G50" s="88" t="s">
        <v>338</v>
      </c>
      <c r="H50" s="87" t="s">
        <v>372</v>
      </c>
      <c r="I50" s="87" t="s">
        <v>318</v>
      </c>
      <c r="J50" s="101"/>
      <c r="K50" s="90">
        <v>5.13</v>
      </c>
      <c r="L50" s="88" t="s">
        <v>133</v>
      </c>
      <c r="M50" s="89">
        <v>7.8000000000000005E-3</v>
      </c>
      <c r="N50" s="89">
        <v>2.6895161290322586E-2</v>
      </c>
      <c r="O50" s="90">
        <v>1.5039999999999997E-3</v>
      </c>
      <c r="P50" s="102">
        <v>98.09</v>
      </c>
      <c r="Q50" s="90"/>
      <c r="R50" s="90">
        <v>1.488E-6</v>
      </c>
      <c r="S50" s="91">
        <v>3.8211382113821133E-12</v>
      </c>
      <c r="T50" s="91">
        <f t="shared" si="1"/>
        <v>4.5865152409280771E-11</v>
      </c>
      <c r="U50" s="91">
        <f>R50/'סכום נכסי הקרן'!$C$42</f>
        <v>1.111389694055445E-11</v>
      </c>
    </row>
    <row r="51" spans="2:21">
      <c r="B51" s="86" t="s">
        <v>378</v>
      </c>
      <c r="C51" s="110">
        <v>1161512</v>
      </c>
      <c r="D51" s="88" t="s">
        <v>120</v>
      </c>
      <c r="E51" s="88" t="s">
        <v>314</v>
      </c>
      <c r="F51" s="87" t="s">
        <v>375</v>
      </c>
      <c r="G51" s="88" t="s">
        <v>338</v>
      </c>
      <c r="H51" s="87" t="s">
        <v>372</v>
      </c>
      <c r="I51" s="87" t="s">
        <v>318</v>
      </c>
      <c r="J51" s="101"/>
      <c r="K51" s="90">
        <v>2.5199999999924598</v>
      </c>
      <c r="L51" s="88" t="s">
        <v>133</v>
      </c>
      <c r="M51" s="89">
        <v>2E-3</v>
      </c>
      <c r="N51" s="89">
        <v>2.3599999999899465E-2</v>
      </c>
      <c r="O51" s="90">
        <v>108898.73823099998</v>
      </c>
      <c r="P51" s="102">
        <v>102.3</v>
      </c>
      <c r="Q51" s="90"/>
      <c r="R51" s="90">
        <v>111.403410417</v>
      </c>
      <c r="S51" s="91">
        <v>3.299961764575757E-4</v>
      </c>
      <c r="T51" s="91">
        <f t="shared" si="1"/>
        <v>3.4338268801675821E-3</v>
      </c>
      <c r="U51" s="91">
        <f>R51/'סכום נכסי הקרן'!$C$42</f>
        <v>8.3207393965109425E-4</v>
      </c>
    </row>
    <row r="52" spans="2:21">
      <c r="B52" s="86" t="s">
        <v>379</v>
      </c>
      <c r="C52" s="110">
        <v>7590128</v>
      </c>
      <c r="D52" s="88" t="s">
        <v>120</v>
      </c>
      <c r="E52" s="88" t="s">
        <v>314</v>
      </c>
      <c r="F52" s="87" t="s">
        <v>380</v>
      </c>
      <c r="G52" s="88" t="s">
        <v>338</v>
      </c>
      <c r="H52" s="87" t="s">
        <v>367</v>
      </c>
      <c r="I52" s="87" t="s">
        <v>131</v>
      </c>
      <c r="J52" s="101"/>
      <c r="K52" s="90">
        <v>1.9300000000080972</v>
      </c>
      <c r="L52" s="88" t="s">
        <v>133</v>
      </c>
      <c r="M52" s="89">
        <v>4.7500000000000001E-2</v>
      </c>
      <c r="N52" s="89">
        <v>2.5400000000044456E-2</v>
      </c>
      <c r="O52" s="90">
        <v>91342.740188999989</v>
      </c>
      <c r="P52" s="102">
        <v>137.91</v>
      </c>
      <c r="Q52" s="90"/>
      <c r="R52" s="90">
        <v>125.970772686</v>
      </c>
      <c r="S52" s="91">
        <v>9.0884533272441389E-5</v>
      </c>
      <c r="T52" s="91">
        <f t="shared" si="1"/>
        <v>3.8828418604558153E-3</v>
      </c>
      <c r="U52" s="91">
        <f>R52/'סכום נכסי הקרן'!$C$42</f>
        <v>9.4087781260363955E-4</v>
      </c>
    </row>
    <row r="53" spans="2:21">
      <c r="B53" s="86" t="s">
        <v>381</v>
      </c>
      <c r="C53" s="110">
        <v>7590219</v>
      </c>
      <c r="D53" s="88" t="s">
        <v>120</v>
      </c>
      <c r="E53" s="88" t="s">
        <v>314</v>
      </c>
      <c r="F53" s="87" t="s">
        <v>380</v>
      </c>
      <c r="G53" s="88" t="s">
        <v>338</v>
      </c>
      <c r="H53" s="87" t="s">
        <v>367</v>
      </c>
      <c r="I53" s="87" t="s">
        <v>131</v>
      </c>
      <c r="J53" s="101"/>
      <c r="K53" s="90">
        <v>4.1600000000115696</v>
      </c>
      <c r="L53" s="88" t="s">
        <v>133</v>
      </c>
      <c r="M53" s="89">
        <v>5.0000000000000001E-3</v>
      </c>
      <c r="N53" s="89">
        <v>2.9100000000115697E-2</v>
      </c>
      <c r="O53" s="90">
        <v>133487.00509600001</v>
      </c>
      <c r="P53" s="102">
        <v>98.42</v>
      </c>
      <c r="Q53" s="90"/>
      <c r="R53" s="90">
        <v>131.37790522799997</v>
      </c>
      <c r="S53" s="91">
        <v>6.5308018105546161E-5</v>
      </c>
      <c r="T53" s="91">
        <f t="shared" si="1"/>
        <v>4.0495078269450696E-3</v>
      </c>
      <c r="U53" s="91">
        <f>R53/'סכום נכסי הקרן'!$C$42</f>
        <v>9.8126377618946341E-4</v>
      </c>
    </row>
    <row r="54" spans="2:21">
      <c r="B54" s="86" t="s">
        <v>382</v>
      </c>
      <c r="C54" s="110">
        <v>7590284</v>
      </c>
      <c r="D54" s="88" t="s">
        <v>120</v>
      </c>
      <c r="E54" s="88" t="s">
        <v>314</v>
      </c>
      <c r="F54" s="87" t="s">
        <v>380</v>
      </c>
      <c r="G54" s="88" t="s">
        <v>338</v>
      </c>
      <c r="H54" s="87" t="s">
        <v>367</v>
      </c>
      <c r="I54" s="87" t="s">
        <v>131</v>
      </c>
      <c r="J54" s="101"/>
      <c r="K54" s="90">
        <v>6.5999999999903549</v>
      </c>
      <c r="L54" s="88" t="s">
        <v>133</v>
      </c>
      <c r="M54" s="89">
        <v>5.8999999999999999E-3</v>
      </c>
      <c r="N54" s="89">
        <v>3.0899999999943736E-2</v>
      </c>
      <c r="O54" s="90">
        <v>345713.92808500002</v>
      </c>
      <c r="P54" s="102">
        <v>89.97</v>
      </c>
      <c r="Q54" s="90"/>
      <c r="R54" s="90">
        <v>311.038828975</v>
      </c>
      <c r="S54" s="91">
        <v>3.1445834125587256E-4</v>
      </c>
      <c r="T54" s="91">
        <f t="shared" si="1"/>
        <v>9.5872602796657196E-3</v>
      </c>
      <c r="U54" s="91">
        <f>R54/'סכום נכסי הקרן'!$C$42</f>
        <v>2.3231542269750616E-3</v>
      </c>
    </row>
    <row r="55" spans="2:21">
      <c r="B55" s="86" t="s">
        <v>383</v>
      </c>
      <c r="C55" s="110">
        <v>6130207</v>
      </c>
      <c r="D55" s="88" t="s">
        <v>120</v>
      </c>
      <c r="E55" s="88" t="s">
        <v>314</v>
      </c>
      <c r="F55" s="87" t="s">
        <v>384</v>
      </c>
      <c r="G55" s="88" t="s">
        <v>338</v>
      </c>
      <c r="H55" s="87" t="s">
        <v>367</v>
      </c>
      <c r="I55" s="87" t="s">
        <v>131</v>
      </c>
      <c r="J55" s="101"/>
      <c r="K55" s="90">
        <v>3.2900000000105547</v>
      </c>
      <c r="L55" s="88" t="s">
        <v>133</v>
      </c>
      <c r="M55" s="89">
        <v>1.5800000000000002E-2</v>
      </c>
      <c r="N55" s="89">
        <v>2.3900000000061303E-2</v>
      </c>
      <c r="O55" s="90">
        <v>146670.980542</v>
      </c>
      <c r="P55" s="102">
        <v>107.88</v>
      </c>
      <c r="Q55" s="90"/>
      <c r="R55" s="90">
        <v>158.22865797699998</v>
      </c>
      <c r="S55" s="91">
        <v>2.9279570268215123E-4</v>
      </c>
      <c r="T55" s="91">
        <f t="shared" si="1"/>
        <v>4.8771381139993703E-3</v>
      </c>
      <c r="U55" s="91">
        <f>R55/'סכום נכסי הקרן'!$C$42</f>
        <v>1.1818124985205757E-3</v>
      </c>
    </row>
    <row r="56" spans="2:21">
      <c r="B56" s="86" t="s">
        <v>385</v>
      </c>
      <c r="C56" s="110">
        <v>6130280</v>
      </c>
      <c r="D56" s="88" t="s">
        <v>120</v>
      </c>
      <c r="E56" s="88" t="s">
        <v>314</v>
      </c>
      <c r="F56" s="87" t="s">
        <v>384</v>
      </c>
      <c r="G56" s="88" t="s">
        <v>338</v>
      </c>
      <c r="H56" s="87" t="s">
        <v>367</v>
      </c>
      <c r="I56" s="87" t="s">
        <v>131</v>
      </c>
      <c r="J56" s="101"/>
      <c r="K56" s="90">
        <v>5.9700000000085254</v>
      </c>
      <c r="L56" s="88" t="s">
        <v>133</v>
      </c>
      <c r="M56" s="89">
        <v>8.3999999999999995E-3</v>
      </c>
      <c r="N56" s="89">
        <v>2.6800000000003751E-2</v>
      </c>
      <c r="O56" s="90">
        <v>109609.602021</v>
      </c>
      <c r="P56" s="102">
        <v>97.38</v>
      </c>
      <c r="Q56" s="90"/>
      <c r="R56" s="90">
        <v>106.737829197</v>
      </c>
      <c r="S56" s="91">
        <v>2.4581655532854898E-4</v>
      </c>
      <c r="T56" s="91">
        <f t="shared" si="1"/>
        <v>3.2900180134114139E-3</v>
      </c>
      <c r="U56" s="91">
        <f>R56/'סכום נכסי הקרן'!$C$42</f>
        <v>7.9722663531852278E-4</v>
      </c>
    </row>
    <row r="57" spans="2:21">
      <c r="B57" s="86" t="s">
        <v>386</v>
      </c>
      <c r="C57" s="110">
        <v>6040380</v>
      </c>
      <c r="D57" s="88" t="s">
        <v>120</v>
      </c>
      <c r="E57" s="88" t="s">
        <v>314</v>
      </c>
      <c r="F57" s="87" t="s">
        <v>326</v>
      </c>
      <c r="G57" s="88" t="s">
        <v>321</v>
      </c>
      <c r="H57" s="87" t="s">
        <v>372</v>
      </c>
      <c r="I57" s="87" t="s">
        <v>318</v>
      </c>
      <c r="J57" s="101"/>
      <c r="K57" s="90">
        <v>0.32999999999974322</v>
      </c>
      <c r="L57" s="88" t="s">
        <v>133</v>
      </c>
      <c r="M57" s="89">
        <v>1.6399999999999998E-2</v>
      </c>
      <c r="N57" s="89">
        <v>4.4099999999973473E-2</v>
      </c>
      <c r="O57" s="90">
        <v>2.1577570000000001</v>
      </c>
      <c r="P57" s="102">
        <v>5415000</v>
      </c>
      <c r="Q57" s="90"/>
      <c r="R57" s="90">
        <v>116.842551691</v>
      </c>
      <c r="S57" s="91">
        <v>1.7577036493971978E-4</v>
      </c>
      <c r="T57" s="91">
        <f t="shared" si="1"/>
        <v>3.6014794631700144E-3</v>
      </c>
      <c r="U57" s="91">
        <f>R57/'סכום נכסי הקרן'!$C$42</f>
        <v>8.7269897699272857E-4</v>
      </c>
    </row>
    <row r="58" spans="2:21">
      <c r="B58" s="86" t="s">
        <v>387</v>
      </c>
      <c r="C58" s="110">
        <v>6040398</v>
      </c>
      <c r="D58" s="88" t="s">
        <v>120</v>
      </c>
      <c r="E58" s="88" t="s">
        <v>314</v>
      </c>
      <c r="F58" s="87" t="s">
        <v>326</v>
      </c>
      <c r="G58" s="88" t="s">
        <v>321</v>
      </c>
      <c r="H58" s="87" t="s">
        <v>372</v>
      </c>
      <c r="I58" s="87" t="s">
        <v>318</v>
      </c>
      <c r="J58" s="101"/>
      <c r="K58" s="90">
        <v>4.9399999999831694</v>
      </c>
      <c r="L58" s="88" t="s">
        <v>133</v>
      </c>
      <c r="M58" s="89">
        <v>2.7799999999999998E-2</v>
      </c>
      <c r="N58" s="89">
        <v>4.2199999999792084E-2</v>
      </c>
      <c r="O58" s="90">
        <v>0.78972699999999985</v>
      </c>
      <c r="P58" s="102">
        <v>5116000</v>
      </c>
      <c r="Q58" s="90"/>
      <c r="R58" s="90">
        <v>40.402415672000004</v>
      </c>
      <c r="S58" s="91">
        <v>1.8883955045432803E-4</v>
      </c>
      <c r="T58" s="91">
        <f t="shared" si="1"/>
        <v>1.2453380057119584E-3</v>
      </c>
      <c r="U58" s="91">
        <f>R58/'סכום נכסי הקרן'!$C$42</f>
        <v>3.0176631984411964E-4</v>
      </c>
    </row>
    <row r="59" spans="2:21">
      <c r="B59" s="86" t="s">
        <v>388</v>
      </c>
      <c r="C59" s="110">
        <v>6040430</v>
      </c>
      <c r="D59" s="88" t="s">
        <v>120</v>
      </c>
      <c r="E59" s="88" t="s">
        <v>314</v>
      </c>
      <c r="F59" s="87" t="s">
        <v>326</v>
      </c>
      <c r="G59" s="88" t="s">
        <v>321</v>
      </c>
      <c r="H59" s="87" t="s">
        <v>372</v>
      </c>
      <c r="I59" s="87" t="s">
        <v>318</v>
      </c>
      <c r="J59" s="101"/>
      <c r="K59" s="90">
        <v>1.8900000000033603</v>
      </c>
      <c r="L59" s="88" t="s">
        <v>133</v>
      </c>
      <c r="M59" s="89">
        <v>2.4199999999999999E-2</v>
      </c>
      <c r="N59" s="89">
        <v>3.7600000000073318E-2</v>
      </c>
      <c r="O59" s="90">
        <v>3.0726269999999998</v>
      </c>
      <c r="P59" s="102">
        <v>5327000</v>
      </c>
      <c r="Q59" s="90"/>
      <c r="R59" s="90">
        <v>163.67885680499998</v>
      </c>
      <c r="S59" s="91">
        <v>1.0660330291780868E-4</v>
      </c>
      <c r="T59" s="91">
        <f t="shared" si="1"/>
        <v>5.0451315279154349E-3</v>
      </c>
      <c r="U59" s="91">
        <f>R59/'סכום נכסי הקרן'!$C$42</f>
        <v>1.2225201249183733E-3</v>
      </c>
    </row>
    <row r="60" spans="2:21">
      <c r="B60" s="86" t="s">
        <v>389</v>
      </c>
      <c r="C60" s="110">
        <v>6040471</v>
      </c>
      <c r="D60" s="88" t="s">
        <v>120</v>
      </c>
      <c r="E60" s="88" t="s">
        <v>314</v>
      </c>
      <c r="F60" s="87" t="s">
        <v>326</v>
      </c>
      <c r="G60" s="88" t="s">
        <v>321</v>
      </c>
      <c r="H60" s="87" t="s">
        <v>372</v>
      </c>
      <c r="I60" s="87" t="s">
        <v>318</v>
      </c>
      <c r="J60" s="101"/>
      <c r="K60" s="90">
        <v>1.48</v>
      </c>
      <c r="L60" s="88" t="s">
        <v>133</v>
      </c>
      <c r="M60" s="89">
        <v>1.95E-2</v>
      </c>
      <c r="N60" s="89">
        <v>3.5499999999947025E-2</v>
      </c>
      <c r="O60" s="90">
        <v>2.6730999999999998</v>
      </c>
      <c r="P60" s="102">
        <v>5296001</v>
      </c>
      <c r="Q60" s="90"/>
      <c r="R60" s="90">
        <v>141.56742352499998</v>
      </c>
      <c r="S60" s="91">
        <v>1.0770377533341391E-4</v>
      </c>
      <c r="T60" s="91">
        <f t="shared" si="1"/>
        <v>4.3635829678516959E-3</v>
      </c>
      <c r="U60" s="91">
        <f>R60/'סכום נכסי הקרן'!$C$42</f>
        <v>1.0573694591375494E-3</v>
      </c>
    </row>
    <row r="61" spans="2:21">
      <c r="B61" s="86" t="s">
        <v>390</v>
      </c>
      <c r="C61" s="110">
        <v>6040620</v>
      </c>
      <c r="D61" s="88" t="s">
        <v>120</v>
      </c>
      <c r="E61" s="88" t="s">
        <v>314</v>
      </c>
      <c r="F61" s="87" t="s">
        <v>326</v>
      </c>
      <c r="G61" s="88" t="s">
        <v>321</v>
      </c>
      <c r="H61" s="87" t="s">
        <v>367</v>
      </c>
      <c r="I61" s="87" t="s">
        <v>131</v>
      </c>
      <c r="J61" s="101"/>
      <c r="K61" s="90">
        <v>4.8400000000186632</v>
      </c>
      <c r="L61" s="88" t="s">
        <v>133</v>
      </c>
      <c r="M61" s="89">
        <v>1.4999999999999999E-2</v>
      </c>
      <c r="N61" s="89">
        <v>3.7100000000152705E-2</v>
      </c>
      <c r="O61" s="90">
        <v>2.4873280000000002</v>
      </c>
      <c r="P61" s="102">
        <v>4738966</v>
      </c>
      <c r="Q61" s="90"/>
      <c r="R61" s="90">
        <v>117.87362522000001</v>
      </c>
      <c r="S61" s="91">
        <v>8.8586366550324106E-5</v>
      </c>
      <c r="T61" s="91">
        <f t="shared" si="1"/>
        <v>3.6332606087027836E-3</v>
      </c>
      <c r="U61" s="91">
        <f>R61/'סכום נכסי הקרן'!$C$42</f>
        <v>8.804000824627823E-4</v>
      </c>
    </row>
    <row r="62" spans="2:21">
      <c r="B62" s="86" t="s">
        <v>391</v>
      </c>
      <c r="C62" s="110">
        <v>2260446</v>
      </c>
      <c r="D62" s="88" t="s">
        <v>120</v>
      </c>
      <c r="E62" s="88" t="s">
        <v>314</v>
      </c>
      <c r="F62" s="87" t="s">
        <v>392</v>
      </c>
      <c r="G62" s="88" t="s">
        <v>338</v>
      </c>
      <c r="H62" s="87" t="s">
        <v>367</v>
      </c>
      <c r="I62" s="87" t="s">
        <v>131</v>
      </c>
      <c r="J62" s="101"/>
      <c r="K62" s="90">
        <v>2.5999999999061978</v>
      </c>
      <c r="L62" s="88" t="s">
        <v>133</v>
      </c>
      <c r="M62" s="89">
        <v>3.7000000000000005E-2</v>
      </c>
      <c r="N62" s="89">
        <v>2.6799999999718591E-2</v>
      </c>
      <c r="O62" s="90">
        <v>11320.115225</v>
      </c>
      <c r="P62" s="102">
        <v>113.01</v>
      </c>
      <c r="Q62" s="90"/>
      <c r="R62" s="90">
        <v>12.792862576999999</v>
      </c>
      <c r="S62" s="91">
        <v>2.5093516343391575E-5</v>
      </c>
      <c r="T62" s="91">
        <f t="shared" si="1"/>
        <v>3.943189461324525E-4</v>
      </c>
      <c r="U62" s="91">
        <f>R62/'סכום נכסי הקרן'!$C$42</f>
        <v>9.5550105010385632E-5</v>
      </c>
    </row>
    <row r="63" spans="2:21">
      <c r="B63" s="86" t="s">
        <v>393</v>
      </c>
      <c r="C63" s="110">
        <v>2260495</v>
      </c>
      <c r="D63" s="88" t="s">
        <v>120</v>
      </c>
      <c r="E63" s="88" t="s">
        <v>314</v>
      </c>
      <c r="F63" s="87" t="s">
        <v>392</v>
      </c>
      <c r="G63" s="88" t="s">
        <v>338</v>
      </c>
      <c r="H63" s="87" t="s">
        <v>367</v>
      </c>
      <c r="I63" s="87" t="s">
        <v>131</v>
      </c>
      <c r="J63" s="101"/>
      <c r="K63" s="90">
        <v>4.5299999999296476</v>
      </c>
      <c r="L63" s="88" t="s">
        <v>133</v>
      </c>
      <c r="M63" s="89">
        <v>2.81E-2</v>
      </c>
      <c r="N63" s="89">
        <v>2.8299999999779814E-2</v>
      </c>
      <c r="O63" s="90">
        <v>16768.011789</v>
      </c>
      <c r="P63" s="102">
        <v>111.05</v>
      </c>
      <c r="Q63" s="90"/>
      <c r="R63" s="90">
        <v>18.620877627000002</v>
      </c>
      <c r="S63" s="91">
        <v>1.7661194932563522E-5</v>
      </c>
      <c r="T63" s="91">
        <f t="shared" si="1"/>
        <v>5.7395792362696337E-4</v>
      </c>
      <c r="U63" s="91">
        <f>R63/'סכום נכסי הקרן'!$C$42</f>
        <v>1.3907964710292619E-4</v>
      </c>
    </row>
    <row r="64" spans="2:21">
      <c r="B64" s="86" t="s">
        <v>394</v>
      </c>
      <c r="C64" s="110">
        <v>2260545</v>
      </c>
      <c r="D64" s="88" t="s">
        <v>120</v>
      </c>
      <c r="E64" s="88" t="s">
        <v>314</v>
      </c>
      <c r="F64" s="87" t="s">
        <v>392</v>
      </c>
      <c r="G64" s="88" t="s">
        <v>338</v>
      </c>
      <c r="H64" s="87" t="s">
        <v>372</v>
      </c>
      <c r="I64" s="87" t="s">
        <v>318</v>
      </c>
      <c r="J64" s="101"/>
      <c r="K64" s="90">
        <v>3.0100000000266083</v>
      </c>
      <c r="L64" s="88" t="s">
        <v>133</v>
      </c>
      <c r="M64" s="89">
        <v>2.4E-2</v>
      </c>
      <c r="N64" s="89">
        <v>2.630000000013304E-2</v>
      </c>
      <c r="O64" s="90">
        <v>24845.347166999996</v>
      </c>
      <c r="P64" s="102">
        <v>108.91</v>
      </c>
      <c r="Q64" s="90"/>
      <c r="R64" s="90">
        <v>27.059067028000001</v>
      </c>
      <c r="S64" s="91">
        <v>4.0299021547589777E-5</v>
      </c>
      <c r="T64" s="91">
        <f t="shared" si="1"/>
        <v>8.340512320511856E-4</v>
      </c>
      <c r="U64" s="91">
        <f>R64/'סכום נכסי הקרן'!$C$42</f>
        <v>2.0210462517254504E-4</v>
      </c>
    </row>
    <row r="65" spans="2:21">
      <c r="B65" s="86" t="s">
        <v>395</v>
      </c>
      <c r="C65" s="110">
        <v>2260552</v>
      </c>
      <c r="D65" s="88" t="s">
        <v>120</v>
      </c>
      <c r="E65" s="88" t="s">
        <v>314</v>
      </c>
      <c r="F65" s="87" t="s">
        <v>392</v>
      </c>
      <c r="G65" s="88" t="s">
        <v>338</v>
      </c>
      <c r="H65" s="87" t="s">
        <v>367</v>
      </c>
      <c r="I65" s="87" t="s">
        <v>131</v>
      </c>
      <c r="J65" s="101"/>
      <c r="K65" s="90">
        <v>4.1299999999982404</v>
      </c>
      <c r="L65" s="88" t="s">
        <v>133</v>
      </c>
      <c r="M65" s="89">
        <v>2.6000000000000002E-2</v>
      </c>
      <c r="N65" s="89">
        <v>2.8400000000000002E-2</v>
      </c>
      <c r="O65" s="90">
        <v>130013.746869</v>
      </c>
      <c r="P65" s="102">
        <v>109.24</v>
      </c>
      <c r="Q65" s="90"/>
      <c r="R65" s="90">
        <v>142.02701902499999</v>
      </c>
      <c r="S65" s="91">
        <v>2.5257138441302012E-4</v>
      </c>
      <c r="T65" s="91">
        <f t="shared" si="1"/>
        <v>4.3777492431568846E-3</v>
      </c>
      <c r="U65" s="91">
        <f>R65/'סכום נכסי הקרן'!$C$42</f>
        <v>1.0608021856303872E-3</v>
      </c>
    </row>
    <row r="66" spans="2:21">
      <c r="B66" s="86" t="s">
        <v>396</v>
      </c>
      <c r="C66" s="110">
        <v>2260636</v>
      </c>
      <c r="D66" s="88" t="s">
        <v>120</v>
      </c>
      <c r="E66" s="88" t="s">
        <v>314</v>
      </c>
      <c r="F66" s="87" t="s">
        <v>392</v>
      </c>
      <c r="G66" s="88" t="s">
        <v>338</v>
      </c>
      <c r="H66" s="87" t="s">
        <v>367</v>
      </c>
      <c r="I66" s="87" t="s">
        <v>131</v>
      </c>
      <c r="J66" s="101"/>
      <c r="K66" s="90">
        <v>6.9099999999944828</v>
      </c>
      <c r="L66" s="88" t="s">
        <v>133</v>
      </c>
      <c r="M66" s="89">
        <v>3.4999999999999996E-3</v>
      </c>
      <c r="N66" s="89">
        <v>3.0099999999969818E-2</v>
      </c>
      <c r="O66" s="90">
        <v>587216.10340499994</v>
      </c>
      <c r="P66" s="102">
        <v>88.59</v>
      </c>
      <c r="Q66" s="90"/>
      <c r="R66" s="90">
        <v>520.21477415699997</v>
      </c>
      <c r="S66" s="91">
        <v>2.6815271654952812E-4</v>
      </c>
      <c r="T66" s="91">
        <f t="shared" si="1"/>
        <v>1.6034764719267729E-2</v>
      </c>
      <c r="U66" s="91">
        <f>R66/'סכום נכסי הקרן'!$C$42</f>
        <v>3.8854928675636467E-3</v>
      </c>
    </row>
    <row r="67" spans="2:21">
      <c r="B67" s="86" t="s">
        <v>397</v>
      </c>
      <c r="C67" s="110">
        <v>3230125</v>
      </c>
      <c r="D67" s="88" t="s">
        <v>120</v>
      </c>
      <c r="E67" s="88" t="s">
        <v>314</v>
      </c>
      <c r="F67" s="87" t="s">
        <v>398</v>
      </c>
      <c r="G67" s="88" t="s">
        <v>338</v>
      </c>
      <c r="H67" s="87" t="s">
        <v>372</v>
      </c>
      <c r="I67" s="87" t="s">
        <v>318</v>
      </c>
      <c r="J67" s="101"/>
      <c r="K67" s="90">
        <v>0.52999999999343661</v>
      </c>
      <c r="L67" s="88" t="s">
        <v>133</v>
      </c>
      <c r="M67" s="89">
        <v>4.9000000000000002E-2</v>
      </c>
      <c r="N67" s="89">
        <v>1.9900000000131271E-2</v>
      </c>
      <c r="O67" s="90">
        <v>26126.579602999998</v>
      </c>
      <c r="P67" s="102">
        <v>113.88</v>
      </c>
      <c r="Q67" s="90">
        <v>0.71895959799999987</v>
      </c>
      <c r="R67" s="90">
        <v>30.471908039999999</v>
      </c>
      <c r="S67" s="91">
        <v>1.9643652679715302E-4</v>
      </c>
      <c r="T67" s="91">
        <f t="shared" si="1"/>
        <v>9.3924644251087899E-4</v>
      </c>
      <c r="U67" s="91">
        <f>R67/'סכום נכסי הקרן'!$C$42</f>
        <v>2.2759519189422887E-4</v>
      </c>
    </row>
    <row r="68" spans="2:21">
      <c r="B68" s="86" t="s">
        <v>399</v>
      </c>
      <c r="C68" s="110">
        <v>3230265</v>
      </c>
      <c r="D68" s="88" t="s">
        <v>120</v>
      </c>
      <c r="E68" s="88" t="s">
        <v>314</v>
      </c>
      <c r="F68" s="87" t="s">
        <v>398</v>
      </c>
      <c r="G68" s="88" t="s">
        <v>338</v>
      </c>
      <c r="H68" s="87" t="s">
        <v>372</v>
      </c>
      <c r="I68" s="87" t="s">
        <v>318</v>
      </c>
      <c r="J68" s="101"/>
      <c r="K68" s="90">
        <v>3.6900000000033231</v>
      </c>
      <c r="L68" s="88" t="s">
        <v>133</v>
      </c>
      <c r="M68" s="89">
        <v>2.35E-2</v>
      </c>
      <c r="N68" s="89">
        <v>2.6400000000023464E-2</v>
      </c>
      <c r="O68" s="90">
        <v>228849.34197799998</v>
      </c>
      <c r="P68" s="102">
        <v>109.18</v>
      </c>
      <c r="Q68" s="90">
        <v>5.9005530650000004</v>
      </c>
      <c r="R68" s="90">
        <v>255.75826463499999</v>
      </c>
      <c r="S68" s="91">
        <v>3.1527163582739925E-4</v>
      </c>
      <c r="T68" s="91">
        <f t="shared" si="1"/>
        <v>7.8833278141246226E-3</v>
      </c>
      <c r="U68" s="91">
        <f>R68/'סכום נכסי הקרן'!$C$42</f>
        <v>1.9102627653551358E-3</v>
      </c>
    </row>
    <row r="69" spans="2:21">
      <c r="B69" s="86" t="s">
        <v>400</v>
      </c>
      <c r="C69" s="110">
        <v>3230190</v>
      </c>
      <c r="D69" s="88" t="s">
        <v>120</v>
      </c>
      <c r="E69" s="88" t="s">
        <v>314</v>
      </c>
      <c r="F69" s="87" t="s">
        <v>398</v>
      </c>
      <c r="G69" s="88" t="s">
        <v>338</v>
      </c>
      <c r="H69" s="87" t="s">
        <v>372</v>
      </c>
      <c r="I69" s="87" t="s">
        <v>318</v>
      </c>
      <c r="J69" s="101"/>
      <c r="K69" s="90">
        <v>2.1800000000040729</v>
      </c>
      <c r="L69" s="88" t="s">
        <v>133</v>
      </c>
      <c r="M69" s="89">
        <v>1.7600000000000001E-2</v>
      </c>
      <c r="N69" s="89">
        <v>2.4100000000068178E-2</v>
      </c>
      <c r="O69" s="90">
        <v>206005.77552699999</v>
      </c>
      <c r="P69" s="102">
        <v>109.65</v>
      </c>
      <c r="Q69" s="90"/>
      <c r="R69" s="90">
        <v>225.88532600600001</v>
      </c>
      <c r="S69" s="91">
        <v>1.5242851087355071E-4</v>
      </c>
      <c r="T69" s="91">
        <f t="shared" si="1"/>
        <v>6.9625436184712793E-3</v>
      </c>
      <c r="U69" s="91">
        <f>R69/'סכום נכסי הקרן'!$C$42</f>
        <v>1.6871412860310674E-3</v>
      </c>
    </row>
    <row r="70" spans="2:21">
      <c r="B70" s="86" t="s">
        <v>401</v>
      </c>
      <c r="C70" s="110">
        <v>3230224</v>
      </c>
      <c r="D70" s="88" t="s">
        <v>120</v>
      </c>
      <c r="E70" s="88" t="s">
        <v>314</v>
      </c>
      <c r="F70" s="87" t="s">
        <v>398</v>
      </c>
      <c r="G70" s="88" t="s">
        <v>338</v>
      </c>
      <c r="H70" s="87" t="s">
        <v>372</v>
      </c>
      <c r="I70" s="87" t="s">
        <v>318</v>
      </c>
      <c r="J70" s="101"/>
      <c r="K70" s="90">
        <v>0.16000029208921304</v>
      </c>
      <c r="L70" s="88" t="s">
        <v>133</v>
      </c>
      <c r="M70" s="89">
        <v>5.8499999999999996E-2</v>
      </c>
      <c r="N70" s="89">
        <v>1.5200561572402727E-2</v>
      </c>
      <c r="O70" s="90">
        <v>4.1029999999999999E-3</v>
      </c>
      <c r="P70" s="102">
        <v>121.19</v>
      </c>
      <c r="Q70" s="90"/>
      <c r="R70" s="90">
        <v>4.9860000000000002E-6</v>
      </c>
      <c r="S70" s="91">
        <v>3.4372971487842157E-11</v>
      </c>
      <c r="T70" s="91">
        <f t="shared" si="1"/>
        <v>1.536852485972271E-10</v>
      </c>
      <c r="U70" s="91">
        <f>R70/'סכום נכסי הקרן'!$C$42</f>
        <v>3.7240517570970762E-11</v>
      </c>
    </row>
    <row r="71" spans="2:21">
      <c r="B71" s="86" t="s">
        <v>402</v>
      </c>
      <c r="C71" s="110">
        <v>3230232</v>
      </c>
      <c r="D71" s="88" t="s">
        <v>120</v>
      </c>
      <c r="E71" s="88" t="s">
        <v>314</v>
      </c>
      <c r="F71" s="87" t="s">
        <v>398</v>
      </c>
      <c r="G71" s="88" t="s">
        <v>338</v>
      </c>
      <c r="H71" s="87" t="s">
        <v>372</v>
      </c>
      <c r="I71" s="87" t="s">
        <v>318</v>
      </c>
      <c r="J71" s="101"/>
      <c r="K71" s="90">
        <v>2.85000000000072</v>
      </c>
      <c r="L71" s="88" t="s">
        <v>133</v>
      </c>
      <c r="M71" s="89">
        <v>2.1499999999999998E-2</v>
      </c>
      <c r="N71" s="89">
        <v>2.6099999999975521E-2</v>
      </c>
      <c r="O71" s="90">
        <v>251185.862456</v>
      </c>
      <c r="P71" s="102">
        <v>110.57</v>
      </c>
      <c r="Q71" s="90"/>
      <c r="R71" s="90">
        <v>277.73622078799997</v>
      </c>
      <c r="S71" s="91">
        <v>2.0330795895813657E-4</v>
      </c>
      <c r="T71" s="91">
        <f t="shared" si="1"/>
        <v>8.5607621613032741E-3</v>
      </c>
      <c r="U71" s="91">
        <f>R71/'סכום נכסי הקרן'!$C$42</f>
        <v>2.0744164882371698E-3</v>
      </c>
    </row>
    <row r="72" spans="2:21">
      <c r="B72" s="86" t="s">
        <v>403</v>
      </c>
      <c r="C72" s="110">
        <v>3230273</v>
      </c>
      <c r="D72" s="88" t="s">
        <v>120</v>
      </c>
      <c r="E72" s="88" t="s">
        <v>314</v>
      </c>
      <c r="F72" s="87" t="s">
        <v>398</v>
      </c>
      <c r="G72" s="88" t="s">
        <v>338</v>
      </c>
      <c r="H72" s="87" t="s">
        <v>372</v>
      </c>
      <c r="I72" s="87" t="s">
        <v>318</v>
      </c>
      <c r="J72" s="101"/>
      <c r="K72" s="90">
        <v>4.3999999999989052</v>
      </c>
      <c r="L72" s="88" t="s">
        <v>133</v>
      </c>
      <c r="M72" s="89">
        <v>2.2499999999999999E-2</v>
      </c>
      <c r="N72" s="89">
        <v>2.930000000001148E-2</v>
      </c>
      <c r="O72" s="90">
        <v>339171.40059100004</v>
      </c>
      <c r="P72" s="102">
        <v>107.83</v>
      </c>
      <c r="Q72" s="90"/>
      <c r="R72" s="90">
        <v>365.72851220600006</v>
      </c>
      <c r="S72" s="91">
        <v>3.2063456415267817E-4</v>
      </c>
      <c r="T72" s="91">
        <f t="shared" si="1"/>
        <v>1.1272979806954096E-2</v>
      </c>
      <c r="U72" s="91">
        <f>R72/'סכום נכסי הקרן'!$C$42</f>
        <v>2.7316323876880344E-3</v>
      </c>
    </row>
    <row r="73" spans="2:21">
      <c r="B73" s="86" t="s">
        <v>404</v>
      </c>
      <c r="C73" s="110">
        <v>3230372</v>
      </c>
      <c r="D73" s="88" t="s">
        <v>120</v>
      </c>
      <c r="E73" s="88" t="s">
        <v>314</v>
      </c>
      <c r="F73" s="87" t="s">
        <v>398</v>
      </c>
      <c r="G73" s="88" t="s">
        <v>338</v>
      </c>
      <c r="H73" s="87" t="s">
        <v>372</v>
      </c>
      <c r="I73" s="87" t="s">
        <v>318</v>
      </c>
      <c r="J73" s="101"/>
      <c r="K73" s="90">
        <v>4.8599999999785979</v>
      </c>
      <c r="L73" s="88" t="s">
        <v>133</v>
      </c>
      <c r="M73" s="89">
        <v>6.5000000000000006E-3</v>
      </c>
      <c r="N73" s="89">
        <v>2.5999999999860798E-2</v>
      </c>
      <c r="O73" s="90">
        <v>115855.82461700001</v>
      </c>
      <c r="P73" s="102">
        <v>99.21</v>
      </c>
      <c r="Q73" s="90"/>
      <c r="R73" s="90">
        <v>114.940570261</v>
      </c>
      <c r="S73" s="91">
        <v>2.2760340772457149E-4</v>
      </c>
      <c r="T73" s="91">
        <f t="shared" si="1"/>
        <v>3.5428540141333401E-3</v>
      </c>
      <c r="U73" s="91">
        <f>R73/'סכום נכסי הקרן'!$C$42</f>
        <v>8.5849304581270963E-4</v>
      </c>
    </row>
    <row r="74" spans="2:21">
      <c r="B74" s="86" t="s">
        <v>405</v>
      </c>
      <c r="C74" s="110">
        <v>3230398</v>
      </c>
      <c r="D74" s="88" t="s">
        <v>120</v>
      </c>
      <c r="E74" s="88" t="s">
        <v>314</v>
      </c>
      <c r="F74" s="87" t="s">
        <v>398</v>
      </c>
      <c r="G74" s="88" t="s">
        <v>338</v>
      </c>
      <c r="H74" s="87" t="s">
        <v>372</v>
      </c>
      <c r="I74" s="87" t="s">
        <v>318</v>
      </c>
      <c r="J74" s="101"/>
      <c r="K74" s="90">
        <v>5.5699999993434632</v>
      </c>
      <c r="L74" s="88" t="s">
        <v>133</v>
      </c>
      <c r="M74" s="89">
        <v>1.43E-2</v>
      </c>
      <c r="N74" s="89">
        <v>2.8099999995128921E-2</v>
      </c>
      <c r="O74" s="90">
        <v>1862.0700790000001</v>
      </c>
      <c r="P74" s="102">
        <v>101.43</v>
      </c>
      <c r="Q74" s="90"/>
      <c r="R74" s="90">
        <v>1.8886977319999998</v>
      </c>
      <c r="S74" s="91">
        <v>4.5796116060009844E-6</v>
      </c>
      <c r="T74" s="91">
        <f t="shared" si="1"/>
        <v>5.8216000895996581E-5</v>
      </c>
      <c r="U74" s="91">
        <f>R74/'סכום נכסי הקרן'!$C$42</f>
        <v>1.4106715017007345E-5</v>
      </c>
    </row>
    <row r="75" spans="2:21">
      <c r="B75" s="86" t="s">
        <v>406</v>
      </c>
      <c r="C75" s="110">
        <v>3230422</v>
      </c>
      <c r="D75" s="88" t="s">
        <v>120</v>
      </c>
      <c r="E75" s="88" t="s">
        <v>314</v>
      </c>
      <c r="F75" s="87" t="s">
        <v>398</v>
      </c>
      <c r="G75" s="88" t="s">
        <v>338</v>
      </c>
      <c r="H75" s="87" t="s">
        <v>372</v>
      </c>
      <c r="I75" s="87" t="s">
        <v>318</v>
      </c>
      <c r="J75" s="101"/>
      <c r="K75" s="90">
        <v>6.3300000000132872</v>
      </c>
      <c r="L75" s="88" t="s">
        <v>133</v>
      </c>
      <c r="M75" s="89">
        <v>2.5000000000000001E-3</v>
      </c>
      <c r="N75" s="89">
        <v>2.9000000000052189E-2</v>
      </c>
      <c r="O75" s="90">
        <v>274919.21995399997</v>
      </c>
      <c r="P75" s="102">
        <v>90.61</v>
      </c>
      <c r="Q75" s="90"/>
      <c r="R75" s="90">
        <v>249.10429909300001</v>
      </c>
      <c r="S75" s="91">
        <v>2.0735695415869751E-4</v>
      </c>
      <c r="T75" s="91">
        <f t="shared" ref="T75:T106" si="2">IFERROR(R75/$R$11,0)</f>
        <v>7.6782302713088082E-3</v>
      </c>
      <c r="U75" s="91">
        <f>R75/'סכום נכסי הקרן'!$C$42</f>
        <v>1.8605641851939876E-3</v>
      </c>
    </row>
    <row r="76" spans="2:21">
      <c r="B76" s="86" t="s">
        <v>407</v>
      </c>
      <c r="C76" s="110">
        <v>1194638</v>
      </c>
      <c r="D76" s="88" t="s">
        <v>120</v>
      </c>
      <c r="E76" s="88" t="s">
        <v>314</v>
      </c>
      <c r="F76" s="87" t="s">
        <v>398</v>
      </c>
      <c r="G76" s="88" t="s">
        <v>338</v>
      </c>
      <c r="H76" s="87" t="s">
        <v>372</v>
      </c>
      <c r="I76" s="87" t="s">
        <v>318</v>
      </c>
      <c r="J76" s="101"/>
      <c r="K76" s="90">
        <v>7.1600000000232171</v>
      </c>
      <c r="L76" s="88" t="s">
        <v>133</v>
      </c>
      <c r="M76" s="89">
        <v>3.61E-2</v>
      </c>
      <c r="N76" s="89">
        <v>3.4000000000086447E-2</v>
      </c>
      <c r="O76" s="90">
        <v>159258.89152800001</v>
      </c>
      <c r="P76" s="102">
        <v>101.69</v>
      </c>
      <c r="Q76" s="90"/>
      <c r="R76" s="90">
        <v>161.950370064</v>
      </c>
      <c r="S76" s="91">
        <v>3.4664225584143938E-4</v>
      </c>
      <c r="T76" s="91">
        <f t="shared" si="2"/>
        <v>4.9918537672881602E-3</v>
      </c>
      <c r="U76" s="91">
        <f>R76/'סכום נכסי הקרן'!$C$42</f>
        <v>1.2096100284784614E-3</v>
      </c>
    </row>
    <row r="77" spans="2:21">
      <c r="B77" s="86" t="s">
        <v>408</v>
      </c>
      <c r="C77" s="110">
        <v>1940600</v>
      </c>
      <c r="D77" s="88" t="s">
        <v>120</v>
      </c>
      <c r="E77" s="88" t="s">
        <v>314</v>
      </c>
      <c r="F77" s="87" t="s">
        <v>343</v>
      </c>
      <c r="G77" s="88" t="s">
        <v>321</v>
      </c>
      <c r="H77" s="87" t="s">
        <v>367</v>
      </c>
      <c r="I77" s="87" t="s">
        <v>131</v>
      </c>
      <c r="J77" s="101"/>
      <c r="K77" s="90">
        <v>8.0000000001852437E-2</v>
      </c>
      <c r="L77" s="88" t="s">
        <v>133</v>
      </c>
      <c r="M77" s="89">
        <v>1.4199999999999999E-2</v>
      </c>
      <c r="N77" s="89">
        <v>4.4100000000065996E-2</v>
      </c>
      <c r="O77" s="90">
        <v>3.1091600000000001</v>
      </c>
      <c r="P77" s="102">
        <v>5556000</v>
      </c>
      <c r="Q77" s="90"/>
      <c r="R77" s="90">
        <v>172.74493034600002</v>
      </c>
      <c r="S77" s="91">
        <v>1.4670693153399708E-4</v>
      </c>
      <c r="T77" s="91">
        <f t="shared" si="2"/>
        <v>5.3245783321571784E-3</v>
      </c>
      <c r="U77" s="91">
        <f>R77/'סכום נכסי הקרן'!$C$42</f>
        <v>1.2902347801536972E-3</v>
      </c>
    </row>
    <row r="78" spans="2:21">
      <c r="B78" s="86" t="s">
        <v>409</v>
      </c>
      <c r="C78" s="110">
        <v>1940626</v>
      </c>
      <c r="D78" s="88" t="s">
        <v>120</v>
      </c>
      <c r="E78" s="88" t="s">
        <v>314</v>
      </c>
      <c r="F78" s="87" t="s">
        <v>343</v>
      </c>
      <c r="G78" s="88" t="s">
        <v>321</v>
      </c>
      <c r="H78" s="87" t="s">
        <v>367</v>
      </c>
      <c r="I78" s="87" t="s">
        <v>131</v>
      </c>
      <c r="J78" s="101"/>
      <c r="K78" s="90">
        <v>0.74999999999622058</v>
      </c>
      <c r="L78" s="88" t="s">
        <v>133</v>
      </c>
      <c r="M78" s="89">
        <v>1.5900000000000001E-2</v>
      </c>
      <c r="N78" s="89">
        <v>1.9899999999941041E-2</v>
      </c>
      <c r="O78" s="90">
        <v>2.4259219999999999</v>
      </c>
      <c r="P78" s="102">
        <v>5453667</v>
      </c>
      <c r="Q78" s="90"/>
      <c r="R78" s="90">
        <v>132.30171172199999</v>
      </c>
      <c r="S78" s="91">
        <v>1.6205223780895123E-4</v>
      </c>
      <c r="T78" s="91">
        <f t="shared" si="2"/>
        <v>4.0779826425660333E-3</v>
      </c>
      <c r="U78" s="91">
        <f>R78/'סכום נכסי הקרן'!$C$42</f>
        <v>9.8816370237718595E-4</v>
      </c>
    </row>
    <row r="79" spans="2:21">
      <c r="B79" s="86" t="s">
        <v>410</v>
      </c>
      <c r="C79" s="110">
        <v>1940725</v>
      </c>
      <c r="D79" s="88" t="s">
        <v>120</v>
      </c>
      <c r="E79" s="88" t="s">
        <v>314</v>
      </c>
      <c r="F79" s="87" t="s">
        <v>343</v>
      </c>
      <c r="G79" s="88" t="s">
        <v>321</v>
      </c>
      <c r="H79" s="87" t="s">
        <v>367</v>
      </c>
      <c r="I79" s="87" t="s">
        <v>131</v>
      </c>
      <c r="J79" s="101"/>
      <c r="K79" s="90">
        <v>2.9800000000022329</v>
      </c>
      <c r="L79" s="88" t="s">
        <v>133</v>
      </c>
      <c r="M79" s="89">
        <v>2.5899999999999999E-2</v>
      </c>
      <c r="N79" s="89">
        <v>3.8400000000033005E-2</v>
      </c>
      <c r="O79" s="90">
        <v>3.841367</v>
      </c>
      <c r="P79" s="102">
        <v>5363461</v>
      </c>
      <c r="Q79" s="90"/>
      <c r="R79" s="90">
        <v>206.03022272300001</v>
      </c>
      <c r="S79" s="91">
        <v>1.8185707522605691E-4</v>
      </c>
      <c r="T79" s="91">
        <f t="shared" si="2"/>
        <v>6.3505427191589093E-3</v>
      </c>
      <c r="U79" s="91">
        <f>R79/'סכום נכסי הקרן'!$C$42</f>
        <v>1.5388431868164664E-3</v>
      </c>
    </row>
    <row r="80" spans="2:21">
      <c r="B80" s="86" t="s">
        <v>411</v>
      </c>
      <c r="C80" s="110">
        <v>1940691</v>
      </c>
      <c r="D80" s="88" t="s">
        <v>120</v>
      </c>
      <c r="E80" s="88" t="s">
        <v>314</v>
      </c>
      <c r="F80" s="87" t="s">
        <v>343</v>
      </c>
      <c r="G80" s="88" t="s">
        <v>321</v>
      </c>
      <c r="H80" s="87" t="s">
        <v>367</v>
      </c>
      <c r="I80" s="87" t="s">
        <v>131</v>
      </c>
      <c r="J80" s="101"/>
      <c r="K80" s="90">
        <v>1.9900000000109903</v>
      </c>
      <c r="L80" s="88" t="s">
        <v>133</v>
      </c>
      <c r="M80" s="89">
        <v>2.0199999999999999E-2</v>
      </c>
      <c r="N80" s="89">
        <v>3.2600000000164851E-2</v>
      </c>
      <c r="O80" s="90">
        <v>2.0116269999999998</v>
      </c>
      <c r="P80" s="102">
        <v>5317749</v>
      </c>
      <c r="Q80" s="90">
        <v>2.2140671919999999</v>
      </c>
      <c r="R80" s="90">
        <v>109.18731192</v>
      </c>
      <c r="S80" s="91">
        <v>9.5586932763126628E-5</v>
      </c>
      <c r="T80" s="91">
        <f t="shared" si="2"/>
        <v>3.3655192892274722E-3</v>
      </c>
      <c r="U80" s="91">
        <f>R80/'סכום נכסי הקרן'!$C$42</f>
        <v>8.1552186283269661E-4</v>
      </c>
    </row>
    <row r="81" spans="2:21">
      <c r="B81" s="86" t="s">
        <v>412</v>
      </c>
      <c r="C81" s="110">
        <v>6620462</v>
      </c>
      <c r="D81" s="88" t="s">
        <v>120</v>
      </c>
      <c r="E81" s="88" t="s">
        <v>314</v>
      </c>
      <c r="F81" s="87" t="s">
        <v>341</v>
      </c>
      <c r="G81" s="88" t="s">
        <v>321</v>
      </c>
      <c r="H81" s="87" t="s">
        <v>367</v>
      </c>
      <c r="I81" s="87" t="s">
        <v>131</v>
      </c>
      <c r="J81" s="101"/>
      <c r="K81" s="90">
        <v>3.2099999999814779</v>
      </c>
      <c r="L81" s="88" t="s">
        <v>133</v>
      </c>
      <c r="M81" s="89">
        <v>2.9700000000000001E-2</v>
      </c>
      <c r="N81" s="89">
        <v>3.4899999999788316E-2</v>
      </c>
      <c r="O81" s="90">
        <v>0.83092299999999997</v>
      </c>
      <c r="P81" s="102">
        <v>5458000</v>
      </c>
      <c r="Q81" s="90"/>
      <c r="R81" s="90">
        <v>45.351775904</v>
      </c>
      <c r="S81" s="91">
        <v>5.9351642857142852E-5</v>
      </c>
      <c r="T81" s="91">
        <f t="shared" si="2"/>
        <v>1.3978938937288354E-3</v>
      </c>
      <c r="U81" s="91">
        <f>R81/'סכום נכסי הקרן'!$C$42</f>
        <v>3.3873317437377467E-4</v>
      </c>
    </row>
    <row r="82" spans="2:21">
      <c r="B82" s="86" t="s">
        <v>413</v>
      </c>
      <c r="C82" s="110">
        <v>6620553</v>
      </c>
      <c r="D82" s="88" t="s">
        <v>120</v>
      </c>
      <c r="E82" s="88" t="s">
        <v>314</v>
      </c>
      <c r="F82" s="87" t="s">
        <v>341</v>
      </c>
      <c r="G82" s="88" t="s">
        <v>321</v>
      </c>
      <c r="H82" s="87" t="s">
        <v>367</v>
      </c>
      <c r="I82" s="87" t="s">
        <v>131</v>
      </c>
      <c r="J82" s="101"/>
      <c r="K82" s="90">
        <v>4.8699999999499237</v>
      </c>
      <c r="L82" s="88" t="s">
        <v>133</v>
      </c>
      <c r="M82" s="89">
        <v>8.3999999999999995E-3</v>
      </c>
      <c r="N82" s="89">
        <v>3.9399999999651651E-2</v>
      </c>
      <c r="O82" s="90">
        <v>1.005036</v>
      </c>
      <c r="P82" s="102">
        <v>4570000</v>
      </c>
      <c r="Q82" s="90"/>
      <c r="R82" s="90">
        <v>45.930142989999993</v>
      </c>
      <c r="S82" s="91">
        <v>1.263719351188231E-4</v>
      </c>
      <c r="T82" s="91">
        <f t="shared" si="2"/>
        <v>1.4157211078067262E-3</v>
      </c>
      <c r="U82" s="91">
        <f>R82/'סכום נכסי הקרן'!$C$42</f>
        <v>3.4305300783319179E-4</v>
      </c>
    </row>
    <row r="83" spans="2:21">
      <c r="B83" s="86" t="s">
        <v>414</v>
      </c>
      <c r="C83" s="110">
        <v>1191329</v>
      </c>
      <c r="D83" s="88" t="s">
        <v>120</v>
      </c>
      <c r="E83" s="88" t="s">
        <v>314</v>
      </c>
      <c r="F83" s="87" t="s">
        <v>341</v>
      </c>
      <c r="G83" s="88" t="s">
        <v>321</v>
      </c>
      <c r="H83" s="87" t="s">
        <v>367</v>
      </c>
      <c r="I83" s="87" t="s">
        <v>131</v>
      </c>
      <c r="J83" s="101"/>
      <c r="K83" s="90">
        <v>5.2300000000196984</v>
      </c>
      <c r="L83" s="88" t="s">
        <v>133</v>
      </c>
      <c r="M83" s="89">
        <v>3.0899999999999997E-2</v>
      </c>
      <c r="N83" s="89">
        <v>3.3900000000117191E-2</v>
      </c>
      <c r="O83" s="90">
        <v>2.3909440000000002</v>
      </c>
      <c r="P83" s="102">
        <v>5032053</v>
      </c>
      <c r="Q83" s="90"/>
      <c r="R83" s="90">
        <v>120.31356868100001</v>
      </c>
      <c r="S83" s="91">
        <v>1.2583915789473685E-4</v>
      </c>
      <c r="T83" s="91">
        <f t="shared" si="2"/>
        <v>3.7084678524586926E-3</v>
      </c>
      <c r="U83" s="91">
        <f>R83/'סכום נכסי הקרן'!$C$42</f>
        <v>8.9862406106918941E-4</v>
      </c>
    </row>
    <row r="84" spans="2:21">
      <c r="B84" s="86" t="s">
        <v>415</v>
      </c>
      <c r="C84" s="110">
        <v>1157569</v>
      </c>
      <c r="D84" s="88" t="s">
        <v>120</v>
      </c>
      <c r="E84" s="88" t="s">
        <v>314</v>
      </c>
      <c r="F84" s="87" t="s">
        <v>416</v>
      </c>
      <c r="G84" s="88" t="s">
        <v>338</v>
      </c>
      <c r="H84" s="87" t="s">
        <v>372</v>
      </c>
      <c r="I84" s="87" t="s">
        <v>318</v>
      </c>
      <c r="J84" s="101"/>
      <c r="K84" s="90">
        <v>3.4399999999957886</v>
      </c>
      <c r="L84" s="88" t="s">
        <v>133</v>
      </c>
      <c r="M84" s="89">
        <v>1.4199999999999999E-2</v>
      </c>
      <c r="N84" s="89">
        <v>2.9199999999993991E-2</v>
      </c>
      <c r="O84" s="90">
        <v>191427.328125</v>
      </c>
      <c r="P84" s="102">
        <v>104.19</v>
      </c>
      <c r="Q84" s="90"/>
      <c r="R84" s="90">
        <v>199.44811816099997</v>
      </c>
      <c r="S84" s="91">
        <v>1.9882378218367535E-4</v>
      </c>
      <c r="T84" s="91">
        <f t="shared" si="2"/>
        <v>6.1476601728484561E-3</v>
      </c>
      <c r="U84" s="91">
        <f>R84/'סכום נכסי הקרן'!$C$42</f>
        <v>1.4896813375194088E-3</v>
      </c>
    </row>
    <row r="85" spans="2:21">
      <c r="B85" s="86" t="s">
        <v>417</v>
      </c>
      <c r="C85" s="110">
        <v>1129899</v>
      </c>
      <c r="D85" s="88" t="s">
        <v>120</v>
      </c>
      <c r="E85" s="88" t="s">
        <v>314</v>
      </c>
      <c r="F85" s="87" t="s">
        <v>418</v>
      </c>
      <c r="G85" s="88" t="s">
        <v>338</v>
      </c>
      <c r="H85" s="87" t="s">
        <v>372</v>
      </c>
      <c r="I85" s="87" t="s">
        <v>318</v>
      </c>
      <c r="J85" s="101"/>
      <c r="K85" s="90">
        <v>0.97000000007725706</v>
      </c>
      <c r="L85" s="88" t="s">
        <v>133</v>
      </c>
      <c r="M85" s="89">
        <v>0.04</v>
      </c>
      <c r="N85" s="89">
        <v>1.8500000001103675E-2</v>
      </c>
      <c r="O85" s="90">
        <v>6523.7419550000004</v>
      </c>
      <c r="P85" s="102">
        <v>111.11</v>
      </c>
      <c r="Q85" s="90"/>
      <c r="R85" s="90">
        <v>7.2485295519999999</v>
      </c>
      <c r="S85" s="91">
        <v>4.0066752935607626E-5</v>
      </c>
      <c r="T85" s="91">
        <f t="shared" si="2"/>
        <v>2.2342400043390837E-4</v>
      </c>
      <c r="U85" s="91">
        <f>R85/'סכום נכסי הקרן'!$C$42</f>
        <v>5.4139388717400083E-5</v>
      </c>
    </row>
    <row r="86" spans="2:21">
      <c r="B86" s="86" t="s">
        <v>419</v>
      </c>
      <c r="C86" s="110">
        <v>1136753</v>
      </c>
      <c r="D86" s="88" t="s">
        <v>120</v>
      </c>
      <c r="E86" s="88" t="s">
        <v>314</v>
      </c>
      <c r="F86" s="87" t="s">
        <v>418</v>
      </c>
      <c r="G86" s="88" t="s">
        <v>338</v>
      </c>
      <c r="H86" s="87" t="s">
        <v>372</v>
      </c>
      <c r="I86" s="87" t="s">
        <v>318</v>
      </c>
      <c r="J86" s="101"/>
      <c r="K86" s="90">
        <v>3.300000000001059</v>
      </c>
      <c r="L86" s="88" t="s">
        <v>133</v>
      </c>
      <c r="M86" s="89">
        <v>0.04</v>
      </c>
      <c r="N86" s="89">
        <v>2.7000000000024713E-2</v>
      </c>
      <c r="O86" s="90">
        <v>247446.43932400001</v>
      </c>
      <c r="P86" s="102">
        <v>114.48</v>
      </c>
      <c r="Q86" s="90"/>
      <c r="R86" s="90">
        <v>283.27667987900003</v>
      </c>
      <c r="S86" s="91">
        <v>2.6586080119339427E-4</v>
      </c>
      <c r="T86" s="91">
        <f t="shared" si="2"/>
        <v>8.7315376993584506E-3</v>
      </c>
      <c r="U86" s="91">
        <f>R86/'סכום נכסי הקרן'!$C$42</f>
        <v>2.115798270052178E-3</v>
      </c>
    </row>
    <row r="87" spans="2:21">
      <c r="B87" s="86" t="s">
        <v>420</v>
      </c>
      <c r="C87" s="110">
        <v>1138544</v>
      </c>
      <c r="D87" s="88" t="s">
        <v>120</v>
      </c>
      <c r="E87" s="88" t="s">
        <v>314</v>
      </c>
      <c r="F87" s="87" t="s">
        <v>418</v>
      </c>
      <c r="G87" s="88" t="s">
        <v>338</v>
      </c>
      <c r="H87" s="87" t="s">
        <v>372</v>
      </c>
      <c r="I87" s="87" t="s">
        <v>318</v>
      </c>
      <c r="J87" s="101"/>
      <c r="K87" s="90">
        <v>4.6600000000158666</v>
      </c>
      <c r="L87" s="88" t="s">
        <v>133</v>
      </c>
      <c r="M87" s="89">
        <v>3.5000000000000003E-2</v>
      </c>
      <c r="N87" s="89">
        <v>2.7900000000111523E-2</v>
      </c>
      <c r="O87" s="90">
        <v>75900.890495</v>
      </c>
      <c r="P87" s="102">
        <v>114.59</v>
      </c>
      <c r="Q87" s="90"/>
      <c r="R87" s="90">
        <v>86.974831356999999</v>
      </c>
      <c r="S87" s="91">
        <v>8.5103718160360541E-5</v>
      </c>
      <c r="T87" s="91">
        <f t="shared" si="2"/>
        <v>2.6808561128765437E-3</v>
      </c>
      <c r="U87" s="91">
        <f>R87/'סכום נכסי הקרן'!$C$42</f>
        <v>6.4961647320147962E-4</v>
      </c>
    </row>
    <row r="88" spans="2:21">
      <c r="B88" s="86" t="s">
        <v>421</v>
      </c>
      <c r="C88" s="110">
        <v>1171271</v>
      </c>
      <c r="D88" s="88" t="s">
        <v>120</v>
      </c>
      <c r="E88" s="88" t="s">
        <v>314</v>
      </c>
      <c r="F88" s="87" t="s">
        <v>418</v>
      </c>
      <c r="G88" s="88" t="s">
        <v>338</v>
      </c>
      <c r="H88" s="87" t="s">
        <v>372</v>
      </c>
      <c r="I88" s="87" t="s">
        <v>318</v>
      </c>
      <c r="J88" s="101"/>
      <c r="K88" s="90">
        <v>6.9399999999964397</v>
      </c>
      <c r="L88" s="88" t="s">
        <v>133</v>
      </c>
      <c r="M88" s="89">
        <v>2.5000000000000001E-2</v>
      </c>
      <c r="N88" s="89">
        <v>2.8799999999997262E-2</v>
      </c>
      <c r="O88" s="90">
        <v>137357.199926</v>
      </c>
      <c r="P88" s="102">
        <v>106.35</v>
      </c>
      <c r="Q88" s="90"/>
      <c r="R88" s="90">
        <v>146.079373258</v>
      </c>
      <c r="S88" s="91">
        <v>2.2128761051560701E-4</v>
      </c>
      <c r="T88" s="91">
        <f t="shared" si="2"/>
        <v>4.5026563967274086E-3</v>
      </c>
      <c r="U88" s="91">
        <f>R88/'סכום נכסי הקרן'!$C$42</f>
        <v>1.0910692873186815E-3</v>
      </c>
    </row>
    <row r="89" spans="2:21">
      <c r="B89" s="86" t="s">
        <v>422</v>
      </c>
      <c r="C89" s="110">
        <v>7770217</v>
      </c>
      <c r="D89" s="88" t="s">
        <v>120</v>
      </c>
      <c r="E89" s="88" t="s">
        <v>314</v>
      </c>
      <c r="F89" s="87" t="s">
        <v>423</v>
      </c>
      <c r="G89" s="88" t="s">
        <v>424</v>
      </c>
      <c r="H89" s="87" t="s">
        <v>372</v>
      </c>
      <c r="I89" s="87" t="s">
        <v>318</v>
      </c>
      <c r="J89" s="101"/>
      <c r="K89" s="90">
        <v>2.85</v>
      </c>
      <c r="L89" s="88" t="s">
        <v>133</v>
      </c>
      <c r="M89" s="89">
        <v>4.2999999999999997E-2</v>
      </c>
      <c r="N89" s="89">
        <v>2.4013605442176872E-2</v>
      </c>
      <c r="O89" s="90">
        <v>3.9199999999999999E-4</v>
      </c>
      <c r="P89" s="102">
        <v>117.08</v>
      </c>
      <c r="Q89" s="90"/>
      <c r="R89" s="90">
        <v>4.4099999999999999E-7</v>
      </c>
      <c r="S89" s="91">
        <v>6.4063840008796354E-13</v>
      </c>
      <c r="T89" s="91">
        <f t="shared" si="2"/>
        <v>1.3593099605169906E-11</v>
      </c>
      <c r="U89" s="91">
        <f>R89/'סכום נכסי הקרן'!$C$42</f>
        <v>3.2938363916562586E-12</v>
      </c>
    </row>
    <row r="90" spans="2:21">
      <c r="B90" s="86" t="s">
        <v>425</v>
      </c>
      <c r="C90" s="110">
        <v>1410281</v>
      </c>
      <c r="D90" s="88" t="s">
        <v>120</v>
      </c>
      <c r="E90" s="88" t="s">
        <v>314</v>
      </c>
      <c r="F90" s="87" t="s">
        <v>426</v>
      </c>
      <c r="G90" s="88" t="s">
        <v>129</v>
      </c>
      <c r="H90" s="87" t="s">
        <v>372</v>
      </c>
      <c r="I90" s="87" t="s">
        <v>318</v>
      </c>
      <c r="J90" s="101"/>
      <c r="K90" s="90">
        <v>3.0000000018725499E-2</v>
      </c>
      <c r="L90" s="88" t="s">
        <v>133</v>
      </c>
      <c r="M90" s="89">
        <v>2.1499999999999998E-2</v>
      </c>
      <c r="N90" s="89">
        <v>5.8300000000499341E-2</v>
      </c>
      <c r="O90" s="90">
        <v>11649.474452</v>
      </c>
      <c r="P90" s="102">
        <v>110.02</v>
      </c>
      <c r="Q90" s="90"/>
      <c r="R90" s="90">
        <v>12.816751492</v>
      </c>
      <c r="S90" s="91">
        <v>1.9979579865876605E-4</v>
      </c>
      <c r="T90" s="91">
        <f t="shared" si="2"/>
        <v>3.9505528264278006E-4</v>
      </c>
      <c r="U90" s="91">
        <f>R90/'סכום נכסי הקרן'!$C$42</f>
        <v>9.572853171692574E-5</v>
      </c>
    </row>
    <row r="91" spans="2:21">
      <c r="B91" s="86" t="s">
        <v>427</v>
      </c>
      <c r="C91" s="110">
        <v>1410307</v>
      </c>
      <c r="D91" s="88" t="s">
        <v>120</v>
      </c>
      <c r="E91" s="88" t="s">
        <v>314</v>
      </c>
      <c r="F91" s="87" t="s">
        <v>426</v>
      </c>
      <c r="G91" s="88" t="s">
        <v>129</v>
      </c>
      <c r="H91" s="87" t="s">
        <v>372</v>
      </c>
      <c r="I91" s="87" t="s">
        <v>318</v>
      </c>
      <c r="J91" s="101"/>
      <c r="K91" s="90">
        <v>1.6800000000030983</v>
      </c>
      <c r="L91" s="88" t="s">
        <v>133</v>
      </c>
      <c r="M91" s="89">
        <v>1.8000000000000002E-2</v>
      </c>
      <c r="N91" s="89">
        <v>2.9000000000068846E-2</v>
      </c>
      <c r="O91" s="90">
        <v>107977.67376000001</v>
      </c>
      <c r="P91" s="102">
        <v>107.61</v>
      </c>
      <c r="Q91" s="90"/>
      <c r="R91" s="90">
        <v>116.19477339800001</v>
      </c>
      <c r="S91" s="91">
        <v>1.0225659121544436E-4</v>
      </c>
      <c r="T91" s="91">
        <f t="shared" si="2"/>
        <v>3.581512762809888E-3</v>
      </c>
      <c r="U91" s="91">
        <f>R91/'סכום נכסי הקרן'!$C$42</f>
        <v>8.678607100648186E-4</v>
      </c>
    </row>
    <row r="92" spans="2:21">
      <c r="B92" s="86" t="s">
        <v>428</v>
      </c>
      <c r="C92" s="110">
        <v>1192749</v>
      </c>
      <c r="D92" s="88" t="s">
        <v>120</v>
      </c>
      <c r="E92" s="88" t="s">
        <v>314</v>
      </c>
      <c r="F92" s="87" t="s">
        <v>426</v>
      </c>
      <c r="G92" s="88" t="s">
        <v>129</v>
      </c>
      <c r="H92" s="87" t="s">
        <v>372</v>
      </c>
      <c r="I92" s="87" t="s">
        <v>318</v>
      </c>
      <c r="J92" s="101"/>
      <c r="K92" s="90">
        <v>4.1799999999815203</v>
      </c>
      <c r="L92" s="88" t="s">
        <v>133</v>
      </c>
      <c r="M92" s="89">
        <v>2.2000000000000002E-2</v>
      </c>
      <c r="N92" s="89">
        <v>2.7399999999859811E-2</v>
      </c>
      <c r="O92" s="90">
        <v>63576.843974999996</v>
      </c>
      <c r="P92" s="102">
        <v>98.73</v>
      </c>
      <c r="Q92" s="90"/>
      <c r="R92" s="90">
        <v>62.769418511999994</v>
      </c>
      <c r="S92" s="91">
        <v>2.1903054046401672E-4</v>
      </c>
      <c r="T92" s="91">
        <f t="shared" si="2"/>
        <v>1.9347640770798452E-3</v>
      </c>
      <c r="U92" s="91">
        <f>R92/'סכום נכסי הקרן'!$C$42</f>
        <v>4.6882583895221686E-4</v>
      </c>
    </row>
    <row r="93" spans="2:21">
      <c r="B93" s="86" t="s">
        <v>429</v>
      </c>
      <c r="C93" s="110">
        <v>1110915</v>
      </c>
      <c r="D93" s="88" t="s">
        <v>120</v>
      </c>
      <c r="E93" s="88" t="s">
        <v>314</v>
      </c>
      <c r="F93" s="87" t="s">
        <v>430</v>
      </c>
      <c r="G93" s="88" t="s">
        <v>431</v>
      </c>
      <c r="H93" s="87" t="s">
        <v>432</v>
      </c>
      <c r="I93" s="87" t="s">
        <v>318</v>
      </c>
      <c r="J93" s="101"/>
      <c r="K93" s="90">
        <v>6.030000000000979</v>
      </c>
      <c r="L93" s="88" t="s">
        <v>133</v>
      </c>
      <c r="M93" s="89">
        <v>5.1500000000000004E-2</v>
      </c>
      <c r="N93" s="89">
        <v>3.0000000000000006E-2</v>
      </c>
      <c r="O93" s="90">
        <v>384561.60604900005</v>
      </c>
      <c r="P93" s="102">
        <v>151.35</v>
      </c>
      <c r="Q93" s="90"/>
      <c r="R93" s="90">
        <v>582.03396598099994</v>
      </c>
      <c r="S93" s="91">
        <v>1.2296644658137256E-4</v>
      </c>
      <c r="T93" s="91">
        <f t="shared" si="2"/>
        <v>1.7940239621704771E-2</v>
      </c>
      <c r="U93" s="91">
        <f>R93/'סכום נכסי הקרן'!$C$42</f>
        <v>4.3472214474563229E-3</v>
      </c>
    </row>
    <row r="94" spans="2:21">
      <c r="B94" s="86" t="s">
        <v>433</v>
      </c>
      <c r="C94" s="110">
        <v>2300184</v>
      </c>
      <c r="D94" s="88" t="s">
        <v>120</v>
      </c>
      <c r="E94" s="88" t="s">
        <v>314</v>
      </c>
      <c r="F94" s="87" t="s">
        <v>434</v>
      </c>
      <c r="G94" s="88" t="s">
        <v>156</v>
      </c>
      <c r="H94" s="87" t="s">
        <v>435</v>
      </c>
      <c r="I94" s="87" t="s">
        <v>131</v>
      </c>
      <c r="J94" s="101"/>
      <c r="K94" s="90">
        <v>1.6300000000052035</v>
      </c>
      <c r="L94" s="88" t="s">
        <v>133</v>
      </c>
      <c r="M94" s="89">
        <v>2.2000000000000002E-2</v>
      </c>
      <c r="N94" s="89">
        <v>2.020000000007121E-2</v>
      </c>
      <c r="O94" s="90">
        <v>99313.548198000004</v>
      </c>
      <c r="P94" s="102">
        <v>110.3</v>
      </c>
      <c r="Q94" s="90"/>
      <c r="R94" s="90">
        <v>109.54284556099999</v>
      </c>
      <c r="S94" s="91">
        <v>1.251564176558851E-4</v>
      </c>
      <c r="T94" s="91">
        <f t="shared" si="2"/>
        <v>3.3764780288989046E-3</v>
      </c>
      <c r="U94" s="91">
        <f>R94/'סכום נכסי הקרן'!$C$42</f>
        <v>8.181773495564695E-4</v>
      </c>
    </row>
    <row r="95" spans="2:21">
      <c r="B95" s="86" t="s">
        <v>436</v>
      </c>
      <c r="C95" s="110">
        <v>2300242</v>
      </c>
      <c r="D95" s="88" t="s">
        <v>120</v>
      </c>
      <c r="E95" s="88" t="s">
        <v>314</v>
      </c>
      <c r="F95" s="87" t="s">
        <v>434</v>
      </c>
      <c r="G95" s="88" t="s">
        <v>156</v>
      </c>
      <c r="H95" s="87" t="s">
        <v>435</v>
      </c>
      <c r="I95" s="87" t="s">
        <v>131</v>
      </c>
      <c r="J95" s="101"/>
      <c r="K95" s="90">
        <v>4.9200000000221005</v>
      </c>
      <c r="L95" s="88" t="s">
        <v>133</v>
      </c>
      <c r="M95" s="89">
        <v>1.7000000000000001E-2</v>
      </c>
      <c r="N95" s="89">
        <v>2.3700000000013811E-2</v>
      </c>
      <c r="O95" s="90">
        <v>62309.866383</v>
      </c>
      <c r="P95" s="102">
        <v>104.57</v>
      </c>
      <c r="Q95" s="90"/>
      <c r="R95" s="90">
        <v>65.157427542999997</v>
      </c>
      <c r="S95" s="91">
        <v>4.9092264964072991E-5</v>
      </c>
      <c r="T95" s="91">
        <f t="shared" si="2"/>
        <v>2.0083705274572335E-3</v>
      </c>
      <c r="U95" s="91">
        <f>R95/'סכום נכסי הקרן'!$C$42</f>
        <v>4.8666191843047446E-4</v>
      </c>
    </row>
    <row r="96" spans="2:21">
      <c r="B96" s="86" t="s">
        <v>437</v>
      </c>
      <c r="C96" s="110">
        <v>2300317</v>
      </c>
      <c r="D96" s="88" t="s">
        <v>120</v>
      </c>
      <c r="E96" s="88" t="s">
        <v>314</v>
      </c>
      <c r="F96" s="87" t="s">
        <v>434</v>
      </c>
      <c r="G96" s="88" t="s">
        <v>156</v>
      </c>
      <c r="H96" s="87" t="s">
        <v>435</v>
      </c>
      <c r="I96" s="87" t="s">
        <v>131</v>
      </c>
      <c r="J96" s="101"/>
      <c r="K96" s="90">
        <v>9.7900000001172227</v>
      </c>
      <c r="L96" s="88" t="s">
        <v>133</v>
      </c>
      <c r="M96" s="89">
        <v>5.7999999999999996E-3</v>
      </c>
      <c r="N96" s="89">
        <v>2.7500000000375713E-2</v>
      </c>
      <c r="O96" s="90">
        <v>30780.635724</v>
      </c>
      <c r="P96" s="102">
        <v>86.47</v>
      </c>
      <c r="Q96" s="90"/>
      <c r="R96" s="90">
        <v>26.616017672000002</v>
      </c>
      <c r="S96" s="91">
        <v>6.4345770312503259E-5</v>
      </c>
      <c r="T96" s="91">
        <f t="shared" si="2"/>
        <v>8.2039496441827311E-4</v>
      </c>
      <c r="U96" s="91">
        <f>R96/'סכום נכסי הקרן'!$C$42</f>
        <v>1.9879548210657529E-4</v>
      </c>
    </row>
    <row r="97" spans="2:21">
      <c r="B97" s="86" t="s">
        <v>438</v>
      </c>
      <c r="C97" s="110">
        <v>1136084</v>
      </c>
      <c r="D97" s="88" t="s">
        <v>120</v>
      </c>
      <c r="E97" s="88" t="s">
        <v>314</v>
      </c>
      <c r="F97" s="87" t="s">
        <v>375</v>
      </c>
      <c r="G97" s="88" t="s">
        <v>338</v>
      </c>
      <c r="H97" s="87" t="s">
        <v>435</v>
      </c>
      <c r="I97" s="87" t="s">
        <v>131</v>
      </c>
      <c r="J97" s="101"/>
      <c r="K97" s="90">
        <v>1.0799999988567406</v>
      </c>
      <c r="L97" s="88" t="s">
        <v>133</v>
      </c>
      <c r="M97" s="89">
        <v>2.5000000000000001E-2</v>
      </c>
      <c r="N97" s="89">
        <v>2.8099999969439796E-2</v>
      </c>
      <c r="O97" s="90">
        <v>413.904763</v>
      </c>
      <c r="P97" s="102">
        <v>109.89</v>
      </c>
      <c r="Q97" s="90"/>
      <c r="R97" s="90">
        <v>0.45483991899999998</v>
      </c>
      <c r="S97" s="91">
        <v>5.8599588758793128E-7</v>
      </c>
      <c r="T97" s="91">
        <f t="shared" si="2"/>
        <v>1.4019692343252633E-5</v>
      </c>
      <c r="U97" s="91">
        <f>R97/'סכום נכסי הקרן'!$C$42</f>
        <v>3.3972069786398749E-6</v>
      </c>
    </row>
    <row r="98" spans="2:21">
      <c r="B98" s="86" t="s">
        <v>439</v>
      </c>
      <c r="C98" s="110">
        <v>1141050</v>
      </c>
      <c r="D98" s="88" t="s">
        <v>120</v>
      </c>
      <c r="E98" s="88" t="s">
        <v>314</v>
      </c>
      <c r="F98" s="87" t="s">
        <v>375</v>
      </c>
      <c r="G98" s="88" t="s">
        <v>338</v>
      </c>
      <c r="H98" s="87" t="s">
        <v>435</v>
      </c>
      <c r="I98" s="87" t="s">
        <v>131</v>
      </c>
      <c r="J98" s="101"/>
      <c r="K98" s="90">
        <v>2.4200000000078155</v>
      </c>
      <c r="L98" s="88" t="s">
        <v>133</v>
      </c>
      <c r="M98" s="89">
        <v>1.95E-2</v>
      </c>
      <c r="N98" s="89">
        <v>3.4900000000167804E-2</v>
      </c>
      <c r="O98" s="90">
        <v>81598.184233000007</v>
      </c>
      <c r="P98" s="102">
        <v>106.63</v>
      </c>
      <c r="Q98" s="90"/>
      <c r="R98" s="90">
        <v>87.008143645999994</v>
      </c>
      <c r="S98" s="91">
        <v>1.4338674415053415E-4</v>
      </c>
      <c r="T98" s="91">
        <f t="shared" si="2"/>
        <v>2.6818829093900429E-3</v>
      </c>
      <c r="U98" s="91">
        <f>R98/'סכום נכסי הקרן'!$C$42</f>
        <v>6.4986528324637201E-4</v>
      </c>
    </row>
    <row r="99" spans="2:21">
      <c r="B99" s="86" t="s">
        <v>440</v>
      </c>
      <c r="C99" s="110">
        <v>1162221</v>
      </c>
      <c r="D99" s="88" t="s">
        <v>120</v>
      </c>
      <c r="E99" s="88" t="s">
        <v>314</v>
      </c>
      <c r="F99" s="87" t="s">
        <v>375</v>
      </c>
      <c r="G99" s="88" t="s">
        <v>338</v>
      </c>
      <c r="H99" s="87" t="s">
        <v>435</v>
      </c>
      <c r="I99" s="87" t="s">
        <v>131</v>
      </c>
      <c r="J99" s="101"/>
      <c r="K99" s="90">
        <v>5.6099999999914303</v>
      </c>
      <c r="L99" s="88" t="s">
        <v>133</v>
      </c>
      <c r="M99" s="89">
        <v>1.1699999999999999E-2</v>
      </c>
      <c r="N99" s="89">
        <v>3.7999999999809589E-2</v>
      </c>
      <c r="O99" s="90">
        <v>11186.055355</v>
      </c>
      <c r="P99" s="102">
        <v>93.9</v>
      </c>
      <c r="Q99" s="90"/>
      <c r="R99" s="90">
        <v>10.503706469000001</v>
      </c>
      <c r="S99" s="91">
        <v>1.5506883429348183E-5</v>
      </c>
      <c r="T99" s="91">
        <f t="shared" si="2"/>
        <v>3.2375947450472676E-4</v>
      </c>
      <c r="U99" s="91">
        <f>R99/'סכום נכסי הקרן'!$C$42</f>
        <v>7.8452359670901285E-5</v>
      </c>
    </row>
    <row r="100" spans="2:21">
      <c r="B100" s="86" t="s">
        <v>441</v>
      </c>
      <c r="C100" s="110">
        <v>1156231</v>
      </c>
      <c r="D100" s="88" t="s">
        <v>120</v>
      </c>
      <c r="E100" s="88" t="s">
        <v>314</v>
      </c>
      <c r="F100" s="87" t="s">
        <v>375</v>
      </c>
      <c r="G100" s="88" t="s">
        <v>338</v>
      </c>
      <c r="H100" s="87" t="s">
        <v>435</v>
      </c>
      <c r="I100" s="87" t="s">
        <v>131</v>
      </c>
      <c r="J100" s="101"/>
      <c r="K100" s="90">
        <v>3.9400000000195821</v>
      </c>
      <c r="L100" s="88" t="s">
        <v>133</v>
      </c>
      <c r="M100" s="89">
        <v>3.3500000000000002E-2</v>
      </c>
      <c r="N100" s="89">
        <v>3.5700000000122689E-2</v>
      </c>
      <c r="O100" s="90">
        <v>74571.112575000006</v>
      </c>
      <c r="P100" s="102">
        <v>108.2</v>
      </c>
      <c r="Q100" s="90"/>
      <c r="R100" s="90">
        <v>80.685951293000002</v>
      </c>
      <c r="S100" s="91">
        <v>1.7928177138373845E-4</v>
      </c>
      <c r="T100" s="91">
        <f t="shared" si="2"/>
        <v>2.4870117293960014E-3</v>
      </c>
      <c r="U100" s="91">
        <f>R100/'סכום נכסי הקרן'!$C$42</f>
        <v>6.0264472259475687E-4</v>
      </c>
    </row>
    <row r="101" spans="2:21">
      <c r="B101" s="86" t="s">
        <v>442</v>
      </c>
      <c r="C101" s="110">
        <v>1174226</v>
      </c>
      <c r="D101" s="88" t="s">
        <v>120</v>
      </c>
      <c r="E101" s="88" t="s">
        <v>314</v>
      </c>
      <c r="F101" s="87" t="s">
        <v>375</v>
      </c>
      <c r="G101" s="88" t="s">
        <v>338</v>
      </c>
      <c r="H101" s="87" t="s">
        <v>435</v>
      </c>
      <c r="I101" s="87" t="s">
        <v>131</v>
      </c>
      <c r="J101" s="101"/>
      <c r="K101" s="90">
        <v>5.6199999999988259</v>
      </c>
      <c r="L101" s="88" t="s">
        <v>133</v>
      </c>
      <c r="M101" s="89">
        <v>1.3300000000000001E-2</v>
      </c>
      <c r="N101" s="89">
        <v>3.9100000000015463E-2</v>
      </c>
      <c r="O101" s="90">
        <v>198625.05931300001</v>
      </c>
      <c r="P101" s="102">
        <v>94.4</v>
      </c>
      <c r="Q101" s="90"/>
      <c r="R101" s="90">
        <v>187.50205528100003</v>
      </c>
      <c r="S101" s="91">
        <v>1.6726320784252633E-4</v>
      </c>
      <c r="T101" s="91">
        <f t="shared" si="2"/>
        <v>5.7794424344868641E-3</v>
      </c>
      <c r="U101" s="91">
        <f>R101/'סכום נכסי הקרן'!$C$42</f>
        <v>1.4004559936392324E-3</v>
      </c>
    </row>
    <row r="102" spans="2:21">
      <c r="B102" s="86" t="s">
        <v>443</v>
      </c>
      <c r="C102" s="110">
        <v>1186188</v>
      </c>
      <c r="D102" s="88" t="s">
        <v>120</v>
      </c>
      <c r="E102" s="88" t="s">
        <v>314</v>
      </c>
      <c r="F102" s="87" t="s">
        <v>375</v>
      </c>
      <c r="G102" s="88" t="s">
        <v>338</v>
      </c>
      <c r="H102" s="87" t="s">
        <v>432</v>
      </c>
      <c r="I102" s="87" t="s">
        <v>318</v>
      </c>
      <c r="J102" s="101"/>
      <c r="K102" s="90">
        <v>5.7799999999892684</v>
      </c>
      <c r="L102" s="88" t="s">
        <v>133</v>
      </c>
      <c r="M102" s="89">
        <v>1.8700000000000001E-2</v>
      </c>
      <c r="N102" s="89">
        <v>3.9299999999940029E-2</v>
      </c>
      <c r="O102" s="90">
        <v>169032.35643300001</v>
      </c>
      <c r="P102" s="102">
        <v>93.72</v>
      </c>
      <c r="Q102" s="90"/>
      <c r="R102" s="90">
        <v>158.41713321500001</v>
      </c>
      <c r="S102" s="91">
        <v>2.8416679656207187E-4</v>
      </c>
      <c r="T102" s="91">
        <f t="shared" si="2"/>
        <v>4.8829475531903966E-3</v>
      </c>
      <c r="U102" s="91">
        <f>R102/'סכום נכסי הקרן'!$C$42</f>
        <v>1.183220223232255E-3</v>
      </c>
    </row>
    <row r="103" spans="2:21">
      <c r="B103" s="86" t="s">
        <v>444</v>
      </c>
      <c r="C103" s="110">
        <v>1185537</v>
      </c>
      <c r="D103" s="88" t="s">
        <v>120</v>
      </c>
      <c r="E103" s="88" t="s">
        <v>314</v>
      </c>
      <c r="F103" s="87" t="s">
        <v>320</v>
      </c>
      <c r="G103" s="88" t="s">
        <v>321</v>
      </c>
      <c r="H103" s="87" t="s">
        <v>435</v>
      </c>
      <c r="I103" s="87" t="s">
        <v>131</v>
      </c>
      <c r="J103" s="101"/>
      <c r="K103" s="90">
        <v>4.8899999999939423</v>
      </c>
      <c r="L103" s="88" t="s">
        <v>133</v>
      </c>
      <c r="M103" s="89">
        <v>1.09E-2</v>
      </c>
      <c r="N103" s="89">
        <v>3.819999999996971E-2</v>
      </c>
      <c r="O103" s="90">
        <v>3.1464699999999999</v>
      </c>
      <c r="P103" s="102">
        <v>4616513</v>
      </c>
      <c r="Q103" s="90"/>
      <c r="R103" s="90">
        <v>145.257184892</v>
      </c>
      <c r="S103" s="91">
        <v>1.7327330800154193E-4</v>
      </c>
      <c r="T103" s="91">
        <f t="shared" si="2"/>
        <v>4.4773137927517845E-3</v>
      </c>
      <c r="U103" s="91">
        <f>R103/'סכום נכסי הקרן'!$C$42</f>
        <v>1.0849283486322251E-3</v>
      </c>
    </row>
    <row r="104" spans="2:21">
      <c r="B104" s="86" t="s">
        <v>445</v>
      </c>
      <c r="C104" s="110">
        <v>1151000</v>
      </c>
      <c r="D104" s="88" t="s">
        <v>120</v>
      </c>
      <c r="E104" s="88" t="s">
        <v>314</v>
      </c>
      <c r="F104" s="87" t="s">
        <v>320</v>
      </c>
      <c r="G104" s="88" t="s">
        <v>321</v>
      </c>
      <c r="H104" s="87" t="s">
        <v>435</v>
      </c>
      <c r="I104" s="87" t="s">
        <v>131</v>
      </c>
      <c r="J104" s="101"/>
      <c r="K104" s="90">
        <v>1.2600000000018747</v>
      </c>
      <c r="L104" s="88" t="s">
        <v>133</v>
      </c>
      <c r="M104" s="89">
        <v>2.2000000000000002E-2</v>
      </c>
      <c r="N104" s="89">
        <v>2.8500000000109361E-2</v>
      </c>
      <c r="O104" s="90">
        <v>0.58296800000000004</v>
      </c>
      <c r="P104" s="102">
        <v>5490000</v>
      </c>
      <c r="Q104" s="90"/>
      <c r="R104" s="90">
        <v>32.004915368999995</v>
      </c>
      <c r="S104" s="91">
        <v>1.158061183949146E-4</v>
      </c>
      <c r="T104" s="91">
        <f t="shared" si="2"/>
        <v>9.864988718046488E-4</v>
      </c>
      <c r="U104" s="91">
        <f>R104/'סכום נכסי הקרן'!$C$42</f>
        <v>2.3904524932945778E-4</v>
      </c>
    </row>
    <row r="105" spans="2:21">
      <c r="B105" s="86" t="s">
        <v>446</v>
      </c>
      <c r="C105" s="110">
        <v>1167030</v>
      </c>
      <c r="D105" s="88" t="s">
        <v>120</v>
      </c>
      <c r="E105" s="88" t="s">
        <v>314</v>
      </c>
      <c r="F105" s="87" t="s">
        <v>320</v>
      </c>
      <c r="G105" s="88" t="s">
        <v>321</v>
      </c>
      <c r="H105" s="87" t="s">
        <v>435</v>
      </c>
      <c r="I105" s="87" t="s">
        <v>131</v>
      </c>
      <c r="J105" s="101"/>
      <c r="K105" s="90">
        <v>3.0999999999346</v>
      </c>
      <c r="L105" s="88" t="s">
        <v>133</v>
      </c>
      <c r="M105" s="89">
        <v>2.3199999999999998E-2</v>
      </c>
      <c r="N105" s="89">
        <v>3.5499999999169925E-2</v>
      </c>
      <c r="O105" s="90">
        <v>0.37154500000000001</v>
      </c>
      <c r="P105" s="102">
        <v>5350000</v>
      </c>
      <c r="Q105" s="90"/>
      <c r="R105" s="90">
        <v>19.877636462999998</v>
      </c>
      <c r="S105" s="91">
        <v>6.1924166666666672E-5</v>
      </c>
      <c r="T105" s="91">
        <f t="shared" si="2"/>
        <v>6.1269544752135191E-4</v>
      </c>
      <c r="U105" s="91">
        <f>R105/'סכום נכסי הקרן'!$C$42</f>
        <v>1.4846639991370248E-4</v>
      </c>
    </row>
    <row r="106" spans="2:21">
      <c r="B106" s="86" t="s">
        <v>447</v>
      </c>
      <c r="C106" s="110">
        <v>1189497</v>
      </c>
      <c r="D106" s="88" t="s">
        <v>120</v>
      </c>
      <c r="E106" s="88" t="s">
        <v>314</v>
      </c>
      <c r="F106" s="87" t="s">
        <v>320</v>
      </c>
      <c r="G106" s="88" t="s">
        <v>321</v>
      </c>
      <c r="H106" s="87" t="s">
        <v>435</v>
      </c>
      <c r="I106" s="87" t="s">
        <v>131</v>
      </c>
      <c r="J106" s="101"/>
      <c r="K106" s="90">
        <v>5.5399999999922152</v>
      </c>
      <c r="L106" s="88" t="s">
        <v>133</v>
      </c>
      <c r="M106" s="89">
        <v>2.9900000000000003E-2</v>
      </c>
      <c r="N106" s="89">
        <v>3.0399999999960306E-2</v>
      </c>
      <c r="O106" s="90">
        <v>2.5821570000000005</v>
      </c>
      <c r="P106" s="102">
        <v>5074000</v>
      </c>
      <c r="Q106" s="90"/>
      <c r="R106" s="90">
        <v>131.018670063</v>
      </c>
      <c r="S106" s="91">
        <v>1.6138481250000002E-4</v>
      </c>
      <c r="T106" s="91">
        <f t="shared" si="2"/>
        <v>4.0384349938849236E-3</v>
      </c>
      <c r="U106" s="91">
        <f>R106/'סכום נכסי הקרן'!$C$42</f>
        <v>9.7858064272089294E-4</v>
      </c>
    </row>
    <row r="107" spans="2:21">
      <c r="B107" s="86" t="s">
        <v>448</v>
      </c>
      <c r="C107" s="110">
        <v>7480197</v>
      </c>
      <c r="D107" s="88" t="s">
        <v>120</v>
      </c>
      <c r="E107" s="88" t="s">
        <v>314</v>
      </c>
      <c r="F107" s="87" t="s">
        <v>324</v>
      </c>
      <c r="G107" s="88" t="s">
        <v>321</v>
      </c>
      <c r="H107" s="87" t="s">
        <v>435</v>
      </c>
      <c r="I107" s="87" t="s">
        <v>131</v>
      </c>
      <c r="J107" s="101"/>
      <c r="K107" s="90">
        <v>2.5400000000003136</v>
      </c>
      <c r="L107" s="88" t="s">
        <v>133</v>
      </c>
      <c r="M107" s="89">
        <v>1.46E-2</v>
      </c>
      <c r="N107" s="89">
        <v>3.710000000003609E-2</v>
      </c>
      <c r="O107" s="90">
        <v>3.7100050000000007</v>
      </c>
      <c r="P107" s="102">
        <v>5153990</v>
      </c>
      <c r="Q107" s="90"/>
      <c r="R107" s="90">
        <v>191.21330286100002</v>
      </c>
      <c r="S107" s="91">
        <v>1.393010550820411E-4</v>
      </c>
      <c r="T107" s="91">
        <f t="shared" ref="T107:T138" si="3">IFERROR(R107/$R$11,0)</f>
        <v>5.8938355365603014E-3</v>
      </c>
      <c r="U107" s="91">
        <f>R107/'סכום נכסי הקרן'!$C$42</f>
        <v>1.4281753640189381E-3</v>
      </c>
    </row>
    <row r="108" spans="2:21">
      <c r="B108" s="86" t="s">
        <v>449</v>
      </c>
      <c r="C108" s="110">
        <v>7480247</v>
      </c>
      <c r="D108" s="88" t="s">
        <v>120</v>
      </c>
      <c r="E108" s="88" t="s">
        <v>314</v>
      </c>
      <c r="F108" s="87" t="s">
        <v>324</v>
      </c>
      <c r="G108" s="88" t="s">
        <v>321</v>
      </c>
      <c r="H108" s="87" t="s">
        <v>435</v>
      </c>
      <c r="I108" s="87" t="s">
        <v>131</v>
      </c>
      <c r="J108" s="101"/>
      <c r="K108" s="90">
        <v>3.1099999999942796</v>
      </c>
      <c r="L108" s="88" t="s">
        <v>133</v>
      </c>
      <c r="M108" s="89">
        <v>2.4199999999999999E-2</v>
      </c>
      <c r="N108" s="89">
        <v>4.0999999999909116E-2</v>
      </c>
      <c r="O108" s="90">
        <v>3.5436649999999998</v>
      </c>
      <c r="P108" s="102">
        <v>5278341</v>
      </c>
      <c r="Q108" s="90"/>
      <c r="R108" s="90">
        <v>187.04672933699999</v>
      </c>
      <c r="S108" s="91">
        <v>1.1701443006207898E-4</v>
      </c>
      <c r="T108" s="91">
        <f t="shared" si="3"/>
        <v>5.7654077612224412E-3</v>
      </c>
      <c r="U108" s="91">
        <f>R108/'סכום נכסי הקרן'!$C$42</f>
        <v>1.3970551565317209E-3</v>
      </c>
    </row>
    <row r="109" spans="2:21">
      <c r="B109" s="86" t="s">
        <v>450</v>
      </c>
      <c r="C109" s="110">
        <v>7480312</v>
      </c>
      <c r="D109" s="88" t="s">
        <v>120</v>
      </c>
      <c r="E109" s="88" t="s">
        <v>314</v>
      </c>
      <c r="F109" s="87" t="s">
        <v>324</v>
      </c>
      <c r="G109" s="88" t="s">
        <v>321</v>
      </c>
      <c r="H109" s="87" t="s">
        <v>435</v>
      </c>
      <c r="I109" s="87" t="s">
        <v>131</v>
      </c>
      <c r="J109" s="101"/>
      <c r="K109" s="90">
        <v>4.5700000000182381</v>
      </c>
      <c r="L109" s="88" t="s">
        <v>133</v>
      </c>
      <c r="M109" s="89">
        <v>2E-3</v>
      </c>
      <c r="N109" s="89">
        <v>4.0900000000088116E-2</v>
      </c>
      <c r="O109" s="90">
        <v>2.183408</v>
      </c>
      <c r="P109" s="102">
        <v>4470000</v>
      </c>
      <c r="Q109" s="90"/>
      <c r="R109" s="90">
        <v>97.598324845999997</v>
      </c>
      <c r="S109" s="91">
        <v>1.9049101378467982E-4</v>
      </c>
      <c r="T109" s="91">
        <f t="shared" si="3"/>
        <v>3.00830782523675E-3</v>
      </c>
      <c r="U109" s="91">
        <f>R109/'סכום נכסי הקרן'!$C$42</f>
        <v>7.2896352413252612E-4</v>
      </c>
    </row>
    <row r="110" spans="2:21">
      <c r="B110" s="86" t="s">
        <v>451</v>
      </c>
      <c r="C110" s="110">
        <v>1191246</v>
      </c>
      <c r="D110" s="88" t="s">
        <v>120</v>
      </c>
      <c r="E110" s="88" t="s">
        <v>314</v>
      </c>
      <c r="F110" s="87" t="s">
        <v>324</v>
      </c>
      <c r="G110" s="88" t="s">
        <v>321</v>
      </c>
      <c r="H110" s="87" t="s">
        <v>435</v>
      </c>
      <c r="I110" s="87" t="s">
        <v>131</v>
      </c>
      <c r="J110" s="101"/>
      <c r="K110" s="90">
        <v>5.2199999999845419</v>
      </c>
      <c r="L110" s="88" t="s">
        <v>133</v>
      </c>
      <c r="M110" s="89">
        <v>3.1699999999999999E-2</v>
      </c>
      <c r="N110" s="89">
        <v>3.8899999999904254E-2</v>
      </c>
      <c r="O110" s="90">
        <v>1.7582300000000002</v>
      </c>
      <c r="P110" s="102">
        <v>4930250</v>
      </c>
      <c r="Q110" s="90"/>
      <c r="R110" s="90">
        <v>86.685140646999997</v>
      </c>
      <c r="S110" s="91">
        <v>1.897507014893158E-4</v>
      </c>
      <c r="T110" s="91">
        <f t="shared" si="3"/>
        <v>2.6719268732490553E-3</v>
      </c>
      <c r="U110" s="91">
        <f>R110/'סכום נכסי הקרן'!$C$42</f>
        <v>6.4745276843294734E-4</v>
      </c>
    </row>
    <row r="111" spans="2:21">
      <c r="B111" s="86" t="s">
        <v>452</v>
      </c>
      <c r="C111" s="110">
        <v>7670284</v>
      </c>
      <c r="D111" s="88" t="s">
        <v>120</v>
      </c>
      <c r="E111" s="88" t="s">
        <v>314</v>
      </c>
      <c r="F111" s="87" t="s">
        <v>453</v>
      </c>
      <c r="G111" s="88" t="s">
        <v>454</v>
      </c>
      <c r="H111" s="87" t="s">
        <v>432</v>
      </c>
      <c r="I111" s="87" t="s">
        <v>318</v>
      </c>
      <c r="J111" s="101"/>
      <c r="K111" s="90">
        <v>5.4999999999733946</v>
      </c>
      <c r="L111" s="88" t="s">
        <v>133</v>
      </c>
      <c r="M111" s="89">
        <v>4.4000000000000003E-3</v>
      </c>
      <c r="N111" s="89">
        <v>2.7999999999840364E-2</v>
      </c>
      <c r="O111" s="90">
        <v>78459.367274000004</v>
      </c>
      <c r="P111" s="102">
        <v>95.81</v>
      </c>
      <c r="Q111" s="90"/>
      <c r="R111" s="90">
        <v>75.171925474000005</v>
      </c>
      <c r="S111" s="91">
        <v>9.935195471165567E-5</v>
      </c>
      <c r="T111" s="91">
        <f t="shared" si="3"/>
        <v>2.3170509534705011E-3</v>
      </c>
      <c r="U111" s="91">
        <f>R111/'סכום נכסי הקרן'!$C$42</f>
        <v>5.6146037133136817E-4</v>
      </c>
    </row>
    <row r="112" spans="2:21">
      <c r="B112" s="86" t="s">
        <v>455</v>
      </c>
      <c r="C112" s="110">
        <v>1126069</v>
      </c>
      <c r="D112" s="88" t="s">
        <v>120</v>
      </c>
      <c r="E112" s="88" t="s">
        <v>314</v>
      </c>
      <c r="F112" s="87" t="s">
        <v>456</v>
      </c>
      <c r="G112" s="88" t="s">
        <v>454</v>
      </c>
      <c r="H112" s="87" t="s">
        <v>432</v>
      </c>
      <c r="I112" s="87" t="s">
        <v>318</v>
      </c>
      <c r="J112" s="101"/>
      <c r="K112" s="90">
        <v>0.17000000000649582</v>
      </c>
      <c r="L112" s="88" t="s">
        <v>133</v>
      </c>
      <c r="M112" s="89">
        <v>3.85E-2</v>
      </c>
      <c r="N112" s="89">
        <v>6.89999999999072E-3</v>
      </c>
      <c r="O112" s="90">
        <v>56434.410637999994</v>
      </c>
      <c r="P112" s="102">
        <v>114.57</v>
      </c>
      <c r="Q112" s="90"/>
      <c r="R112" s="90">
        <v>64.656908673999993</v>
      </c>
      <c r="S112" s="91">
        <v>2.355881681197434E-4</v>
      </c>
      <c r="T112" s="91">
        <f t="shared" si="3"/>
        <v>1.9929428566169069E-3</v>
      </c>
      <c r="U112" s="91">
        <f>R112/'סכום נכסי הקרן'!$C$42</f>
        <v>4.8292353460865396E-4</v>
      </c>
    </row>
    <row r="113" spans="2:21">
      <c r="B113" s="86" t="s">
        <v>457</v>
      </c>
      <c r="C113" s="110">
        <v>1126077</v>
      </c>
      <c r="D113" s="88" t="s">
        <v>120</v>
      </c>
      <c r="E113" s="88" t="s">
        <v>314</v>
      </c>
      <c r="F113" s="87" t="s">
        <v>456</v>
      </c>
      <c r="G113" s="88" t="s">
        <v>454</v>
      </c>
      <c r="H113" s="87" t="s">
        <v>432</v>
      </c>
      <c r="I113" s="87" t="s">
        <v>318</v>
      </c>
      <c r="J113" s="101"/>
      <c r="K113" s="90">
        <v>1.1399999999996553</v>
      </c>
      <c r="L113" s="88" t="s">
        <v>133</v>
      </c>
      <c r="M113" s="89">
        <v>3.85E-2</v>
      </c>
      <c r="N113" s="89">
        <v>1.2000000000068954E-2</v>
      </c>
      <c r="O113" s="90">
        <v>49403.437793999998</v>
      </c>
      <c r="P113" s="102">
        <v>117.42</v>
      </c>
      <c r="Q113" s="90"/>
      <c r="R113" s="90">
        <v>58.009520342999998</v>
      </c>
      <c r="S113" s="91">
        <v>1.97613751176E-4</v>
      </c>
      <c r="T113" s="91">
        <f t="shared" si="3"/>
        <v>1.7880480455114034E-3</v>
      </c>
      <c r="U113" s="91">
        <f>R113/'סכום נכסי הקרן'!$C$42</f>
        <v>4.3327407974670624E-4</v>
      </c>
    </row>
    <row r="114" spans="2:21">
      <c r="B114" s="86" t="s">
        <v>458</v>
      </c>
      <c r="C114" s="110">
        <v>6130223</v>
      </c>
      <c r="D114" s="88" t="s">
        <v>120</v>
      </c>
      <c r="E114" s="88" t="s">
        <v>314</v>
      </c>
      <c r="F114" s="87" t="s">
        <v>384</v>
      </c>
      <c r="G114" s="88" t="s">
        <v>338</v>
      </c>
      <c r="H114" s="87" t="s">
        <v>435</v>
      </c>
      <c r="I114" s="87" t="s">
        <v>131</v>
      </c>
      <c r="J114" s="101"/>
      <c r="K114" s="90">
        <v>4.6000000000025603</v>
      </c>
      <c r="L114" s="88" t="s">
        <v>133</v>
      </c>
      <c r="M114" s="89">
        <v>2.4E-2</v>
      </c>
      <c r="N114" s="89">
        <v>2.7700000000017922E-2</v>
      </c>
      <c r="O114" s="90">
        <v>143827.24669</v>
      </c>
      <c r="P114" s="102">
        <v>108.62</v>
      </c>
      <c r="Q114" s="90"/>
      <c r="R114" s="90">
        <v>156.22514873599999</v>
      </c>
      <c r="S114" s="91">
        <v>1.3345131264808226E-4</v>
      </c>
      <c r="T114" s="91">
        <f t="shared" si="3"/>
        <v>4.8153832371903207E-3</v>
      </c>
      <c r="U114" s="91">
        <f>R114/'סכום נכסי הקרן'!$C$42</f>
        <v>1.1668482544184774E-3</v>
      </c>
    </row>
    <row r="115" spans="2:21">
      <c r="B115" s="86" t="s">
        <v>459</v>
      </c>
      <c r="C115" s="110">
        <v>6130181</v>
      </c>
      <c r="D115" s="88" t="s">
        <v>120</v>
      </c>
      <c r="E115" s="88" t="s">
        <v>314</v>
      </c>
      <c r="F115" s="87" t="s">
        <v>384</v>
      </c>
      <c r="G115" s="88" t="s">
        <v>338</v>
      </c>
      <c r="H115" s="87" t="s">
        <v>435</v>
      </c>
      <c r="I115" s="87" t="s">
        <v>131</v>
      </c>
      <c r="J115" s="101"/>
      <c r="K115" s="90">
        <v>0.74000000062503068</v>
      </c>
      <c r="L115" s="88" t="s">
        <v>133</v>
      </c>
      <c r="M115" s="89">
        <v>3.4799999999999998E-2</v>
      </c>
      <c r="N115" s="89">
        <v>2.3000000009073027E-2</v>
      </c>
      <c r="O115" s="90">
        <v>899.15811699999995</v>
      </c>
      <c r="P115" s="102">
        <v>110.32</v>
      </c>
      <c r="Q115" s="90"/>
      <c r="R115" s="90">
        <v>0.99195128700000001</v>
      </c>
      <c r="S115" s="91">
        <v>6.9052451181686307E-6</v>
      </c>
      <c r="T115" s="91">
        <f t="shared" si="3"/>
        <v>3.0575266774756187E-5</v>
      </c>
      <c r="U115" s="91">
        <f>R115/'סכום נכסי הקרן'!$C$42</f>
        <v>7.4089007888228165E-6</v>
      </c>
    </row>
    <row r="116" spans="2:21">
      <c r="B116" s="86" t="s">
        <v>460</v>
      </c>
      <c r="C116" s="110">
        <v>6130348</v>
      </c>
      <c r="D116" s="88" t="s">
        <v>120</v>
      </c>
      <c r="E116" s="88" t="s">
        <v>314</v>
      </c>
      <c r="F116" s="87" t="s">
        <v>384</v>
      </c>
      <c r="G116" s="88" t="s">
        <v>338</v>
      </c>
      <c r="H116" s="87" t="s">
        <v>435</v>
      </c>
      <c r="I116" s="87" t="s">
        <v>131</v>
      </c>
      <c r="J116" s="101"/>
      <c r="K116" s="90">
        <v>6.7499999999942579</v>
      </c>
      <c r="L116" s="88" t="s">
        <v>133</v>
      </c>
      <c r="M116" s="89">
        <v>1.4999999999999999E-2</v>
      </c>
      <c r="N116" s="89">
        <v>3.1499999999965549E-2</v>
      </c>
      <c r="O116" s="90">
        <v>92422.72187199998</v>
      </c>
      <c r="P116" s="102">
        <v>94.21</v>
      </c>
      <c r="Q116" s="90"/>
      <c r="R116" s="90">
        <v>87.071446342000002</v>
      </c>
      <c r="S116" s="91">
        <v>3.530604684082835E-4</v>
      </c>
      <c r="T116" s="91">
        <f t="shared" si="3"/>
        <v>2.6838341108685096E-3</v>
      </c>
      <c r="U116" s="91">
        <f>R116/'סכום נכסי הקרן'!$C$42</f>
        <v>6.5033809214382044E-4</v>
      </c>
    </row>
    <row r="117" spans="2:21">
      <c r="B117" s="86" t="s">
        <v>461</v>
      </c>
      <c r="C117" s="110">
        <v>1136050</v>
      </c>
      <c r="D117" s="88" t="s">
        <v>120</v>
      </c>
      <c r="E117" s="88" t="s">
        <v>314</v>
      </c>
      <c r="F117" s="87" t="s">
        <v>462</v>
      </c>
      <c r="G117" s="88" t="s">
        <v>454</v>
      </c>
      <c r="H117" s="87" t="s">
        <v>435</v>
      </c>
      <c r="I117" s="87" t="s">
        <v>131</v>
      </c>
      <c r="J117" s="101"/>
      <c r="K117" s="90">
        <v>2.2799999999886569</v>
      </c>
      <c r="L117" s="88" t="s">
        <v>133</v>
      </c>
      <c r="M117" s="89">
        <v>2.4799999999999999E-2</v>
      </c>
      <c r="N117" s="89">
        <v>2.0099999999844034E-2</v>
      </c>
      <c r="O117" s="90">
        <v>63654.590092999999</v>
      </c>
      <c r="P117" s="102">
        <v>110.8</v>
      </c>
      <c r="Q117" s="90"/>
      <c r="R117" s="90">
        <v>70.529289610000006</v>
      </c>
      <c r="S117" s="91">
        <v>1.5031089192417649E-4</v>
      </c>
      <c r="T117" s="91">
        <f t="shared" si="3"/>
        <v>2.1739493395705328E-3</v>
      </c>
      <c r="U117" s="91">
        <f>R117/'סכום נכסי הקרן'!$C$42</f>
        <v>5.2678444624735079E-4</v>
      </c>
    </row>
    <row r="118" spans="2:21">
      <c r="B118" s="86" t="s">
        <v>463</v>
      </c>
      <c r="C118" s="110">
        <v>1147602</v>
      </c>
      <c r="D118" s="88" t="s">
        <v>120</v>
      </c>
      <c r="E118" s="88" t="s">
        <v>314</v>
      </c>
      <c r="F118" s="87" t="s">
        <v>464</v>
      </c>
      <c r="G118" s="88" t="s">
        <v>338</v>
      </c>
      <c r="H118" s="87" t="s">
        <v>432</v>
      </c>
      <c r="I118" s="87" t="s">
        <v>318</v>
      </c>
      <c r="J118" s="101"/>
      <c r="K118" s="90">
        <v>2.7299999999948303</v>
      </c>
      <c r="L118" s="88" t="s">
        <v>133</v>
      </c>
      <c r="M118" s="89">
        <v>1.3999999999999999E-2</v>
      </c>
      <c r="N118" s="89">
        <v>2.8899999999959795E-2</v>
      </c>
      <c r="O118" s="90">
        <v>165411.51686100001</v>
      </c>
      <c r="P118" s="102">
        <v>105.25</v>
      </c>
      <c r="Q118" s="90"/>
      <c r="R118" s="90">
        <v>174.09562103000002</v>
      </c>
      <c r="S118" s="91">
        <v>1.8614845471640783E-4</v>
      </c>
      <c r="T118" s="91">
        <f t="shared" si="3"/>
        <v>5.3662111507589635E-3</v>
      </c>
      <c r="U118" s="91">
        <f>R118/'סכום נכסי הקרן'!$C$42</f>
        <v>1.300323111511589E-3</v>
      </c>
    </row>
    <row r="119" spans="2:21">
      <c r="B119" s="86" t="s">
        <v>465</v>
      </c>
      <c r="C119" s="110">
        <v>2310399</v>
      </c>
      <c r="D119" s="88" t="s">
        <v>120</v>
      </c>
      <c r="E119" s="88" t="s">
        <v>314</v>
      </c>
      <c r="F119" s="87" t="s">
        <v>328</v>
      </c>
      <c r="G119" s="88" t="s">
        <v>321</v>
      </c>
      <c r="H119" s="87" t="s">
        <v>435</v>
      </c>
      <c r="I119" s="87" t="s">
        <v>131</v>
      </c>
      <c r="J119" s="101"/>
      <c r="K119" s="90">
        <v>3.1200000000116894</v>
      </c>
      <c r="L119" s="88" t="s">
        <v>133</v>
      </c>
      <c r="M119" s="89">
        <v>1.89E-2</v>
      </c>
      <c r="N119" s="89">
        <v>3.3300000000162637E-2</v>
      </c>
      <c r="O119" s="90">
        <v>1.487733</v>
      </c>
      <c r="P119" s="102">
        <v>5289995</v>
      </c>
      <c r="Q119" s="90"/>
      <c r="R119" s="90">
        <v>78.701005684000009</v>
      </c>
      <c r="S119" s="91">
        <v>1.85966625E-4</v>
      </c>
      <c r="T119" s="91">
        <f t="shared" si="3"/>
        <v>2.4258290460082879E-3</v>
      </c>
      <c r="U119" s="91">
        <f>R119/'סכום נכסי הקרן'!$C$42</f>
        <v>5.8781913057121384E-4</v>
      </c>
    </row>
    <row r="120" spans="2:21">
      <c r="B120" s="86" t="s">
        <v>466</v>
      </c>
      <c r="C120" s="110">
        <v>1191675</v>
      </c>
      <c r="D120" s="88" t="s">
        <v>120</v>
      </c>
      <c r="E120" s="88" t="s">
        <v>314</v>
      </c>
      <c r="F120" s="87" t="s">
        <v>328</v>
      </c>
      <c r="G120" s="88" t="s">
        <v>321</v>
      </c>
      <c r="H120" s="87" t="s">
        <v>435</v>
      </c>
      <c r="I120" s="87" t="s">
        <v>131</v>
      </c>
      <c r="J120" s="101"/>
      <c r="K120" s="90">
        <v>4.8000000000194554</v>
      </c>
      <c r="L120" s="88" t="s">
        <v>133</v>
      </c>
      <c r="M120" s="89">
        <v>3.3099999999999997E-2</v>
      </c>
      <c r="N120" s="89">
        <v>3.7000000000114962E-2</v>
      </c>
      <c r="O120" s="90">
        <v>2.2533639999999999</v>
      </c>
      <c r="P120" s="102">
        <v>5018260</v>
      </c>
      <c r="Q120" s="90"/>
      <c r="R120" s="90">
        <v>113.07965108100001</v>
      </c>
      <c r="S120" s="91">
        <v>1.6062185472948891E-4</v>
      </c>
      <c r="T120" s="91">
        <f t="shared" si="3"/>
        <v>3.4854942414101857E-3</v>
      </c>
      <c r="U120" s="91">
        <f>R120/'סכום נכסי הקרן'!$C$42</f>
        <v>8.4459380926619012E-4</v>
      </c>
    </row>
    <row r="121" spans="2:21">
      <c r="B121" s="86" t="s">
        <v>467</v>
      </c>
      <c r="C121" s="110">
        <v>2310266</v>
      </c>
      <c r="D121" s="88" t="s">
        <v>120</v>
      </c>
      <c r="E121" s="88" t="s">
        <v>314</v>
      </c>
      <c r="F121" s="87" t="s">
        <v>328</v>
      </c>
      <c r="G121" s="88" t="s">
        <v>321</v>
      </c>
      <c r="H121" s="87" t="s">
        <v>435</v>
      </c>
      <c r="I121" s="87" t="s">
        <v>131</v>
      </c>
      <c r="J121" s="101"/>
      <c r="K121" s="90">
        <v>0.55999999999951056</v>
      </c>
      <c r="L121" s="88" t="s">
        <v>133</v>
      </c>
      <c r="M121" s="89">
        <v>1.8200000000000001E-2</v>
      </c>
      <c r="N121" s="89">
        <v>2.3800000000132149E-2</v>
      </c>
      <c r="O121" s="90">
        <v>1.497061</v>
      </c>
      <c r="P121" s="102">
        <v>5459095</v>
      </c>
      <c r="Q121" s="90"/>
      <c r="R121" s="90">
        <v>81.725961733999995</v>
      </c>
      <c r="S121" s="91">
        <v>1.0534522552951938E-4</v>
      </c>
      <c r="T121" s="91">
        <f t="shared" si="3"/>
        <v>2.5190683405409663E-3</v>
      </c>
      <c r="U121" s="91">
        <f>R121/'סכום נכסי הקרן'!$C$42</f>
        <v>6.1041257801033107E-4</v>
      </c>
    </row>
    <row r="122" spans="2:21">
      <c r="B122" s="86" t="s">
        <v>468</v>
      </c>
      <c r="C122" s="110">
        <v>2310290</v>
      </c>
      <c r="D122" s="88" t="s">
        <v>120</v>
      </c>
      <c r="E122" s="88" t="s">
        <v>314</v>
      </c>
      <c r="F122" s="87" t="s">
        <v>328</v>
      </c>
      <c r="G122" s="88" t="s">
        <v>321</v>
      </c>
      <c r="H122" s="87" t="s">
        <v>435</v>
      </c>
      <c r="I122" s="87" t="s">
        <v>131</v>
      </c>
      <c r="J122" s="101"/>
      <c r="K122" s="90">
        <v>1.7200000000011442</v>
      </c>
      <c r="L122" s="88" t="s">
        <v>133</v>
      </c>
      <c r="M122" s="89">
        <v>1.89E-2</v>
      </c>
      <c r="N122" s="89">
        <v>2.9599999999967583E-2</v>
      </c>
      <c r="O122" s="90">
        <v>3.9579610000000001</v>
      </c>
      <c r="P122" s="102">
        <v>5299297</v>
      </c>
      <c r="Q122" s="90"/>
      <c r="R122" s="90">
        <v>209.74409980799999</v>
      </c>
      <c r="S122" s="91">
        <v>1.8157450224791266E-4</v>
      </c>
      <c r="T122" s="91">
        <f t="shared" si="3"/>
        <v>6.4650168713987341E-3</v>
      </c>
      <c r="U122" s="91">
        <f>R122/'סכום נכסי הקרן'!$C$42</f>
        <v>1.5665821970130905E-3</v>
      </c>
    </row>
    <row r="123" spans="2:21">
      <c r="B123" s="86" t="s">
        <v>469</v>
      </c>
      <c r="C123" s="110">
        <v>1132927</v>
      </c>
      <c r="D123" s="88" t="s">
        <v>120</v>
      </c>
      <c r="E123" s="88" t="s">
        <v>314</v>
      </c>
      <c r="F123" s="87" t="s">
        <v>470</v>
      </c>
      <c r="G123" s="88" t="s">
        <v>338</v>
      </c>
      <c r="H123" s="87" t="s">
        <v>435</v>
      </c>
      <c r="I123" s="87" t="s">
        <v>131</v>
      </c>
      <c r="J123" s="101"/>
      <c r="K123" s="90">
        <v>1.2800000000174931</v>
      </c>
      <c r="L123" s="88" t="s">
        <v>133</v>
      </c>
      <c r="M123" s="89">
        <v>2.75E-2</v>
      </c>
      <c r="N123" s="89">
        <v>2.1900000000743453E-2</v>
      </c>
      <c r="O123" s="90">
        <v>14532.696094000003</v>
      </c>
      <c r="P123" s="102">
        <v>110.14</v>
      </c>
      <c r="Q123" s="90"/>
      <c r="R123" s="90">
        <v>16.006311999000001</v>
      </c>
      <c r="S123" s="91">
        <v>5.2562810866899222E-5</v>
      </c>
      <c r="T123" s="91">
        <f t="shared" si="3"/>
        <v>4.9336823880687813E-4</v>
      </c>
      <c r="U123" s="91">
        <f>R123/'סכום נכסי הקרן'!$C$42</f>
        <v>1.1955141260433207E-4</v>
      </c>
    </row>
    <row r="124" spans="2:21">
      <c r="B124" s="86" t="s">
        <v>471</v>
      </c>
      <c r="C124" s="110">
        <v>1138973</v>
      </c>
      <c r="D124" s="88" t="s">
        <v>120</v>
      </c>
      <c r="E124" s="88" t="s">
        <v>314</v>
      </c>
      <c r="F124" s="87" t="s">
        <v>470</v>
      </c>
      <c r="G124" s="88" t="s">
        <v>338</v>
      </c>
      <c r="H124" s="87" t="s">
        <v>435</v>
      </c>
      <c r="I124" s="87" t="s">
        <v>131</v>
      </c>
      <c r="J124" s="101"/>
      <c r="K124" s="90">
        <v>4.3000000000089491</v>
      </c>
      <c r="L124" s="88" t="s">
        <v>133</v>
      </c>
      <c r="M124" s="89">
        <v>1.9599999999999999E-2</v>
      </c>
      <c r="N124" s="89">
        <v>2.9100000000080537E-2</v>
      </c>
      <c r="O124" s="90">
        <v>105121.12472899999</v>
      </c>
      <c r="P124" s="102">
        <v>106.31</v>
      </c>
      <c r="Q124" s="90"/>
      <c r="R124" s="90">
        <v>111.75427560999998</v>
      </c>
      <c r="S124" s="91">
        <v>1.0001614534549234E-4</v>
      </c>
      <c r="T124" s="91">
        <f t="shared" si="3"/>
        <v>3.4446417226084796E-3</v>
      </c>
      <c r="U124" s="91">
        <f>R124/'סכום נכסי הקרן'!$C$42</f>
        <v>8.3469455765850648E-4</v>
      </c>
    </row>
    <row r="125" spans="2:21">
      <c r="B125" s="86" t="s">
        <v>472</v>
      </c>
      <c r="C125" s="110">
        <v>1167147</v>
      </c>
      <c r="D125" s="88" t="s">
        <v>120</v>
      </c>
      <c r="E125" s="88" t="s">
        <v>314</v>
      </c>
      <c r="F125" s="87" t="s">
        <v>470</v>
      </c>
      <c r="G125" s="88" t="s">
        <v>338</v>
      </c>
      <c r="H125" s="87" t="s">
        <v>435</v>
      </c>
      <c r="I125" s="87" t="s">
        <v>131</v>
      </c>
      <c r="J125" s="101"/>
      <c r="K125" s="90">
        <v>6.5400000000132215</v>
      </c>
      <c r="L125" s="88" t="s">
        <v>133</v>
      </c>
      <c r="M125" s="89">
        <v>1.5800000000000002E-2</v>
      </c>
      <c r="N125" s="89">
        <v>2.9600000000062222E-2</v>
      </c>
      <c r="O125" s="90">
        <v>231902.41392299999</v>
      </c>
      <c r="P125" s="102">
        <v>99.8</v>
      </c>
      <c r="Q125" s="90"/>
      <c r="R125" s="90">
        <v>231.438608711</v>
      </c>
      <c r="S125" s="91">
        <v>1.9531094573857881E-4</v>
      </c>
      <c r="T125" s="91">
        <f t="shared" si="3"/>
        <v>7.1337144233346176E-3</v>
      </c>
      <c r="U125" s="91">
        <f>R125/'סכום נכסי הקרן'!$C$42</f>
        <v>1.7286188476339796E-3</v>
      </c>
    </row>
    <row r="126" spans="2:21">
      <c r="B126" s="86" t="s">
        <v>473</v>
      </c>
      <c r="C126" s="110">
        <v>1135417</v>
      </c>
      <c r="D126" s="88" t="s">
        <v>120</v>
      </c>
      <c r="E126" s="88" t="s">
        <v>314</v>
      </c>
      <c r="F126" s="87" t="s">
        <v>474</v>
      </c>
      <c r="G126" s="88" t="s">
        <v>454</v>
      </c>
      <c r="H126" s="87" t="s">
        <v>435</v>
      </c>
      <c r="I126" s="87" t="s">
        <v>131</v>
      </c>
      <c r="J126" s="101"/>
      <c r="K126" s="90">
        <v>3.440000000023673</v>
      </c>
      <c r="L126" s="88" t="s">
        <v>133</v>
      </c>
      <c r="M126" s="89">
        <v>2.2499999999999999E-2</v>
      </c>
      <c r="N126" s="89">
        <v>2.3400000000048424E-2</v>
      </c>
      <c r="O126" s="90">
        <v>33449.337113000001</v>
      </c>
      <c r="P126" s="102">
        <v>111.13</v>
      </c>
      <c r="Q126" s="90"/>
      <c r="R126" s="90">
        <v>37.172247173000002</v>
      </c>
      <c r="S126" s="91">
        <v>8.1760004681800198E-5</v>
      </c>
      <c r="T126" s="91">
        <f t="shared" si="3"/>
        <v>1.1457733749899875E-3</v>
      </c>
      <c r="U126" s="91">
        <f>R126/'סכום נכסי הקרן'!$C$42</f>
        <v>2.7764013718382968E-4</v>
      </c>
    </row>
    <row r="127" spans="2:21">
      <c r="B127" s="86" t="s">
        <v>475</v>
      </c>
      <c r="C127" s="110">
        <v>1140607</v>
      </c>
      <c r="D127" s="88" t="s">
        <v>120</v>
      </c>
      <c r="E127" s="88" t="s">
        <v>314</v>
      </c>
      <c r="F127" s="87" t="s">
        <v>416</v>
      </c>
      <c r="G127" s="88" t="s">
        <v>338</v>
      </c>
      <c r="H127" s="87" t="s">
        <v>432</v>
      </c>
      <c r="I127" s="87" t="s">
        <v>318</v>
      </c>
      <c r="J127" s="101"/>
      <c r="K127" s="90">
        <v>2.6399999999970665</v>
      </c>
      <c r="L127" s="88" t="s">
        <v>133</v>
      </c>
      <c r="M127" s="89">
        <v>2.1499999999999998E-2</v>
      </c>
      <c r="N127" s="89">
        <v>3.6099999999965875E-2</v>
      </c>
      <c r="O127" s="90">
        <v>330695.50464900001</v>
      </c>
      <c r="P127" s="102">
        <v>107.2</v>
      </c>
      <c r="Q127" s="90"/>
      <c r="R127" s="90">
        <v>354.50558396099996</v>
      </c>
      <c r="S127" s="91">
        <v>1.686104316205299E-4</v>
      </c>
      <c r="T127" s="91">
        <f t="shared" si="3"/>
        <v>1.0927051504242166E-2</v>
      </c>
      <c r="U127" s="91">
        <f>R127/'סכום נכסי הקרן'!$C$42</f>
        <v>2.6478081485172222E-3</v>
      </c>
    </row>
    <row r="128" spans="2:21">
      <c r="B128" s="86" t="s">
        <v>476</v>
      </c>
      <c r="C128" s="110">
        <v>1174556</v>
      </c>
      <c r="D128" s="88" t="s">
        <v>120</v>
      </c>
      <c r="E128" s="88" t="s">
        <v>314</v>
      </c>
      <c r="F128" s="87" t="s">
        <v>416</v>
      </c>
      <c r="G128" s="88" t="s">
        <v>338</v>
      </c>
      <c r="H128" s="87" t="s">
        <v>432</v>
      </c>
      <c r="I128" s="87" t="s">
        <v>318</v>
      </c>
      <c r="J128" s="101"/>
      <c r="K128" s="90">
        <v>7.6499999999768402</v>
      </c>
      <c r="L128" s="88" t="s">
        <v>133</v>
      </c>
      <c r="M128" s="89">
        <v>1.15E-2</v>
      </c>
      <c r="N128" s="89">
        <v>3.6699999999885206E-2</v>
      </c>
      <c r="O128" s="90">
        <v>165032.00504399999</v>
      </c>
      <c r="P128" s="102">
        <v>90.26</v>
      </c>
      <c r="Q128" s="90"/>
      <c r="R128" s="90">
        <v>148.957883213</v>
      </c>
      <c r="S128" s="91">
        <v>3.5895088790000783E-4</v>
      </c>
      <c r="T128" s="91">
        <f t="shared" si="3"/>
        <v>4.5913817312688782E-3</v>
      </c>
      <c r="U128" s="91">
        <f>R128/'סכום נכסי הקרן'!$C$42</f>
        <v>1.1125689264196424E-3</v>
      </c>
    </row>
    <row r="129" spans="2:21">
      <c r="B129" s="86" t="s">
        <v>477</v>
      </c>
      <c r="C129" s="110">
        <v>1158732</v>
      </c>
      <c r="D129" s="88" t="s">
        <v>120</v>
      </c>
      <c r="E129" s="88" t="s">
        <v>314</v>
      </c>
      <c r="F129" s="87" t="s">
        <v>478</v>
      </c>
      <c r="G129" s="88" t="s">
        <v>129</v>
      </c>
      <c r="H129" s="87" t="s">
        <v>479</v>
      </c>
      <c r="I129" s="87" t="s">
        <v>318</v>
      </c>
      <c r="J129" s="101"/>
      <c r="K129" s="90">
        <v>1.8700000002126527</v>
      </c>
      <c r="L129" s="88" t="s">
        <v>133</v>
      </c>
      <c r="M129" s="89">
        <v>1.8500000000000003E-2</v>
      </c>
      <c r="N129" s="89">
        <v>3.610000000190268E-2</v>
      </c>
      <c r="O129" s="90">
        <v>4280.7399130000003</v>
      </c>
      <c r="P129" s="102">
        <v>104.36</v>
      </c>
      <c r="Q129" s="90"/>
      <c r="R129" s="90">
        <v>4.4673801150000001</v>
      </c>
      <c r="S129" s="91">
        <v>4.835878317046983E-6</v>
      </c>
      <c r="T129" s="91">
        <f t="shared" si="3"/>
        <v>1.3769964371281268E-4</v>
      </c>
      <c r="U129" s="91">
        <f>R129/'סכום נכסי הקרן'!$C$42</f>
        <v>3.3366936957252885E-5</v>
      </c>
    </row>
    <row r="130" spans="2:21">
      <c r="B130" s="86" t="s">
        <v>480</v>
      </c>
      <c r="C130" s="110">
        <v>1191824</v>
      </c>
      <c r="D130" s="88" t="s">
        <v>120</v>
      </c>
      <c r="E130" s="88" t="s">
        <v>314</v>
      </c>
      <c r="F130" s="87" t="s">
        <v>478</v>
      </c>
      <c r="G130" s="88" t="s">
        <v>129</v>
      </c>
      <c r="H130" s="87" t="s">
        <v>479</v>
      </c>
      <c r="I130" s="87" t="s">
        <v>318</v>
      </c>
      <c r="J130" s="101"/>
      <c r="K130" s="90">
        <v>2.5999999999927339</v>
      </c>
      <c r="L130" s="88" t="s">
        <v>133</v>
      </c>
      <c r="M130" s="89">
        <v>3.2000000000000001E-2</v>
      </c>
      <c r="N130" s="89">
        <v>3.5399999999889187E-2</v>
      </c>
      <c r="O130" s="90">
        <v>109224.827563</v>
      </c>
      <c r="P130" s="102">
        <v>100.8</v>
      </c>
      <c r="Q130" s="90"/>
      <c r="R130" s="90">
        <v>110.098623143</v>
      </c>
      <c r="S130" s="91">
        <v>4.02138461628806E-4</v>
      </c>
      <c r="T130" s="91">
        <f t="shared" si="3"/>
        <v>3.3936089586731597E-3</v>
      </c>
      <c r="U130" s="91">
        <f>R130/'סכום נכסי הקרן'!$C$42</f>
        <v>8.2232846163188516E-4</v>
      </c>
    </row>
    <row r="131" spans="2:21">
      <c r="B131" s="86" t="s">
        <v>481</v>
      </c>
      <c r="C131" s="110">
        <v>1155357</v>
      </c>
      <c r="D131" s="88" t="s">
        <v>120</v>
      </c>
      <c r="E131" s="88" t="s">
        <v>314</v>
      </c>
      <c r="F131" s="87" t="s">
        <v>482</v>
      </c>
      <c r="G131" s="88" t="s">
        <v>129</v>
      </c>
      <c r="H131" s="87" t="s">
        <v>479</v>
      </c>
      <c r="I131" s="87" t="s">
        <v>318</v>
      </c>
      <c r="J131" s="101"/>
      <c r="K131" s="90">
        <v>1</v>
      </c>
      <c r="L131" s="88" t="s">
        <v>133</v>
      </c>
      <c r="M131" s="89">
        <v>3.15E-2</v>
      </c>
      <c r="N131" s="89">
        <v>3.0399999999798887E-2</v>
      </c>
      <c r="O131" s="90">
        <v>52970.054762000007</v>
      </c>
      <c r="P131" s="102">
        <v>108.89</v>
      </c>
      <c r="Q131" s="90"/>
      <c r="R131" s="90">
        <v>57.679090579000004</v>
      </c>
      <c r="S131" s="91">
        <v>3.9065487511631323E-4</v>
      </c>
      <c r="T131" s="91">
        <f t="shared" si="3"/>
        <v>1.7778630915554743E-3</v>
      </c>
      <c r="U131" s="91">
        <f>R131/'סכום נכסי הקרן'!$C$42</f>
        <v>4.3080609430101561E-4</v>
      </c>
    </row>
    <row r="132" spans="2:21">
      <c r="B132" s="86" t="s">
        <v>483</v>
      </c>
      <c r="C132" s="110">
        <v>1184779</v>
      </c>
      <c r="D132" s="88" t="s">
        <v>120</v>
      </c>
      <c r="E132" s="88" t="s">
        <v>314</v>
      </c>
      <c r="F132" s="87" t="s">
        <v>482</v>
      </c>
      <c r="G132" s="88" t="s">
        <v>129</v>
      </c>
      <c r="H132" s="87" t="s">
        <v>479</v>
      </c>
      <c r="I132" s="87" t="s">
        <v>318</v>
      </c>
      <c r="J132" s="101"/>
      <c r="K132" s="90">
        <v>2.6499999999939039</v>
      </c>
      <c r="L132" s="88" t="s">
        <v>133</v>
      </c>
      <c r="M132" s="89">
        <v>0.01</v>
      </c>
      <c r="N132" s="89">
        <v>3.9099999999914654E-2</v>
      </c>
      <c r="O132" s="90">
        <v>150124.257236</v>
      </c>
      <c r="P132" s="102">
        <v>98.34</v>
      </c>
      <c r="Q132" s="90"/>
      <c r="R132" s="90">
        <v>147.632196986</v>
      </c>
      <c r="S132" s="91">
        <v>3.2523290633679241E-4</v>
      </c>
      <c r="T132" s="91">
        <f t="shared" si="3"/>
        <v>4.5505196339246309E-3</v>
      </c>
      <c r="U132" s="91">
        <f>R132/'סכום נכסי הקרן'!$C$42</f>
        <v>1.1026673537701864E-3</v>
      </c>
    </row>
    <row r="133" spans="2:21">
      <c r="B133" s="86" t="s">
        <v>484</v>
      </c>
      <c r="C133" s="110">
        <v>1192442</v>
      </c>
      <c r="D133" s="88" t="s">
        <v>120</v>
      </c>
      <c r="E133" s="88" t="s">
        <v>314</v>
      </c>
      <c r="F133" s="87" t="s">
        <v>482</v>
      </c>
      <c r="G133" s="88" t="s">
        <v>129</v>
      </c>
      <c r="H133" s="87" t="s">
        <v>479</v>
      </c>
      <c r="I133" s="87" t="s">
        <v>318</v>
      </c>
      <c r="J133" s="101"/>
      <c r="K133" s="90">
        <v>3.6999999999958297</v>
      </c>
      <c r="L133" s="88" t="s">
        <v>133</v>
      </c>
      <c r="M133" s="89">
        <v>3.2300000000000002E-2</v>
      </c>
      <c r="N133" s="89">
        <v>3.9799999999886031E-2</v>
      </c>
      <c r="O133" s="90">
        <v>72586.585200000001</v>
      </c>
      <c r="P133" s="102">
        <v>99.12</v>
      </c>
      <c r="Q133" s="90"/>
      <c r="R133" s="90">
        <v>71.947822809000002</v>
      </c>
      <c r="S133" s="91">
        <v>2.8465327529411763E-4</v>
      </c>
      <c r="T133" s="91">
        <f t="shared" si="3"/>
        <v>2.2176732921039733E-3</v>
      </c>
      <c r="U133" s="91">
        <f>R133/'סכום נכסי הקרן'!$C$42</f>
        <v>5.373794944868944E-4</v>
      </c>
    </row>
    <row r="134" spans="2:21">
      <c r="B134" s="86" t="s">
        <v>485</v>
      </c>
      <c r="C134" s="110">
        <v>1139849</v>
      </c>
      <c r="D134" s="88" t="s">
        <v>120</v>
      </c>
      <c r="E134" s="88" t="s">
        <v>314</v>
      </c>
      <c r="F134" s="87" t="s">
        <v>486</v>
      </c>
      <c r="G134" s="88" t="s">
        <v>338</v>
      </c>
      <c r="H134" s="87" t="s">
        <v>487</v>
      </c>
      <c r="I134" s="87" t="s">
        <v>131</v>
      </c>
      <c r="J134" s="101"/>
      <c r="K134" s="90">
        <v>2.4600000000154476</v>
      </c>
      <c r="L134" s="88" t="s">
        <v>133</v>
      </c>
      <c r="M134" s="89">
        <v>2.5000000000000001E-2</v>
      </c>
      <c r="N134" s="89">
        <v>3.32000000002124E-2</v>
      </c>
      <c r="O134" s="90">
        <v>57099.02116099999</v>
      </c>
      <c r="P134" s="102">
        <v>108.84</v>
      </c>
      <c r="Q134" s="90"/>
      <c r="R134" s="90">
        <v>62.146576123999999</v>
      </c>
      <c r="S134" s="91">
        <v>1.6053751479511402E-4</v>
      </c>
      <c r="T134" s="91">
        <f t="shared" si="3"/>
        <v>1.9155659849746166E-3</v>
      </c>
      <c r="U134" s="91">
        <f>R134/'סכום נכסי הקרן'!$C$42</f>
        <v>4.6417381871670556E-4</v>
      </c>
    </row>
    <row r="135" spans="2:21">
      <c r="B135" s="86" t="s">
        <v>488</v>
      </c>
      <c r="C135" s="110">
        <v>1142629</v>
      </c>
      <c r="D135" s="88" t="s">
        <v>120</v>
      </c>
      <c r="E135" s="88" t="s">
        <v>314</v>
      </c>
      <c r="F135" s="87" t="s">
        <v>486</v>
      </c>
      <c r="G135" s="88" t="s">
        <v>338</v>
      </c>
      <c r="H135" s="87" t="s">
        <v>487</v>
      </c>
      <c r="I135" s="87" t="s">
        <v>131</v>
      </c>
      <c r="J135" s="101"/>
      <c r="K135" s="90">
        <v>5.4200000000336939</v>
      </c>
      <c r="L135" s="88" t="s">
        <v>133</v>
      </c>
      <c r="M135" s="89">
        <v>1.9E-2</v>
      </c>
      <c r="N135" s="89">
        <v>3.860000000016163E-2</v>
      </c>
      <c r="O135" s="90">
        <v>73595.278044000006</v>
      </c>
      <c r="P135" s="102">
        <v>99.2</v>
      </c>
      <c r="Q135" s="90"/>
      <c r="R135" s="90">
        <v>73.006517837000004</v>
      </c>
      <c r="S135" s="91">
        <v>2.4487747193465889E-4</v>
      </c>
      <c r="T135" s="91">
        <f t="shared" si="3"/>
        <v>2.2503058249091937E-3</v>
      </c>
      <c r="U135" s="91">
        <f>R135/'סכום נכסי הקרן'!$C$42</f>
        <v>5.4528690539594644E-4</v>
      </c>
    </row>
    <row r="136" spans="2:21">
      <c r="B136" s="86" t="s">
        <v>489</v>
      </c>
      <c r="C136" s="110">
        <v>1183151</v>
      </c>
      <c r="D136" s="88" t="s">
        <v>120</v>
      </c>
      <c r="E136" s="88" t="s">
        <v>314</v>
      </c>
      <c r="F136" s="87" t="s">
        <v>486</v>
      </c>
      <c r="G136" s="88" t="s">
        <v>338</v>
      </c>
      <c r="H136" s="87" t="s">
        <v>487</v>
      </c>
      <c r="I136" s="87" t="s">
        <v>131</v>
      </c>
      <c r="J136" s="101"/>
      <c r="K136" s="90">
        <v>7.1900000000048925</v>
      </c>
      <c r="L136" s="88" t="s">
        <v>133</v>
      </c>
      <c r="M136" s="89">
        <v>3.9000000000000003E-3</v>
      </c>
      <c r="N136" s="89">
        <v>4.1900000000048933E-2</v>
      </c>
      <c r="O136" s="90">
        <v>76227.064020999998</v>
      </c>
      <c r="P136" s="102">
        <v>80.430000000000007</v>
      </c>
      <c r="Q136" s="90"/>
      <c r="R136" s="90">
        <v>61.309425130000001</v>
      </c>
      <c r="S136" s="91">
        <v>3.2437048519574468E-4</v>
      </c>
      <c r="T136" s="91">
        <f t="shared" si="3"/>
        <v>1.8897621826027141E-3</v>
      </c>
      <c r="U136" s="91">
        <f>R136/'סכום נכסי הקרן'!$C$42</f>
        <v>4.579211239109269E-4</v>
      </c>
    </row>
    <row r="137" spans="2:21">
      <c r="B137" s="86" t="s">
        <v>490</v>
      </c>
      <c r="C137" s="110">
        <v>1177526</v>
      </c>
      <c r="D137" s="88" t="s">
        <v>120</v>
      </c>
      <c r="E137" s="88" t="s">
        <v>314</v>
      </c>
      <c r="F137" s="87" t="s">
        <v>491</v>
      </c>
      <c r="G137" s="88" t="s">
        <v>492</v>
      </c>
      <c r="H137" s="87" t="s">
        <v>479</v>
      </c>
      <c r="I137" s="87" t="s">
        <v>318</v>
      </c>
      <c r="J137" s="101"/>
      <c r="K137" s="90">
        <v>4.5000000000345839</v>
      </c>
      <c r="L137" s="88" t="s">
        <v>133</v>
      </c>
      <c r="M137" s="89">
        <v>7.4999999999999997E-3</v>
      </c>
      <c r="N137" s="89">
        <v>4.5300000000463421E-2</v>
      </c>
      <c r="O137" s="90">
        <v>47742.111474999998</v>
      </c>
      <c r="P137" s="102">
        <v>90.85</v>
      </c>
      <c r="Q137" s="90"/>
      <c r="R137" s="90">
        <v>43.373709282999997</v>
      </c>
      <c r="S137" s="91">
        <v>9.0841495783497027E-5</v>
      </c>
      <c r="T137" s="91">
        <f t="shared" si="3"/>
        <v>1.3369232438310691E-3</v>
      </c>
      <c r="U137" s="91">
        <f>R137/'סכום נכסי הקרן'!$C$42</f>
        <v>3.2395896162690311E-4</v>
      </c>
    </row>
    <row r="138" spans="2:21">
      <c r="B138" s="86" t="s">
        <v>493</v>
      </c>
      <c r="C138" s="110">
        <v>1184555</v>
      </c>
      <c r="D138" s="88" t="s">
        <v>120</v>
      </c>
      <c r="E138" s="88" t="s">
        <v>314</v>
      </c>
      <c r="F138" s="87" t="s">
        <v>491</v>
      </c>
      <c r="G138" s="88" t="s">
        <v>492</v>
      </c>
      <c r="H138" s="87" t="s">
        <v>479</v>
      </c>
      <c r="I138" s="87" t="s">
        <v>318</v>
      </c>
      <c r="J138" s="101"/>
      <c r="K138" s="90">
        <v>5.549999999997385</v>
      </c>
      <c r="L138" s="88" t="s">
        <v>133</v>
      </c>
      <c r="M138" s="89">
        <v>7.4999999999999997E-3</v>
      </c>
      <c r="N138" s="89">
        <v>4.5699999999991914E-2</v>
      </c>
      <c r="O138" s="90">
        <v>245434.125248</v>
      </c>
      <c r="P138" s="102">
        <v>85.68</v>
      </c>
      <c r="Q138" s="90"/>
      <c r="R138" s="90">
        <v>210.287958981</v>
      </c>
      <c r="S138" s="91">
        <v>2.8283673836629753E-4</v>
      </c>
      <c r="T138" s="91">
        <f t="shared" si="3"/>
        <v>6.4817804358199916E-3</v>
      </c>
      <c r="U138" s="91">
        <f>R138/'סכום נכסי הקרן'!$C$42</f>
        <v>1.5706442902919194E-3</v>
      </c>
    </row>
    <row r="139" spans="2:21">
      <c r="B139" s="86" t="s">
        <v>494</v>
      </c>
      <c r="C139" s="110">
        <v>1130632</v>
      </c>
      <c r="D139" s="88" t="s">
        <v>120</v>
      </c>
      <c r="E139" s="88" t="s">
        <v>314</v>
      </c>
      <c r="F139" s="87" t="s">
        <v>464</v>
      </c>
      <c r="G139" s="88" t="s">
        <v>338</v>
      </c>
      <c r="H139" s="87" t="s">
        <v>479</v>
      </c>
      <c r="I139" s="87" t="s">
        <v>318</v>
      </c>
      <c r="J139" s="101"/>
      <c r="K139" s="90">
        <v>1.0799999996515433</v>
      </c>
      <c r="L139" s="88" t="s">
        <v>133</v>
      </c>
      <c r="M139" s="89">
        <v>3.4500000000000003E-2</v>
      </c>
      <c r="N139" s="89">
        <v>2.1200000000995586E-2</v>
      </c>
      <c r="O139" s="90">
        <v>720.27902300000005</v>
      </c>
      <c r="P139" s="102">
        <v>111.56</v>
      </c>
      <c r="Q139" s="90"/>
      <c r="R139" s="90">
        <v>0.8035432910000001</v>
      </c>
      <c r="S139" s="91">
        <v>5.5731820465269415E-6</v>
      </c>
      <c r="T139" s="91">
        <f t="shared" ref="T139:T170" si="4">IFERROR(R139/$R$11,0)</f>
        <v>2.4767900207775573E-5</v>
      </c>
      <c r="U139" s="91">
        <f>R139/'סכום נכסי הקרן'!$C$42</f>
        <v>6.0016783087687876E-6</v>
      </c>
    </row>
    <row r="140" spans="2:21">
      <c r="B140" s="86" t="s">
        <v>495</v>
      </c>
      <c r="C140" s="110">
        <v>1138668</v>
      </c>
      <c r="D140" s="88" t="s">
        <v>120</v>
      </c>
      <c r="E140" s="88" t="s">
        <v>314</v>
      </c>
      <c r="F140" s="87" t="s">
        <v>464</v>
      </c>
      <c r="G140" s="88" t="s">
        <v>338</v>
      </c>
      <c r="H140" s="87" t="s">
        <v>479</v>
      </c>
      <c r="I140" s="87" t="s">
        <v>318</v>
      </c>
      <c r="J140" s="101"/>
      <c r="K140" s="90">
        <v>1.940000000165423</v>
      </c>
      <c r="L140" s="88" t="s">
        <v>133</v>
      </c>
      <c r="M140" s="89">
        <v>2.0499999999999997E-2</v>
      </c>
      <c r="N140" s="89">
        <v>4.2300000004262824E-2</v>
      </c>
      <c r="O140" s="90">
        <v>1475.9403109999998</v>
      </c>
      <c r="P140" s="102">
        <v>106.49</v>
      </c>
      <c r="Q140" s="90"/>
      <c r="R140" s="90">
        <v>1.5717288709999999</v>
      </c>
      <c r="S140" s="91">
        <v>3.5197628151495569E-6</v>
      </c>
      <c r="T140" s="91">
        <f t="shared" si="4"/>
        <v>4.8445957133388301E-5</v>
      </c>
      <c r="U140" s="91">
        <f>R140/'סכום נכסי הקרן'!$C$42</f>
        <v>1.1739269281443549E-5</v>
      </c>
    </row>
    <row r="141" spans="2:21">
      <c r="B141" s="86" t="s">
        <v>496</v>
      </c>
      <c r="C141" s="110">
        <v>1141696</v>
      </c>
      <c r="D141" s="88" t="s">
        <v>120</v>
      </c>
      <c r="E141" s="88" t="s">
        <v>314</v>
      </c>
      <c r="F141" s="87" t="s">
        <v>464</v>
      </c>
      <c r="G141" s="88" t="s">
        <v>338</v>
      </c>
      <c r="H141" s="87" t="s">
        <v>479</v>
      </c>
      <c r="I141" s="87" t="s">
        <v>318</v>
      </c>
      <c r="J141" s="101"/>
      <c r="K141" s="90">
        <v>2.670000000006743</v>
      </c>
      <c r="L141" s="88" t="s">
        <v>133</v>
      </c>
      <c r="M141" s="89">
        <v>2.0499999999999997E-2</v>
      </c>
      <c r="N141" s="89">
        <v>4.3800000000150732E-2</v>
      </c>
      <c r="O141" s="90">
        <v>72659.244600999999</v>
      </c>
      <c r="P141" s="102">
        <v>104.09</v>
      </c>
      <c r="Q141" s="90"/>
      <c r="R141" s="90">
        <v>75.631007947000001</v>
      </c>
      <c r="S141" s="91">
        <v>9.4844503835960964E-5</v>
      </c>
      <c r="T141" s="91">
        <f t="shared" si="4"/>
        <v>2.3312014155622849E-3</v>
      </c>
      <c r="U141" s="91">
        <f>R141/'סכום נכסי הקרן'!$C$42</f>
        <v>5.6488926601694399E-4</v>
      </c>
    </row>
    <row r="142" spans="2:21">
      <c r="B142" s="86" t="s">
        <v>497</v>
      </c>
      <c r="C142" s="110">
        <v>1165141</v>
      </c>
      <c r="D142" s="88" t="s">
        <v>120</v>
      </c>
      <c r="E142" s="88" t="s">
        <v>314</v>
      </c>
      <c r="F142" s="87" t="s">
        <v>464</v>
      </c>
      <c r="G142" s="88" t="s">
        <v>338</v>
      </c>
      <c r="H142" s="87" t="s">
        <v>479</v>
      </c>
      <c r="I142" s="87" t="s">
        <v>318</v>
      </c>
      <c r="J142" s="101"/>
      <c r="K142" s="90">
        <v>5.7399999999673268</v>
      </c>
      <c r="L142" s="88" t="s">
        <v>133</v>
      </c>
      <c r="M142" s="89">
        <v>8.3999999999999995E-3</v>
      </c>
      <c r="N142" s="89">
        <v>4.5499999999754959E-2</v>
      </c>
      <c r="O142" s="90">
        <v>69258.873309999995</v>
      </c>
      <c r="P142" s="102">
        <v>88.4</v>
      </c>
      <c r="Q142" s="90"/>
      <c r="R142" s="90">
        <v>61.21453975</v>
      </c>
      <c r="S142" s="91">
        <v>1.0226499732609447E-4</v>
      </c>
      <c r="T142" s="91">
        <f t="shared" si="4"/>
        <v>1.8868374968398695E-3</v>
      </c>
      <c r="U142" s="91">
        <f>R142/'סכום נכסי הקרן'!$C$42</f>
        <v>4.5721242341732114E-4</v>
      </c>
    </row>
    <row r="143" spans="2:21">
      <c r="B143" s="86" t="s">
        <v>498</v>
      </c>
      <c r="C143" s="110">
        <v>1178367</v>
      </c>
      <c r="D143" s="88" t="s">
        <v>120</v>
      </c>
      <c r="E143" s="88" t="s">
        <v>314</v>
      </c>
      <c r="F143" s="87" t="s">
        <v>464</v>
      </c>
      <c r="G143" s="88" t="s">
        <v>338</v>
      </c>
      <c r="H143" s="87" t="s">
        <v>479</v>
      </c>
      <c r="I143" s="87" t="s">
        <v>318</v>
      </c>
      <c r="J143" s="101"/>
      <c r="K143" s="90">
        <v>6.5400000001658434</v>
      </c>
      <c r="L143" s="88" t="s">
        <v>133</v>
      </c>
      <c r="M143" s="89">
        <v>5.0000000000000001E-3</v>
      </c>
      <c r="N143" s="89">
        <v>3.7900000001010611E-2</v>
      </c>
      <c r="O143" s="90">
        <v>17812.365784000001</v>
      </c>
      <c r="P143" s="102">
        <v>86.66</v>
      </c>
      <c r="Q143" s="90"/>
      <c r="R143" s="90">
        <v>15.436196736000001</v>
      </c>
      <c r="S143" s="91">
        <v>9.8885730724562388E-5</v>
      </c>
      <c r="T143" s="91">
        <f t="shared" si="4"/>
        <v>4.7579537359965213E-4</v>
      </c>
      <c r="U143" s="91">
        <f>R143/'סכום נכסי הקרן'!$C$42</f>
        <v>1.152932121492117E-4</v>
      </c>
    </row>
    <row r="144" spans="2:21">
      <c r="B144" s="86" t="s">
        <v>499</v>
      </c>
      <c r="C144" s="110">
        <v>1178375</v>
      </c>
      <c r="D144" s="88" t="s">
        <v>120</v>
      </c>
      <c r="E144" s="88" t="s">
        <v>314</v>
      </c>
      <c r="F144" s="87" t="s">
        <v>464</v>
      </c>
      <c r="G144" s="88" t="s">
        <v>338</v>
      </c>
      <c r="H144" s="87" t="s">
        <v>479</v>
      </c>
      <c r="I144" s="87" t="s">
        <v>318</v>
      </c>
      <c r="J144" s="101"/>
      <c r="K144" s="90">
        <v>6.3900000000500317</v>
      </c>
      <c r="L144" s="88" t="s">
        <v>133</v>
      </c>
      <c r="M144" s="89">
        <v>9.7000000000000003E-3</v>
      </c>
      <c r="N144" s="89">
        <v>4.5200000000371915E-2</v>
      </c>
      <c r="O144" s="90">
        <v>52708.511106000005</v>
      </c>
      <c r="P144" s="102">
        <v>85.7</v>
      </c>
      <c r="Q144" s="90"/>
      <c r="R144" s="90">
        <v>45.171197065999998</v>
      </c>
      <c r="S144" s="91">
        <v>1.2638271379477155E-4</v>
      </c>
      <c r="T144" s="91">
        <f t="shared" si="4"/>
        <v>1.3923278480791306E-3</v>
      </c>
      <c r="U144" s="91">
        <f>R144/'סכום נכסי הקרן'!$C$42</f>
        <v>3.3738442800604812E-4</v>
      </c>
    </row>
    <row r="145" spans="2:21">
      <c r="B145" s="86" t="s">
        <v>500</v>
      </c>
      <c r="C145" s="110">
        <v>1171214</v>
      </c>
      <c r="D145" s="88" t="s">
        <v>120</v>
      </c>
      <c r="E145" s="88" t="s">
        <v>314</v>
      </c>
      <c r="F145" s="87" t="s">
        <v>501</v>
      </c>
      <c r="G145" s="88" t="s">
        <v>502</v>
      </c>
      <c r="H145" s="87" t="s">
        <v>487</v>
      </c>
      <c r="I145" s="87" t="s">
        <v>131</v>
      </c>
      <c r="J145" s="101"/>
      <c r="K145" s="90">
        <v>1.5299999999973382</v>
      </c>
      <c r="L145" s="88" t="s">
        <v>133</v>
      </c>
      <c r="M145" s="89">
        <v>1.8500000000000003E-2</v>
      </c>
      <c r="N145" s="89">
        <v>3.7499999999939498E-2</v>
      </c>
      <c r="O145" s="90">
        <v>116490.09759299998</v>
      </c>
      <c r="P145" s="102">
        <v>106.43</v>
      </c>
      <c r="Q145" s="90"/>
      <c r="R145" s="90">
        <v>123.98041476100002</v>
      </c>
      <c r="S145" s="91">
        <v>1.6624343188862881E-4</v>
      </c>
      <c r="T145" s="91">
        <f t="shared" si="4"/>
        <v>3.8214923513300463E-3</v>
      </c>
      <c r="U145" s="91">
        <f>R145/'סכום נכסי הקרן'!$C$42</f>
        <v>9.2601179590117615E-4</v>
      </c>
    </row>
    <row r="146" spans="2:21">
      <c r="B146" s="86" t="s">
        <v>503</v>
      </c>
      <c r="C146" s="110">
        <v>1175660</v>
      </c>
      <c r="D146" s="88" t="s">
        <v>120</v>
      </c>
      <c r="E146" s="88" t="s">
        <v>314</v>
      </c>
      <c r="F146" s="87" t="s">
        <v>501</v>
      </c>
      <c r="G146" s="88" t="s">
        <v>502</v>
      </c>
      <c r="H146" s="87" t="s">
        <v>487</v>
      </c>
      <c r="I146" s="87" t="s">
        <v>131</v>
      </c>
      <c r="J146" s="101"/>
      <c r="K146" s="90">
        <v>1.3800000000027164</v>
      </c>
      <c r="L146" s="88" t="s">
        <v>133</v>
      </c>
      <c r="M146" s="89">
        <v>0.01</v>
      </c>
      <c r="N146" s="89">
        <v>4.520000000019353E-2</v>
      </c>
      <c r="O146" s="90">
        <v>114323.90929100002</v>
      </c>
      <c r="P146" s="102">
        <v>103.05</v>
      </c>
      <c r="Q146" s="90"/>
      <c r="R146" s="90">
        <v>117.810780936</v>
      </c>
      <c r="S146" s="91">
        <v>1.2017850010498652E-4</v>
      </c>
      <c r="T146" s="91">
        <f t="shared" si="4"/>
        <v>3.631323537020181E-3</v>
      </c>
      <c r="U146" s="91">
        <f>R146/'סכום נכסי הקרן'!$C$42</f>
        <v>8.7993069745224538E-4</v>
      </c>
    </row>
    <row r="147" spans="2:21">
      <c r="B147" s="86" t="s">
        <v>504</v>
      </c>
      <c r="C147" s="110">
        <v>1182831</v>
      </c>
      <c r="D147" s="88" t="s">
        <v>120</v>
      </c>
      <c r="E147" s="88" t="s">
        <v>314</v>
      </c>
      <c r="F147" s="87" t="s">
        <v>501</v>
      </c>
      <c r="G147" s="88" t="s">
        <v>502</v>
      </c>
      <c r="H147" s="87" t="s">
        <v>487</v>
      </c>
      <c r="I147" s="87" t="s">
        <v>131</v>
      </c>
      <c r="J147" s="101"/>
      <c r="K147" s="90">
        <v>4.3700000000047678</v>
      </c>
      <c r="L147" s="88" t="s">
        <v>133</v>
      </c>
      <c r="M147" s="89">
        <v>0.01</v>
      </c>
      <c r="N147" s="89">
        <v>5.1900000000061307E-2</v>
      </c>
      <c r="O147" s="90">
        <v>247780.39833299999</v>
      </c>
      <c r="P147" s="102">
        <v>88.87</v>
      </c>
      <c r="Q147" s="90"/>
      <c r="R147" s="90">
        <v>220.20243833500001</v>
      </c>
      <c r="S147" s="91">
        <v>2.0926373398347039E-4</v>
      </c>
      <c r="T147" s="91">
        <f t="shared" si="4"/>
        <v>6.7873779537164156E-3</v>
      </c>
      <c r="U147" s="91">
        <f>R147/'סכום נכסי הקרן'!$C$42</f>
        <v>1.6446957027647761E-3</v>
      </c>
    </row>
    <row r="148" spans="2:21">
      <c r="B148" s="86" t="s">
        <v>505</v>
      </c>
      <c r="C148" s="110">
        <v>1191659</v>
      </c>
      <c r="D148" s="88" t="s">
        <v>120</v>
      </c>
      <c r="E148" s="88" t="s">
        <v>314</v>
      </c>
      <c r="F148" s="87" t="s">
        <v>501</v>
      </c>
      <c r="G148" s="88" t="s">
        <v>502</v>
      </c>
      <c r="H148" s="87" t="s">
        <v>487</v>
      </c>
      <c r="I148" s="87" t="s">
        <v>131</v>
      </c>
      <c r="J148" s="101"/>
      <c r="K148" s="90">
        <v>3.0400000000081162</v>
      </c>
      <c r="L148" s="88" t="s">
        <v>133</v>
      </c>
      <c r="M148" s="89">
        <v>3.5400000000000001E-2</v>
      </c>
      <c r="N148" s="89">
        <v>4.7900000000125925E-2</v>
      </c>
      <c r="O148" s="90">
        <v>171657.465</v>
      </c>
      <c r="P148" s="102">
        <v>97.61</v>
      </c>
      <c r="Q148" s="90"/>
      <c r="R148" s="90">
        <v>167.55485219100001</v>
      </c>
      <c r="S148" s="91">
        <v>2.4986166868022299E-4</v>
      </c>
      <c r="T148" s="91">
        <f t="shared" si="4"/>
        <v>5.164602710117424E-3</v>
      </c>
      <c r="U148" s="91">
        <f>R148/'סכום נכסי הקרן'!$C$42</f>
        <v>1.2514699994224518E-3</v>
      </c>
    </row>
    <row r="149" spans="2:21">
      <c r="B149" s="86" t="s">
        <v>506</v>
      </c>
      <c r="C149" s="110">
        <v>1139542</v>
      </c>
      <c r="D149" s="88" t="s">
        <v>120</v>
      </c>
      <c r="E149" s="88" t="s">
        <v>314</v>
      </c>
      <c r="F149" s="87" t="s">
        <v>507</v>
      </c>
      <c r="G149" s="88" t="s">
        <v>348</v>
      </c>
      <c r="H149" s="87" t="s">
        <v>479</v>
      </c>
      <c r="I149" s="87" t="s">
        <v>318</v>
      </c>
      <c r="J149" s="101"/>
      <c r="K149" s="90">
        <v>3.0300000000187453</v>
      </c>
      <c r="L149" s="88" t="s">
        <v>133</v>
      </c>
      <c r="M149" s="89">
        <v>1.9400000000000001E-2</v>
      </c>
      <c r="N149" s="89">
        <v>2.4700000000080338E-2</v>
      </c>
      <c r="O149" s="90">
        <v>17156.492675000001</v>
      </c>
      <c r="P149" s="102">
        <v>108.83</v>
      </c>
      <c r="Q149" s="90"/>
      <c r="R149" s="90">
        <v>18.671409954999998</v>
      </c>
      <c r="S149" s="91">
        <v>4.7466199501751466E-5</v>
      </c>
      <c r="T149" s="91">
        <f t="shared" si="4"/>
        <v>5.7551549951763241E-4</v>
      </c>
      <c r="U149" s="91">
        <f>R149/'סכום נכסי הקרן'!$C$42</f>
        <v>1.3945707390773684E-4</v>
      </c>
    </row>
    <row r="150" spans="2:21">
      <c r="B150" s="86" t="s">
        <v>508</v>
      </c>
      <c r="C150" s="110">
        <v>1142595</v>
      </c>
      <c r="D150" s="88" t="s">
        <v>120</v>
      </c>
      <c r="E150" s="88" t="s">
        <v>314</v>
      </c>
      <c r="F150" s="87" t="s">
        <v>507</v>
      </c>
      <c r="G150" s="88" t="s">
        <v>348</v>
      </c>
      <c r="H150" s="87" t="s">
        <v>479</v>
      </c>
      <c r="I150" s="87" t="s">
        <v>318</v>
      </c>
      <c r="J150" s="101"/>
      <c r="K150" s="90">
        <v>4.0000000000046647</v>
      </c>
      <c r="L150" s="88" t="s">
        <v>133</v>
      </c>
      <c r="M150" s="89">
        <v>1.23E-2</v>
      </c>
      <c r="N150" s="89">
        <v>2.6300000000022857E-2</v>
      </c>
      <c r="O150" s="90">
        <v>205830.17940600001</v>
      </c>
      <c r="P150" s="102">
        <v>104.15</v>
      </c>
      <c r="Q150" s="90"/>
      <c r="R150" s="90">
        <v>214.37212467700002</v>
      </c>
      <c r="S150" s="91">
        <v>1.6185786341322146E-4</v>
      </c>
      <c r="T150" s="91">
        <f t="shared" si="4"/>
        <v>6.6076681254112531E-3</v>
      </c>
      <c r="U150" s="91">
        <f>R150/'סכום נכסי הקרן'!$C$42</f>
        <v>1.6011489923305564E-3</v>
      </c>
    </row>
    <row r="151" spans="2:21">
      <c r="B151" s="86" t="s">
        <v>509</v>
      </c>
      <c r="C151" s="110">
        <v>1820190</v>
      </c>
      <c r="D151" s="88" t="s">
        <v>120</v>
      </c>
      <c r="E151" s="88" t="s">
        <v>314</v>
      </c>
      <c r="F151" s="87" t="s">
        <v>510</v>
      </c>
      <c r="G151" s="88" t="s">
        <v>511</v>
      </c>
      <c r="H151" s="87" t="s">
        <v>512</v>
      </c>
      <c r="I151" s="87" t="s">
        <v>131</v>
      </c>
      <c r="J151" s="101"/>
      <c r="K151" s="90">
        <v>1.2</v>
      </c>
      <c r="L151" s="88" t="s">
        <v>133</v>
      </c>
      <c r="M151" s="89">
        <v>4.6500000000000007E-2</v>
      </c>
      <c r="N151" s="89">
        <v>5.1096108022239871E-2</v>
      </c>
      <c r="O151" s="90">
        <v>1.1280000000000001E-3</v>
      </c>
      <c r="P151" s="102">
        <v>110.23</v>
      </c>
      <c r="Q151" s="90"/>
      <c r="R151" s="90">
        <v>1.2589999999999999E-6</v>
      </c>
      <c r="S151" s="91">
        <v>2.6234193200878568E-12</v>
      </c>
      <c r="T151" s="91">
        <f t="shared" si="4"/>
        <v>3.880660408822882E-11</v>
      </c>
      <c r="U151" s="91">
        <f>R151/'סכום נכסי הקרן'!$C$42</f>
        <v>9.4034921022567563E-12</v>
      </c>
    </row>
    <row r="152" spans="2:21">
      <c r="B152" s="86" t="s">
        <v>513</v>
      </c>
      <c r="C152" s="110">
        <v>1142231</v>
      </c>
      <c r="D152" s="88" t="s">
        <v>120</v>
      </c>
      <c r="E152" s="88" t="s">
        <v>314</v>
      </c>
      <c r="F152" s="87" t="s">
        <v>514</v>
      </c>
      <c r="G152" s="88" t="s">
        <v>511</v>
      </c>
      <c r="H152" s="87" t="s">
        <v>512</v>
      </c>
      <c r="I152" s="87" t="s">
        <v>131</v>
      </c>
      <c r="J152" s="101"/>
      <c r="K152" s="90">
        <v>2.8599999999798835</v>
      </c>
      <c r="L152" s="88" t="s">
        <v>133</v>
      </c>
      <c r="M152" s="89">
        <v>2.5699999999999997E-2</v>
      </c>
      <c r="N152" s="89">
        <v>4.5899999999630063E-2</v>
      </c>
      <c r="O152" s="90">
        <v>55738.002841000001</v>
      </c>
      <c r="P152" s="102">
        <v>105.24</v>
      </c>
      <c r="Q152" s="90"/>
      <c r="R152" s="90">
        <v>58.658671363000003</v>
      </c>
      <c r="S152" s="91">
        <v>4.6866072532848835E-5</v>
      </c>
      <c r="T152" s="91">
        <f t="shared" si="4"/>
        <v>1.8080570579233257E-3</v>
      </c>
      <c r="U152" s="91">
        <f>R152/'סכום נכסי הקרן'!$C$42</f>
        <v>4.3812259959558785E-4</v>
      </c>
    </row>
    <row r="153" spans="2:21">
      <c r="B153" s="86" t="s">
        <v>515</v>
      </c>
      <c r="C153" s="110">
        <v>1171628</v>
      </c>
      <c r="D153" s="88" t="s">
        <v>120</v>
      </c>
      <c r="E153" s="88" t="s">
        <v>314</v>
      </c>
      <c r="F153" s="87" t="s">
        <v>514</v>
      </c>
      <c r="G153" s="88" t="s">
        <v>511</v>
      </c>
      <c r="H153" s="87" t="s">
        <v>512</v>
      </c>
      <c r="I153" s="87" t="s">
        <v>131</v>
      </c>
      <c r="J153" s="101"/>
      <c r="K153" s="90">
        <v>1.730000000056827</v>
      </c>
      <c r="L153" s="88" t="s">
        <v>133</v>
      </c>
      <c r="M153" s="89">
        <v>1.2199999999999999E-2</v>
      </c>
      <c r="N153" s="89">
        <v>3.8700000001124446E-2</v>
      </c>
      <c r="O153" s="90">
        <v>7911.5503310000004</v>
      </c>
      <c r="P153" s="102">
        <v>104.54</v>
      </c>
      <c r="Q153" s="90"/>
      <c r="R153" s="90">
        <v>8.2707349610000005</v>
      </c>
      <c r="S153" s="91">
        <v>1.7199022458695652E-5</v>
      </c>
      <c r="T153" s="91">
        <f t="shared" si="4"/>
        <v>2.5493180075472573E-4</v>
      </c>
      <c r="U153" s="91">
        <f>R153/'סכום נכסי הקרן'!$C$42</f>
        <v>6.1774258050534034E-5</v>
      </c>
    </row>
    <row r="154" spans="2:21">
      <c r="B154" s="86" t="s">
        <v>516</v>
      </c>
      <c r="C154" s="110">
        <v>1178292</v>
      </c>
      <c r="D154" s="88" t="s">
        <v>120</v>
      </c>
      <c r="E154" s="88" t="s">
        <v>314</v>
      </c>
      <c r="F154" s="87" t="s">
        <v>514</v>
      </c>
      <c r="G154" s="88" t="s">
        <v>511</v>
      </c>
      <c r="H154" s="87" t="s">
        <v>512</v>
      </c>
      <c r="I154" s="87" t="s">
        <v>131</v>
      </c>
      <c r="J154" s="101"/>
      <c r="K154" s="90">
        <v>5.5499999999853973</v>
      </c>
      <c r="L154" s="88" t="s">
        <v>133</v>
      </c>
      <c r="M154" s="89">
        <v>1.09E-2</v>
      </c>
      <c r="N154" s="89">
        <v>4.4699999999931857E-2</v>
      </c>
      <c r="O154" s="90">
        <v>57219.154999999999</v>
      </c>
      <c r="P154" s="102">
        <v>89.75</v>
      </c>
      <c r="Q154" s="90"/>
      <c r="R154" s="90">
        <v>51.354192004999987</v>
      </c>
      <c r="S154" s="91">
        <v>1.2715367777777777E-4</v>
      </c>
      <c r="T154" s="91">
        <f t="shared" si="4"/>
        <v>1.5829084967505325E-3</v>
      </c>
      <c r="U154" s="91">
        <f>R154/'סכום נכסי הקרן'!$C$42</f>
        <v>3.8356532083939194E-4</v>
      </c>
    </row>
    <row r="155" spans="2:21">
      <c r="B155" s="86" t="s">
        <v>517</v>
      </c>
      <c r="C155" s="110">
        <v>1184530</v>
      </c>
      <c r="D155" s="88" t="s">
        <v>120</v>
      </c>
      <c r="E155" s="88" t="s">
        <v>314</v>
      </c>
      <c r="F155" s="87" t="s">
        <v>514</v>
      </c>
      <c r="G155" s="88" t="s">
        <v>511</v>
      </c>
      <c r="H155" s="87" t="s">
        <v>512</v>
      </c>
      <c r="I155" s="87" t="s">
        <v>131</v>
      </c>
      <c r="J155" s="101"/>
      <c r="K155" s="90">
        <v>6.4899999999626123</v>
      </c>
      <c r="L155" s="88" t="s">
        <v>133</v>
      </c>
      <c r="M155" s="89">
        <v>1.54E-2</v>
      </c>
      <c r="N155" s="89">
        <v>4.6799999999649983E-2</v>
      </c>
      <c r="O155" s="90">
        <v>72414.522295999996</v>
      </c>
      <c r="P155" s="102">
        <v>86.8</v>
      </c>
      <c r="Q155" s="90"/>
      <c r="R155" s="90">
        <v>62.855805115000003</v>
      </c>
      <c r="S155" s="91">
        <v>2.0689863513142855E-4</v>
      </c>
      <c r="T155" s="91">
        <f t="shared" si="4"/>
        <v>1.9374268020211861E-3</v>
      </c>
      <c r="U155" s="91">
        <f>R155/'סכום נכסי הקרן'!$C$42</f>
        <v>4.6947106193796057E-4</v>
      </c>
    </row>
    <row r="156" spans="2:21">
      <c r="B156" s="86" t="s">
        <v>518</v>
      </c>
      <c r="C156" s="110">
        <v>1182989</v>
      </c>
      <c r="D156" s="88" t="s">
        <v>120</v>
      </c>
      <c r="E156" s="88" t="s">
        <v>314</v>
      </c>
      <c r="F156" s="87" t="s">
        <v>519</v>
      </c>
      <c r="G156" s="88" t="s">
        <v>520</v>
      </c>
      <c r="H156" s="87" t="s">
        <v>521</v>
      </c>
      <c r="I156" s="87" t="s">
        <v>318</v>
      </c>
      <c r="J156" s="101"/>
      <c r="K156" s="90">
        <v>4.7099999999923803</v>
      </c>
      <c r="L156" s="88" t="s">
        <v>133</v>
      </c>
      <c r="M156" s="89">
        <v>7.4999999999999997E-3</v>
      </c>
      <c r="N156" s="89">
        <v>3.8399999999952639E-2</v>
      </c>
      <c r="O156" s="90">
        <v>210259.63224599999</v>
      </c>
      <c r="P156" s="102">
        <v>92.39</v>
      </c>
      <c r="Q156" s="90"/>
      <c r="R156" s="90">
        <v>194.258880788</v>
      </c>
      <c r="S156" s="91">
        <v>1.5707428077543702E-4</v>
      </c>
      <c r="T156" s="91">
        <f t="shared" si="4"/>
        <v>5.9877104665308628E-3</v>
      </c>
      <c r="U156" s="91">
        <f>R156/'סכום נכסי הקרן'!$C$42</f>
        <v>1.4509228366030142E-3</v>
      </c>
    </row>
    <row r="157" spans="2:21">
      <c r="B157" s="86" t="s">
        <v>522</v>
      </c>
      <c r="C157" s="110">
        <v>1260769</v>
      </c>
      <c r="D157" s="88" t="s">
        <v>120</v>
      </c>
      <c r="E157" s="88" t="s">
        <v>314</v>
      </c>
      <c r="F157" s="87" t="s">
        <v>523</v>
      </c>
      <c r="G157" s="88" t="s">
        <v>511</v>
      </c>
      <c r="H157" s="87" t="s">
        <v>512</v>
      </c>
      <c r="I157" s="87" t="s">
        <v>131</v>
      </c>
      <c r="J157" s="101"/>
      <c r="K157" s="90">
        <v>3.7899999999886025</v>
      </c>
      <c r="L157" s="88" t="s">
        <v>133</v>
      </c>
      <c r="M157" s="89">
        <v>1.0800000000000001E-2</v>
      </c>
      <c r="N157" s="89">
        <v>3.6899999999921274E-2</v>
      </c>
      <c r="O157" s="90">
        <v>85168.259967999998</v>
      </c>
      <c r="P157" s="102">
        <v>99.93</v>
      </c>
      <c r="Q157" s="90"/>
      <c r="R157" s="90">
        <v>85.108641843000001</v>
      </c>
      <c r="S157" s="91">
        <v>2.5965932917073172E-4</v>
      </c>
      <c r="T157" s="91">
        <f t="shared" si="4"/>
        <v>2.6233338907769395E-3</v>
      </c>
      <c r="U157" s="91">
        <f>R157/'סכום נכסי הקרן'!$C$42</f>
        <v>6.3567787244197735E-4</v>
      </c>
    </row>
    <row r="158" spans="2:21">
      <c r="B158" s="86" t="s">
        <v>524</v>
      </c>
      <c r="C158" s="110">
        <v>6120224</v>
      </c>
      <c r="D158" s="88" t="s">
        <v>120</v>
      </c>
      <c r="E158" s="88" t="s">
        <v>314</v>
      </c>
      <c r="F158" s="87" t="s">
        <v>525</v>
      </c>
      <c r="G158" s="88" t="s">
        <v>338</v>
      </c>
      <c r="H158" s="87" t="s">
        <v>521</v>
      </c>
      <c r="I158" s="87" t="s">
        <v>318</v>
      </c>
      <c r="J158" s="101"/>
      <c r="K158" s="90">
        <v>3.9899999997925275</v>
      </c>
      <c r="L158" s="88" t="s">
        <v>133</v>
      </c>
      <c r="M158" s="89">
        <v>1.8000000000000002E-2</v>
      </c>
      <c r="N158" s="89">
        <v>3.279999999824447E-2</v>
      </c>
      <c r="O158" s="90">
        <v>9656.5515070000001</v>
      </c>
      <c r="P158" s="102">
        <v>103.82</v>
      </c>
      <c r="Q158" s="90"/>
      <c r="R158" s="90">
        <v>10.025431791999999</v>
      </c>
      <c r="S158" s="91">
        <v>1.7305088609923115E-5</v>
      </c>
      <c r="T158" s="91">
        <f t="shared" si="4"/>
        <v>3.0901744429363495E-4</v>
      </c>
      <c r="U158" s="91">
        <f>R158/'סכום נכסי הקרן'!$C$42</f>
        <v>7.4880118091966478E-5</v>
      </c>
    </row>
    <row r="159" spans="2:21">
      <c r="B159" s="86" t="s">
        <v>526</v>
      </c>
      <c r="C159" s="110">
        <v>1193630</v>
      </c>
      <c r="D159" s="88" t="s">
        <v>120</v>
      </c>
      <c r="E159" s="88" t="s">
        <v>314</v>
      </c>
      <c r="F159" s="87" t="s">
        <v>527</v>
      </c>
      <c r="G159" s="88" t="s">
        <v>338</v>
      </c>
      <c r="H159" s="87" t="s">
        <v>521</v>
      </c>
      <c r="I159" s="87" t="s">
        <v>318</v>
      </c>
      <c r="J159" s="101"/>
      <c r="K159" s="90">
        <v>5.0899999999825098</v>
      </c>
      <c r="L159" s="88" t="s">
        <v>133</v>
      </c>
      <c r="M159" s="89">
        <v>3.6200000000000003E-2</v>
      </c>
      <c r="N159" s="89">
        <v>4.6199999999893528E-2</v>
      </c>
      <c r="O159" s="90">
        <v>177749.53284900001</v>
      </c>
      <c r="P159" s="102">
        <v>96.18</v>
      </c>
      <c r="Q159" s="90"/>
      <c r="R159" s="90">
        <v>170.95949651100003</v>
      </c>
      <c r="S159" s="91">
        <v>1.4099429425646037E-4</v>
      </c>
      <c r="T159" s="91">
        <f t="shared" si="4"/>
        <v>5.2695452710288439E-3</v>
      </c>
      <c r="U159" s="91">
        <f>R159/'סכום נכסי הקרן'!$C$42</f>
        <v>1.276899344914202E-3</v>
      </c>
    </row>
    <row r="160" spans="2:21">
      <c r="B160" s="86" t="s">
        <v>528</v>
      </c>
      <c r="C160" s="110">
        <v>1132828</v>
      </c>
      <c r="D160" s="88" t="s">
        <v>120</v>
      </c>
      <c r="E160" s="88" t="s">
        <v>314</v>
      </c>
      <c r="F160" s="87" t="s">
        <v>529</v>
      </c>
      <c r="G160" s="88" t="s">
        <v>156</v>
      </c>
      <c r="H160" s="87" t="s">
        <v>521</v>
      </c>
      <c r="I160" s="87" t="s">
        <v>318</v>
      </c>
      <c r="J160" s="101"/>
      <c r="K160" s="90">
        <v>0.76000000000670531</v>
      </c>
      <c r="L160" s="88" t="s">
        <v>133</v>
      </c>
      <c r="M160" s="89">
        <v>1.9799999999999998E-2</v>
      </c>
      <c r="N160" s="89">
        <v>2.1800000000046421E-2</v>
      </c>
      <c r="O160" s="90">
        <v>70875.819520000005</v>
      </c>
      <c r="P160" s="102">
        <v>109.42</v>
      </c>
      <c r="Q160" s="90"/>
      <c r="R160" s="90">
        <v>77.552317997999992</v>
      </c>
      <c r="S160" s="91">
        <v>2.3323653321238806E-4</v>
      </c>
      <c r="T160" s="91">
        <f t="shared" si="4"/>
        <v>2.3904226375479017E-3</v>
      </c>
      <c r="U160" s="91">
        <f>R160/'סכום נכסי הקרן'!$C$42</f>
        <v>5.7923956299118151E-4</v>
      </c>
    </row>
    <row r="161" spans="2:21">
      <c r="B161" s="86" t="s">
        <v>530</v>
      </c>
      <c r="C161" s="110">
        <v>1166057</v>
      </c>
      <c r="D161" s="88" t="s">
        <v>120</v>
      </c>
      <c r="E161" s="88" t="s">
        <v>314</v>
      </c>
      <c r="F161" s="87" t="s">
        <v>531</v>
      </c>
      <c r="G161" s="88" t="s">
        <v>348</v>
      </c>
      <c r="H161" s="87" t="s">
        <v>532</v>
      </c>
      <c r="I161" s="87" t="s">
        <v>318</v>
      </c>
      <c r="J161" s="101"/>
      <c r="K161" s="90">
        <v>3.9700000000058902</v>
      </c>
      <c r="L161" s="88" t="s">
        <v>133</v>
      </c>
      <c r="M161" s="89">
        <v>2.75E-2</v>
      </c>
      <c r="N161" s="89">
        <v>3.7799999999998467E-2</v>
      </c>
      <c r="O161" s="90">
        <v>125366.506236</v>
      </c>
      <c r="P161" s="102">
        <v>104.28</v>
      </c>
      <c r="Q161" s="90"/>
      <c r="R161" s="90">
        <v>130.732192459</v>
      </c>
      <c r="S161" s="91">
        <v>1.3883342095630786E-4</v>
      </c>
      <c r="T161" s="91">
        <f t="shared" si="4"/>
        <v>4.0296047929646922E-3</v>
      </c>
      <c r="U161" s="91">
        <f>R161/'סכום נכסי הקרן'!$C$42</f>
        <v>9.7644093669493003E-4</v>
      </c>
    </row>
    <row r="162" spans="2:21">
      <c r="B162" s="86" t="s">
        <v>533</v>
      </c>
      <c r="C162" s="110">
        <v>1180355</v>
      </c>
      <c r="D162" s="88" t="s">
        <v>120</v>
      </c>
      <c r="E162" s="88" t="s">
        <v>314</v>
      </c>
      <c r="F162" s="87" t="s">
        <v>531</v>
      </c>
      <c r="G162" s="88" t="s">
        <v>348</v>
      </c>
      <c r="H162" s="87" t="s">
        <v>532</v>
      </c>
      <c r="I162" s="87" t="s">
        <v>318</v>
      </c>
      <c r="J162" s="101"/>
      <c r="K162" s="90">
        <v>4.2100000000529363</v>
      </c>
      <c r="L162" s="88" t="s">
        <v>133</v>
      </c>
      <c r="M162" s="89">
        <v>2.5000000000000001E-2</v>
      </c>
      <c r="N162" s="89">
        <v>6.1399999999922537E-2</v>
      </c>
      <c r="O162" s="90">
        <v>8973.5950670000002</v>
      </c>
      <c r="P162" s="102">
        <v>86.31</v>
      </c>
      <c r="Q162" s="90"/>
      <c r="R162" s="90">
        <v>7.7451090789999997</v>
      </c>
      <c r="S162" s="91">
        <v>1.0547652961386608E-5</v>
      </c>
      <c r="T162" s="91">
        <f t="shared" si="4"/>
        <v>2.3873024753685431E-4</v>
      </c>
      <c r="U162" s="91">
        <f>R162/'סכום נכסי הקרן'!$C$42</f>
        <v>5.7848349527794754E-5</v>
      </c>
    </row>
    <row r="163" spans="2:21">
      <c r="B163" s="86" t="s">
        <v>534</v>
      </c>
      <c r="C163" s="110">
        <v>1260603</v>
      </c>
      <c r="D163" s="88" t="s">
        <v>120</v>
      </c>
      <c r="E163" s="88" t="s">
        <v>314</v>
      </c>
      <c r="F163" s="87" t="s">
        <v>523</v>
      </c>
      <c r="G163" s="88" t="s">
        <v>511</v>
      </c>
      <c r="H163" s="87" t="s">
        <v>535</v>
      </c>
      <c r="I163" s="87" t="s">
        <v>131</v>
      </c>
      <c r="J163" s="101"/>
      <c r="K163" s="90">
        <v>2.4600000000075197</v>
      </c>
      <c r="L163" s="88" t="s">
        <v>133</v>
      </c>
      <c r="M163" s="89">
        <v>0.04</v>
      </c>
      <c r="N163" s="89">
        <v>0.13530000000045356</v>
      </c>
      <c r="O163" s="90">
        <v>142070.80830500001</v>
      </c>
      <c r="P163" s="102">
        <v>87.99</v>
      </c>
      <c r="Q163" s="90"/>
      <c r="R163" s="90">
        <v>125.00810536099999</v>
      </c>
      <c r="S163" s="91">
        <v>4.9083921551513686E-5</v>
      </c>
      <c r="T163" s="91">
        <f t="shared" si="4"/>
        <v>3.8531692236409227E-3</v>
      </c>
      <c r="U163" s="91">
        <f>R163/'סכום נכסי הקרן'!$C$42</f>
        <v>9.336876342178268E-4</v>
      </c>
    </row>
    <row r="164" spans="2:21">
      <c r="B164" s="86" t="s">
        <v>536</v>
      </c>
      <c r="C164" s="110">
        <v>1260652</v>
      </c>
      <c r="D164" s="88" t="s">
        <v>120</v>
      </c>
      <c r="E164" s="88" t="s">
        <v>314</v>
      </c>
      <c r="F164" s="87" t="s">
        <v>523</v>
      </c>
      <c r="G164" s="88" t="s">
        <v>511</v>
      </c>
      <c r="H164" s="87" t="s">
        <v>535</v>
      </c>
      <c r="I164" s="87" t="s">
        <v>131</v>
      </c>
      <c r="J164" s="101"/>
      <c r="K164" s="90">
        <v>3.1899999999844684</v>
      </c>
      <c r="L164" s="88" t="s">
        <v>133</v>
      </c>
      <c r="M164" s="89">
        <v>3.2799999999999996E-2</v>
      </c>
      <c r="N164" s="89">
        <v>0.12139999999951183</v>
      </c>
      <c r="O164" s="90">
        <v>132757.81561200001</v>
      </c>
      <c r="P164" s="102">
        <v>84.87</v>
      </c>
      <c r="Q164" s="90"/>
      <c r="R164" s="90">
        <v>112.671557225</v>
      </c>
      <c r="S164" s="91">
        <v>8.847766754603337E-5</v>
      </c>
      <c r="T164" s="91">
        <f t="shared" si="4"/>
        <v>3.4729154195669524E-3</v>
      </c>
      <c r="U164" s="91">
        <f>R164/'סכום נכסי הקרן'!$C$42</f>
        <v>8.4154574941561373E-4</v>
      </c>
    </row>
    <row r="165" spans="2:21">
      <c r="B165" s="86" t="s">
        <v>537</v>
      </c>
      <c r="C165" s="110">
        <v>1260736</v>
      </c>
      <c r="D165" s="88" t="s">
        <v>120</v>
      </c>
      <c r="E165" s="88" t="s">
        <v>314</v>
      </c>
      <c r="F165" s="87" t="s">
        <v>523</v>
      </c>
      <c r="G165" s="88" t="s">
        <v>511</v>
      </c>
      <c r="H165" s="87" t="s">
        <v>535</v>
      </c>
      <c r="I165" s="87" t="s">
        <v>131</v>
      </c>
      <c r="J165" s="101"/>
      <c r="K165" s="90">
        <v>4.0700000000445611</v>
      </c>
      <c r="L165" s="88" t="s">
        <v>133</v>
      </c>
      <c r="M165" s="89">
        <v>1.29E-2</v>
      </c>
      <c r="N165" s="89">
        <v>9.5000000000768303E-2</v>
      </c>
      <c r="O165" s="90">
        <v>58159.030300999999</v>
      </c>
      <c r="P165" s="102">
        <v>78.33</v>
      </c>
      <c r="Q165" s="90"/>
      <c r="R165" s="90">
        <v>45.55596827099999</v>
      </c>
      <c r="S165" s="91">
        <v>5.6436496876336279E-5</v>
      </c>
      <c r="T165" s="91">
        <f t="shared" si="4"/>
        <v>1.4041877875683962E-3</v>
      </c>
      <c r="U165" s="91">
        <f>R165/'סכום נכסי הקרן'!$C$42</f>
        <v>3.4025829058539144E-4</v>
      </c>
    </row>
    <row r="166" spans="2:21">
      <c r="B166" s="86" t="s">
        <v>538</v>
      </c>
      <c r="C166" s="110">
        <v>6120323</v>
      </c>
      <c r="D166" s="88" t="s">
        <v>120</v>
      </c>
      <c r="E166" s="88" t="s">
        <v>314</v>
      </c>
      <c r="F166" s="87" t="s">
        <v>525</v>
      </c>
      <c r="G166" s="88" t="s">
        <v>338</v>
      </c>
      <c r="H166" s="87" t="s">
        <v>532</v>
      </c>
      <c r="I166" s="87" t="s">
        <v>318</v>
      </c>
      <c r="J166" s="101"/>
      <c r="K166" s="90">
        <v>3.1900000000074136</v>
      </c>
      <c r="L166" s="88" t="s">
        <v>133</v>
      </c>
      <c r="M166" s="89">
        <v>3.3000000000000002E-2</v>
      </c>
      <c r="N166" s="89">
        <v>5.7600000000101445E-2</v>
      </c>
      <c r="O166" s="90">
        <v>151201.610548</v>
      </c>
      <c r="P166" s="102">
        <v>101.7</v>
      </c>
      <c r="Q166" s="90"/>
      <c r="R166" s="90">
        <v>153.77204459399999</v>
      </c>
      <c r="S166" s="91">
        <v>2.3947267561617627E-4</v>
      </c>
      <c r="T166" s="91">
        <f t="shared" si="4"/>
        <v>4.7397703370904093E-3</v>
      </c>
      <c r="U166" s="91">
        <f>R166/'סכום נכסי הקרן'!$C$42</f>
        <v>1.1485259784650935E-3</v>
      </c>
    </row>
    <row r="167" spans="2:21">
      <c r="B167" s="86" t="s">
        <v>539</v>
      </c>
      <c r="C167" s="110">
        <v>1168350</v>
      </c>
      <c r="D167" s="88" t="s">
        <v>120</v>
      </c>
      <c r="E167" s="88" t="s">
        <v>314</v>
      </c>
      <c r="F167" s="87" t="s">
        <v>540</v>
      </c>
      <c r="G167" s="88" t="s">
        <v>338</v>
      </c>
      <c r="H167" s="87" t="s">
        <v>532</v>
      </c>
      <c r="I167" s="87" t="s">
        <v>318</v>
      </c>
      <c r="J167" s="101"/>
      <c r="K167" s="90">
        <v>2.7499999999999996</v>
      </c>
      <c r="L167" s="88" t="s">
        <v>133</v>
      </c>
      <c r="M167" s="89">
        <v>1E-3</v>
      </c>
      <c r="N167" s="89">
        <v>3.2400000000010032E-2</v>
      </c>
      <c r="O167" s="90">
        <v>159173.88021199999</v>
      </c>
      <c r="P167" s="102">
        <v>100.12</v>
      </c>
      <c r="Q167" s="90"/>
      <c r="R167" s="90">
        <v>159.36489411600002</v>
      </c>
      <c r="S167" s="91">
        <v>2.8107199274602247E-4</v>
      </c>
      <c r="T167" s="91">
        <f t="shared" si="4"/>
        <v>4.9121607240048609E-3</v>
      </c>
      <c r="U167" s="91">
        <f>R167/'סכום נכסי הקרן'!$C$42</f>
        <v>1.1902990652873633E-3</v>
      </c>
    </row>
    <row r="168" spans="2:21">
      <c r="B168" s="86" t="s">
        <v>541</v>
      </c>
      <c r="C168" s="110">
        <v>1175975</v>
      </c>
      <c r="D168" s="88" t="s">
        <v>120</v>
      </c>
      <c r="E168" s="88" t="s">
        <v>314</v>
      </c>
      <c r="F168" s="87" t="s">
        <v>540</v>
      </c>
      <c r="G168" s="88" t="s">
        <v>338</v>
      </c>
      <c r="H168" s="87" t="s">
        <v>532</v>
      </c>
      <c r="I168" s="87" t="s">
        <v>318</v>
      </c>
      <c r="J168" s="101"/>
      <c r="K168" s="90">
        <v>5.4600000000045368</v>
      </c>
      <c r="L168" s="88" t="s">
        <v>133</v>
      </c>
      <c r="M168" s="89">
        <v>3.0000000000000001E-3</v>
      </c>
      <c r="N168" s="89">
        <v>4.0200000000040322E-2</v>
      </c>
      <c r="O168" s="90">
        <v>89763.783705000009</v>
      </c>
      <c r="P168" s="102">
        <v>88.42</v>
      </c>
      <c r="Q168" s="90"/>
      <c r="R168" s="90">
        <v>79.369137533999989</v>
      </c>
      <c r="S168" s="91">
        <v>2.4810744154131909E-4</v>
      </c>
      <c r="T168" s="91">
        <f t="shared" si="4"/>
        <v>2.4464231112836534E-3</v>
      </c>
      <c r="U168" s="91">
        <f>R168/'סכום נכסי הקרן'!$C$42</f>
        <v>5.928094185575053E-4</v>
      </c>
    </row>
    <row r="169" spans="2:21">
      <c r="B169" s="86" t="s">
        <v>542</v>
      </c>
      <c r="C169" s="110">
        <v>1185834</v>
      </c>
      <c r="D169" s="88" t="s">
        <v>120</v>
      </c>
      <c r="E169" s="88" t="s">
        <v>314</v>
      </c>
      <c r="F169" s="87" t="s">
        <v>540</v>
      </c>
      <c r="G169" s="88" t="s">
        <v>338</v>
      </c>
      <c r="H169" s="87" t="s">
        <v>532</v>
      </c>
      <c r="I169" s="87" t="s">
        <v>318</v>
      </c>
      <c r="J169" s="101"/>
      <c r="K169" s="90">
        <v>3.9799999999994977</v>
      </c>
      <c r="L169" s="88" t="s">
        <v>133</v>
      </c>
      <c r="M169" s="89">
        <v>3.0000000000000001E-3</v>
      </c>
      <c r="N169" s="89">
        <v>3.8499999999920452E-2</v>
      </c>
      <c r="O169" s="90">
        <v>130374.662084</v>
      </c>
      <c r="P169" s="102">
        <v>91.6</v>
      </c>
      <c r="Q169" s="90"/>
      <c r="R169" s="90">
        <v>119.42319074700001</v>
      </c>
      <c r="S169" s="91">
        <v>2.5634027149823045E-4</v>
      </c>
      <c r="T169" s="91">
        <f t="shared" si="4"/>
        <v>3.6810234172135513E-3</v>
      </c>
      <c r="U169" s="91">
        <f>R169/'סכום נכסי הקרן'!$C$42</f>
        <v>8.919738133564073E-4</v>
      </c>
    </row>
    <row r="170" spans="2:21">
      <c r="B170" s="86" t="s">
        <v>543</v>
      </c>
      <c r="C170" s="110">
        <v>1192129</v>
      </c>
      <c r="D170" s="88" t="s">
        <v>120</v>
      </c>
      <c r="E170" s="88" t="s">
        <v>314</v>
      </c>
      <c r="F170" s="87" t="s">
        <v>540</v>
      </c>
      <c r="G170" s="88" t="s">
        <v>338</v>
      </c>
      <c r="H170" s="87" t="s">
        <v>532</v>
      </c>
      <c r="I170" s="87" t="s">
        <v>318</v>
      </c>
      <c r="J170" s="101"/>
      <c r="K170" s="90">
        <v>3.4899999999919209</v>
      </c>
      <c r="L170" s="88" t="s">
        <v>133</v>
      </c>
      <c r="M170" s="89">
        <v>3.0000000000000001E-3</v>
      </c>
      <c r="N170" s="89">
        <v>3.2800000000078607E-2</v>
      </c>
      <c r="O170" s="90">
        <v>50182.833767999997</v>
      </c>
      <c r="P170" s="102">
        <v>91.26</v>
      </c>
      <c r="Q170" s="90"/>
      <c r="R170" s="90">
        <v>45.796854113000002</v>
      </c>
      <c r="S170" s="91">
        <v>2.0073133507199999E-4</v>
      </c>
      <c r="T170" s="91">
        <f t="shared" si="4"/>
        <v>1.4116126974182406E-3</v>
      </c>
      <c r="U170" s="91">
        <f>R170/'סכום נכסי הקרן'!$C$42</f>
        <v>3.420574709768073E-4</v>
      </c>
    </row>
    <row r="171" spans="2:21">
      <c r="B171" s="86" t="s">
        <v>544</v>
      </c>
      <c r="C171" s="110">
        <v>1188192</v>
      </c>
      <c r="D171" s="88" t="s">
        <v>120</v>
      </c>
      <c r="E171" s="88" t="s">
        <v>314</v>
      </c>
      <c r="F171" s="87" t="s">
        <v>545</v>
      </c>
      <c r="G171" s="88" t="s">
        <v>546</v>
      </c>
      <c r="H171" s="87" t="s">
        <v>535</v>
      </c>
      <c r="I171" s="87" t="s">
        <v>131</v>
      </c>
      <c r="J171" s="101"/>
      <c r="K171" s="90">
        <v>4.4100000000124115</v>
      </c>
      <c r="L171" s="88" t="s">
        <v>133</v>
      </c>
      <c r="M171" s="89">
        <v>3.2500000000000001E-2</v>
      </c>
      <c r="N171" s="89">
        <v>5.5600000000165475E-2</v>
      </c>
      <c r="O171" s="90">
        <v>64320.625961999998</v>
      </c>
      <c r="P171" s="102">
        <v>93.95</v>
      </c>
      <c r="Q171" s="90"/>
      <c r="R171" s="90">
        <v>60.429228524999999</v>
      </c>
      <c r="S171" s="91">
        <v>2.4738702293076922E-4</v>
      </c>
      <c r="T171" s="91">
        <f t="shared" ref="T171:T179" si="5">IFERROR(R171/$R$11,0)</f>
        <v>1.8626315700768696E-3</v>
      </c>
      <c r="U171" s="91">
        <f>R171/'סכום נכסי הקרן'!$C$42</f>
        <v>4.5134692071509627E-4</v>
      </c>
    </row>
    <row r="172" spans="2:21">
      <c r="B172" s="86" t="s">
        <v>551</v>
      </c>
      <c r="C172" s="110">
        <v>3660156</v>
      </c>
      <c r="D172" s="88" t="s">
        <v>120</v>
      </c>
      <c r="E172" s="88" t="s">
        <v>314</v>
      </c>
      <c r="F172" s="87" t="s">
        <v>552</v>
      </c>
      <c r="G172" s="88" t="s">
        <v>338</v>
      </c>
      <c r="H172" s="87" t="s">
        <v>550</v>
      </c>
      <c r="I172" s="87"/>
      <c r="J172" s="101"/>
      <c r="K172" s="90">
        <v>3.6599999999836403</v>
      </c>
      <c r="L172" s="88" t="s">
        <v>133</v>
      </c>
      <c r="M172" s="89">
        <v>1.9E-2</v>
      </c>
      <c r="N172" s="89">
        <v>3.6999999999891967E-2</v>
      </c>
      <c r="O172" s="90">
        <v>130786.64</v>
      </c>
      <c r="P172" s="102">
        <v>98.09</v>
      </c>
      <c r="Q172" s="90">
        <v>1.299347547</v>
      </c>
      <c r="R172" s="90">
        <v>129.587963132</v>
      </c>
      <c r="S172" s="91">
        <v>2.4050017377360886E-4</v>
      </c>
      <c r="T172" s="91">
        <f t="shared" si="5"/>
        <v>3.9943358060869879E-3</v>
      </c>
      <c r="U172" s="91">
        <f>R172/'סכום נכסי הקרן'!$C$42</f>
        <v>9.6789466867299584E-4</v>
      </c>
    </row>
    <row r="173" spans="2:21">
      <c r="B173" s="86" t="s">
        <v>553</v>
      </c>
      <c r="C173" s="110">
        <v>1140581</v>
      </c>
      <c r="D173" s="88" t="s">
        <v>120</v>
      </c>
      <c r="E173" s="88" t="s">
        <v>314</v>
      </c>
      <c r="F173" s="87" t="s">
        <v>554</v>
      </c>
      <c r="G173" s="88" t="s">
        <v>338</v>
      </c>
      <c r="H173" s="87" t="s">
        <v>550</v>
      </c>
      <c r="I173" s="87"/>
      <c r="J173" s="101"/>
      <c r="K173" s="90">
        <v>9.9984412542426723E-3</v>
      </c>
      <c r="L173" s="88" t="s">
        <v>133</v>
      </c>
      <c r="M173" s="89">
        <v>2.1000000000000001E-2</v>
      </c>
      <c r="N173" s="89">
        <v>0.24750062672348958</v>
      </c>
      <c r="O173" s="90">
        <v>3.5639999999999999E-3</v>
      </c>
      <c r="P173" s="102">
        <v>111.53</v>
      </c>
      <c r="Q173" s="90"/>
      <c r="R173" s="90">
        <v>3.9890000000000003E-6</v>
      </c>
      <c r="S173" s="91">
        <v>1.748172683752128E-11</v>
      </c>
      <c r="T173" s="91">
        <f t="shared" si="5"/>
        <v>1.2295436354880445E-10</v>
      </c>
      <c r="U173" s="91">
        <f>R173/'סכום נכסי הקרן'!$C$42</f>
        <v>2.9793907860128833E-11</v>
      </c>
    </row>
    <row r="174" spans="2:21">
      <c r="B174" s="86" t="s">
        <v>555</v>
      </c>
      <c r="C174" s="110">
        <v>1155928</v>
      </c>
      <c r="D174" s="88" t="s">
        <v>120</v>
      </c>
      <c r="E174" s="88" t="s">
        <v>314</v>
      </c>
      <c r="F174" s="87" t="s">
        <v>554</v>
      </c>
      <c r="G174" s="88" t="s">
        <v>338</v>
      </c>
      <c r="H174" s="87" t="s">
        <v>550</v>
      </c>
      <c r="I174" s="87"/>
      <c r="J174" s="101"/>
      <c r="K174" s="90">
        <v>3.9399999999947748</v>
      </c>
      <c r="L174" s="88" t="s">
        <v>133</v>
      </c>
      <c r="M174" s="89">
        <v>2.75E-2</v>
      </c>
      <c r="N174" s="89">
        <v>3.469999999997387E-2</v>
      </c>
      <c r="O174" s="90">
        <v>136981.53186300001</v>
      </c>
      <c r="P174" s="102">
        <v>106.19</v>
      </c>
      <c r="Q174" s="90"/>
      <c r="R174" s="90">
        <v>145.46068895400001</v>
      </c>
      <c r="S174" s="91">
        <v>2.6818495766689639E-4</v>
      </c>
      <c r="T174" s="91">
        <f t="shared" si="5"/>
        <v>4.4835864707219045E-3</v>
      </c>
      <c r="U174" s="91">
        <f>R174/'סכום נכסי הקרן'!$C$42</f>
        <v>1.0864483238822603E-3</v>
      </c>
    </row>
    <row r="175" spans="2:21">
      <c r="B175" s="86" t="s">
        <v>556</v>
      </c>
      <c r="C175" s="110">
        <v>1177658</v>
      </c>
      <c r="D175" s="88" t="s">
        <v>120</v>
      </c>
      <c r="E175" s="88" t="s">
        <v>314</v>
      </c>
      <c r="F175" s="87" t="s">
        <v>554</v>
      </c>
      <c r="G175" s="88" t="s">
        <v>338</v>
      </c>
      <c r="H175" s="87" t="s">
        <v>550</v>
      </c>
      <c r="I175" s="87"/>
      <c r="J175" s="101"/>
      <c r="K175" s="90">
        <v>5.6499999999789203</v>
      </c>
      <c r="L175" s="88" t="s">
        <v>133</v>
      </c>
      <c r="M175" s="89">
        <v>8.5000000000000006E-3</v>
      </c>
      <c r="N175" s="89">
        <v>3.629999999982416E-2</v>
      </c>
      <c r="O175" s="90">
        <v>105384.76669400001</v>
      </c>
      <c r="P175" s="102">
        <v>92.28</v>
      </c>
      <c r="Q175" s="90"/>
      <c r="R175" s="90">
        <v>97.249059817000003</v>
      </c>
      <c r="S175" s="91">
        <v>2.0379801102679541E-4</v>
      </c>
      <c r="T175" s="91">
        <f t="shared" si="5"/>
        <v>2.9975423052190642E-3</v>
      </c>
      <c r="U175" s="91">
        <f>R175/'סכום נכסי הקרן'!$C$42</f>
        <v>7.2635485777685022E-4</v>
      </c>
    </row>
    <row r="176" spans="2:21">
      <c r="B176" s="86" t="s">
        <v>557</v>
      </c>
      <c r="C176" s="110">
        <v>1193929</v>
      </c>
      <c r="D176" s="88" t="s">
        <v>120</v>
      </c>
      <c r="E176" s="88" t="s">
        <v>314</v>
      </c>
      <c r="F176" s="87" t="s">
        <v>554</v>
      </c>
      <c r="G176" s="88" t="s">
        <v>338</v>
      </c>
      <c r="H176" s="87" t="s">
        <v>550</v>
      </c>
      <c r="I176" s="87"/>
      <c r="J176" s="101"/>
      <c r="K176" s="90">
        <v>6.9600000000628848</v>
      </c>
      <c r="L176" s="88" t="s">
        <v>133</v>
      </c>
      <c r="M176" s="89">
        <v>3.1800000000000002E-2</v>
      </c>
      <c r="N176" s="89">
        <v>3.8200000000286685E-2</v>
      </c>
      <c r="O176" s="90">
        <v>44789.519700999997</v>
      </c>
      <c r="P176" s="102">
        <v>96.57</v>
      </c>
      <c r="Q176" s="90"/>
      <c r="R176" s="90">
        <v>43.253237818000002</v>
      </c>
      <c r="S176" s="91">
        <v>2.2868130144490962E-4</v>
      </c>
      <c r="T176" s="91">
        <f t="shared" si="5"/>
        <v>1.3332099090842991E-3</v>
      </c>
      <c r="U176" s="91">
        <f>R176/'סכום נכסי הקרן'!$C$42</f>
        <v>3.2305915823558083E-4</v>
      </c>
    </row>
    <row r="177" spans="2:21">
      <c r="B177" s="86" t="s">
        <v>558</v>
      </c>
      <c r="C177" s="110">
        <v>1169531</v>
      </c>
      <c r="D177" s="88" t="s">
        <v>120</v>
      </c>
      <c r="E177" s="88" t="s">
        <v>314</v>
      </c>
      <c r="F177" s="87" t="s">
        <v>559</v>
      </c>
      <c r="G177" s="88" t="s">
        <v>348</v>
      </c>
      <c r="H177" s="87" t="s">
        <v>550</v>
      </c>
      <c r="I177" s="87"/>
      <c r="J177" s="101"/>
      <c r="K177" s="90">
        <v>2.7600000000204048</v>
      </c>
      <c r="L177" s="88" t="s">
        <v>133</v>
      </c>
      <c r="M177" s="89">
        <v>1.6399999999999998E-2</v>
      </c>
      <c r="N177" s="89">
        <v>3.4100000000302777E-2</v>
      </c>
      <c r="O177" s="90">
        <v>58426.269895999998</v>
      </c>
      <c r="P177" s="102">
        <v>104.01</v>
      </c>
      <c r="Q177" s="90"/>
      <c r="R177" s="90">
        <v>60.769163176000006</v>
      </c>
      <c r="S177" s="91">
        <v>2.2405557248937009E-4</v>
      </c>
      <c r="T177" s="91">
        <f t="shared" si="5"/>
        <v>1.8731094965401163E-3</v>
      </c>
      <c r="U177" s="91">
        <f>R177/'סכום נכסי הקרן'!$C$42</f>
        <v>4.5388589832110263E-4</v>
      </c>
    </row>
    <row r="178" spans="2:21">
      <c r="B178" s="86" t="s">
        <v>560</v>
      </c>
      <c r="C178" s="110">
        <v>1179340</v>
      </c>
      <c r="D178" s="88" t="s">
        <v>120</v>
      </c>
      <c r="E178" s="88" t="s">
        <v>314</v>
      </c>
      <c r="F178" s="87" t="s">
        <v>561</v>
      </c>
      <c r="G178" s="88" t="s">
        <v>562</v>
      </c>
      <c r="H178" s="87" t="s">
        <v>550</v>
      </c>
      <c r="I178" s="87"/>
      <c r="J178" s="101"/>
      <c r="K178" s="90">
        <v>3.1299999999953156</v>
      </c>
      <c r="L178" s="88" t="s">
        <v>133</v>
      </c>
      <c r="M178" s="89">
        <v>1.4800000000000001E-2</v>
      </c>
      <c r="N178" s="89">
        <v>4.8299999999926124E-2</v>
      </c>
      <c r="O178" s="90">
        <v>229286.96308300001</v>
      </c>
      <c r="P178" s="102">
        <v>96.82</v>
      </c>
      <c r="Q178" s="90"/>
      <c r="R178" s="90">
        <v>221.995635908</v>
      </c>
      <c r="S178" s="91">
        <v>3.1978432937427215E-4</v>
      </c>
      <c r="T178" s="91">
        <f t="shared" si="5"/>
        <v>6.8426503192981335E-3</v>
      </c>
      <c r="U178" s="91">
        <f>R178/'סכום נכסי הקרן'!$C$42</f>
        <v>1.6580891254935222E-3</v>
      </c>
    </row>
    <row r="179" spans="2:21">
      <c r="B179" s="86" t="s">
        <v>563</v>
      </c>
      <c r="C179" s="110">
        <v>1113034</v>
      </c>
      <c r="D179" s="88" t="s">
        <v>120</v>
      </c>
      <c r="E179" s="88" t="s">
        <v>314</v>
      </c>
      <c r="F179" s="87" t="s">
        <v>564</v>
      </c>
      <c r="G179" s="88" t="s">
        <v>492</v>
      </c>
      <c r="H179" s="87" t="s">
        <v>550</v>
      </c>
      <c r="I179" s="87"/>
      <c r="J179" s="101"/>
      <c r="K179" s="90">
        <v>1.7599999999999998</v>
      </c>
      <c r="L179" s="88" t="s">
        <v>133</v>
      </c>
      <c r="M179" s="89">
        <v>4.9000000000000002E-2</v>
      </c>
      <c r="N179" s="89">
        <v>0</v>
      </c>
      <c r="O179" s="90">
        <v>43918.646940999999</v>
      </c>
      <c r="P179" s="102">
        <v>25.2</v>
      </c>
      <c r="Q179" s="90"/>
      <c r="R179" s="90">
        <v>11.0674981</v>
      </c>
      <c r="S179" s="91">
        <v>9.6706161827774575E-5</v>
      </c>
      <c r="T179" s="91">
        <f t="shared" si="5"/>
        <v>3.4113742415720788E-4</v>
      </c>
      <c r="U179" s="91">
        <f>R179/'סכום נכסי הקרן'!$C$42</f>
        <v>8.2663328812622452E-5</v>
      </c>
    </row>
    <row r="180" spans="2:21">
      <c r="B180" s="9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90"/>
      <c r="P180" s="102"/>
      <c r="Q180" s="87"/>
      <c r="R180" s="87"/>
      <c r="S180" s="87"/>
      <c r="T180" s="91"/>
      <c r="U180" s="87"/>
    </row>
    <row r="181" spans="2:21">
      <c r="B181" s="85" t="s">
        <v>48</v>
      </c>
      <c r="C181" s="80"/>
      <c r="D181" s="81"/>
      <c r="E181" s="81"/>
      <c r="F181" s="80"/>
      <c r="G181" s="81"/>
      <c r="H181" s="80"/>
      <c r="I181" s="80"/>
      <c r="J181" s="99"/>
      <c r="K181" s="83">
        <v>4.1104754339738081</v>
      </c>
      <c r="L181" s="81"/>
      <c r="M181" s="82"/>
      <c r="N181" s="82">
        <v>6.5000606384627985E-2</v>
      </c>
      <c r="O181" s="83"/>
      <c r="P181" s="100"/>
      <c r="Q181" s="83">
        <v>2.3797226190000003</v>
      </c>
      <c r="R181" s="83">
        <v>4545.8151773729978</v>
      </c>
      <c r="S181" s="84"/>
      <c r="T181" s="84">
        <f t="shared" ref="T181:T202" si="6">IFERROR(R181/$R$11,0)</f>
        <v>0.14011727549370581</v>
      </c>
      <c r="U181" s="84">
        <f>R181/'סכום נכסי הקרן'!$C$42</f>
        <v>3.3952769752776717E-2</v>
      </c>
    </row>
    <row r="182" spans="2:21">
      <c r="B182" s="86" t="s">
        <v>565</v>
      </c>
      <c r="C182" s="110">
        <v>7480163</v>
      </c>
      <c r="D182" s="88" t="s">
        <v>120</v>
      </c>
      <c r="E182" s="88" t="s">
        <v>314</v>
      </c>
      <c r="F182" s="87" t="s">
        <v>324</v>
      </c>
      <c r="G182" s="88" t="s">
        <v>321</v>
      </c>
      <c r="H182" s="87" t="s">
        <v>322</v>
      </c>
      <c r="I182" s="87" t="s">
        <v>131</v>
      </c>
      <c r="J182" s="101"/>
      <c r="K182" s="90">
        <v>3.8300031964432639</v>
      </c>
      <c r="L182" s="88" t="s">
        <v>133</v>
      </c>
      <c r="M182" s="89">
        <v>2.6800000000000001E-2</v>
      </c>
      <c r="N182" s="89">
        <v>4.5701357466063346E-2</v>
      </c>
      <c r="O182" s="90">
        <v>6.3600000000000002E-3</v>
      </c>
      <c r="P182" s="102">
        <v>93.96</v>
      </c>
      <c r="Q182" s="90"/>
      <c r="R182" s="90">
        <v>5.9669999999999998E-6</v>
      </c>
      <c r="S182" s="91">
        <v>2.4372001483629496E-12</v>
      </c>
      <c r="T182" s="91">
        <f t="shared" si="6"/>
        <v>1.8392295996382954E-10</v>
      </c>
      <c r="U182" s="91">
        <f>R182/'סכום נכסי הקרן'!$C$42</f>
        <v>4.4567623013634682E-11</v>
      </c>
    </row>
    <row r="183" spans="2:21">
      <c r="B183" s="86" t="s">
        <v>566</v>
      </c>
      <c r="C183" s="110">
        <v>1143585</v>
      </c>
      <c r="D183" s="88" t="s">
        <v>120</v>
      </c>
      <c r="E183" s="88" t="s">
        <v>314</v>
      </c>
      <c r="F183" s="87" t="s">
        <v>567</v>
      </c>
      <c r="G183" s="88" t="s">
        <v>338</v>
      </c>
      <c r="H183" s="87" t="s">
        <v>322</v>
      </c>
      <c r="I183" s="87" t="s">
        <v>131</v>
      </c>
      <c r="J183" s="101"/>
      <c r="K183" s="90">
        <v>2.63</v>
      </c>
      <c r="L183" s="88" t="s">
        <v>133</v>
      </c>
      <c r="M183" s="89">
        <v>1.44E-2</v>
      </c>
      <c r="N183" s="89">
        <v>4.5728274173806621E-2</v>
      </c>
      <c r="O183" s="90">
        <v>8.83E-4</v>
      </c>
      <c r="P183" s="102">
        <v>92.24</v>
      </c>
      <c r="Q183" s="90"/>
      <c r="R183" s="90">
        <v>8.1699999999999986E-7</v>
      </c>
      <c r="S183" s="91">
        <v>1.7659999999999999E-12</v>
      </c>
      <c r="T183" s="91">
        <f t="shared" si="6"/>
        <v>2.518268112794515E-11</v>
      </c>
      <c r="U183" s="91">
        <f>R183/'סכום נכסי הקרן'!$C$42</f>
        <v>6.102186693839372E-12</v>
      </c>
    </row>
    <row r="184" spans="2:21">
      <c r="B184" s="86" t="s">
        <v>568</v>
      </c>
      <c r="C184" s="110">
        <v>6620488</v>
      </c>
      <c r="D184" s="88" t="s">
        <v>120</v>
      </c>
      <c r="E184" s="88" t="s">
        <v>314</v>
      </c>
      <c r="F184" s="87" t="s">
        <v>341</v>
      </c>
      <c r="G184" s="88" t="s">
        <v>321</v>
      </c>
      <c r="H184" s="87" t="s">
        <v>322</v>
      </c>
      <c r="I184" s="87" t="s">
        <v>131</v>
      </c>
      <c r="J184" s="101"/>
      <c r="K184" s="90">
        <v>4.2599999999558502</v>
      </c>
      <c r="L184" s="88" t="s">
        <v>133</v>
      </c>
      <c r="M184" s="89">
        <v>2.5000000000000001E-2</v>
      </c>
      <c r="N184" s="89">
        <v>4.5299999999507096E-2</v>
      </c>
      <c r="O184" s="90">
        <v>35731.012389000003</v>
      </c>
      <c r="P184" s="102">
        <v>92.55</v>
      </c>
      <c r="Q184" s="90"/>
      <c r="R184" s="90">
        <v>33.069051170999998</v>
      </c>
      <c r="S184" s="91">
        <v>1.2042774260093096E-5</v>
      </c>
      <c r="T184" s="91">
        <f t="shared" si="6"/>
        <v>1.0192991075189649E-3</v>
      </c>
      <c r="U184" s="91">
        <f>R184/'סכום נכסי הקרן'!$C$42</f>
        <v>2.4699329747070935E-4</v>
      </c>
    </row>
    <row r="185" spans="2:21">
      <c r="B185" s="86" t="s">
        <v>569</v>
      </c>
      <c r="C185" s="110">
        <v>6000202</v>
      </c>
      <c r="D185" s="88" t="s">
        <v>120</v>
      </c>
      <c r="E185" s="88" t="s">
        <v>314</v>
      </c>
      <c r="F185" s="87" t="s">
        <v>347</v>
      </c>
      <c r="G185" s="88" t="s">
        <v>348</v>
      </c>
      <c r="H185" s="87" t="s">
        <v>349</v>
      </c>
      <c r="I185" s="87" t="s">
        <v>131</v>
      </c>
      <c r="J185" s="101"/>
      <c r="K185" s="90">
        <v>0.52</v>
      </c>
      <c r="L185" s="88" t="s">
        <v>133</v>
      </c>
      <c r="M185" s="89">
        <v>4.8000000000000001E-2</v>
      </c>
      <c r="N185" s="89">
        <v>4.8605220228384989E-2</v>
      </c>
      <c r="O185" s="90">
        <v>1.193E-3</v>
      </c>
      <c r="P185" s="102">
        <v>102.23</v>
      </c>
      <c r="Q185" s="90"/>
      <c r="R185" s="90">
        <v>1.226E-6</v>
      </c>
      <c r="S185" s="91">
        <v>1.7600558496850341E-12</v>
      </c>
      <c r="T185" s="91">
        <f t="shared" si="6"/>
        <v>3.7789433369474614E-11</v>
      </c>
      <c r="U185" s="91">
        <f>R185/'סכום נכסי הקרן'!$C$42</f>
        <v>9.1570145491396217E-12</v>
      </c>
    </row>
    <row r="186" spans="2:21">
      <c r="B186" s="86" t="s">
        <v>570</v>
      </c>
      <c r="C186" s="110">
        <v>7460389</v>
      </c>
      <c r="D186" s="88" t="s">
        <v>120</v>
      </c>
      <c r="E186" s="88" t="s">
        <v>314</v>
      </c>
      <c r="F186" s="87" t="s">
        <v>571</v>
      </c>
      <c r="G186" s="88" t="s">
        <v>572</v>
      </c>
      <c r="H186" s="87" t="s">
        <v>349</v>
      </c>
      <c r="I186" s="87" t="s">
        <v>131</v>
      </c>
      <c r="J186" s="101"/>
      <c r="K186" s="90">
        <v>2.4700000000000002</v>
      </c>
      <c r="L186" s="88" t="s">
        <v>133</v>
      </c>
      <c r="M186" s="89">
        <v>2.6099999999999998E-2</v>
      </c>
      <c r="N186" s="89">
        <v>4.7701223438506128E-2</v>
      </c>
      <c r="O186" s="90">
        <v>1.6019999999999999E-3</v>
      </c>
      <c r="P186" s="102">
        <v>95.61</v>
      </c>
      <c r="Q186" s="90"/>
      <c r="R186" s="90">
        <v>1.553E-6</v>
      </c>
      <c r="S186" s="91">
        <v>3.1249683016636064E-12</v>
      </c>
      <c r="T186" s="91">
        <f t="shared" si="6"/>
        <v>4.7868670491675426E-11</v>
      </c>
      <c r="U186" s="91">
        <f>R186/'סכום נכסי הקרן'!$C$42</f>
        <v>1.1599383030027596E-11</v>
      </c>
    </row>
    <row r="187" spans="2:21">
      <c r="B187" s="86" t="s">
        <v>573</v>
      </c>
      <c r="C187" s="110">
        <v>1133131</v>
      </c>
      <c r="D187" s="88" t="s">
        <v>120</v>
      </c>
      <c r="E187" s="88" t="s">
        <v>314</v>
      </c>
      <c r="F187" s="87" t="s">
        <v>574</v>
      </c>
      <c r="G187" s="88" t="s">
        <v>575</v>
      </c>
      <c r="H187" s="87" t="s">
        <v>358</v>
      </c>
      <c r="I187" s="87" t="s">
        <v>318</v>
      </c>
      <c r="J187" s="101"/>
      <c r="K187" s="90">
        <v>0.66000033941522995</v>
      </c>
      <c r="L187" s="88" t="s">
        <v>133</v>
      </c>
      <c r="M187" s="89">
        <v>5.2000000000000005E-2</v>
      </c>
      <c r="N187" s="89">
        <v>4.6000513303105485E-2</v>
      </c>
      <c r="O187" s="90">
        <v>1.1443999999999999E-2</v>
      </c>
      <c r="P187" s="102">
        <v>102.13</v>
      </c>
      <c r="Q187" s="90"/>
      <c r="R187" s="90">
        <v>1.1688999999999999E-5</v>
      </c>
      <c r="S187" s="91">
        <v>7.4094973984596813E-11</v>
      </c>
      <c r="T187" s="91">
        <f t="shared" si="6"/>
        <v>3.6029419792478691E-10</v>
      </c>
      <c r="U187" s="91">
        <f>R187/'סכום נכסי הקרן'!$C$42</f>
        <v>8.7305336920793666E-11</v>
      </c>
    </row>
    <row r="188" spans="2:21">
      <c r="B188" s="86" t="s">
        <v>576</v>
      </c>
      <c r="C188" s="110">
        <v>2810372</v>
      </c>
      <c r="D188" s="88" t="s">
        <v>120</v>
      </c>
      <c r="E188" s="88" t="s">
        <v>314</v>
      </c>
      <c r="F188" s="87" t="s">
        <v>577</v>
      </c>
      <c r="G188" s="88" t="s">
        <v>431</v>
      </c>
      <c r="H188" s="87" t="s">
        <v>372</v>
      </c>
      <c r="I188" s="87" t="s">
        <v>318</v>
      </c>
      <c r="J188" s="101"/>
      <c r="K188" s="90">
        <v>8.5699999999488483</v>
      </c>
      <c r="L188" s="88" t="s">
        <v>133</v>
      </c>
      <c r="M188" s="89">
        <v>2.4E-2</v>
      </c>
      <c r="N188" s="89">
        <v>5.159999999961886E-2</v>
      </c>
      <c r="O188" s="90">
        <v>50013.569699</v>
      </c>
      <c r="P188" s="102">
        <v>79.739999999999995</v>
      </c>
      <c r="Q188" s="90"/>
      <c r="R188" s="90">
        <v>39.880820471999996</v>
      </c>
      <c r="S188" s="91">
        <v>6.6592187578973556E-5</v>
      </c>
      <c r="T188" s="91">
        <f t="shared" si="6"/>
        <v>1.2292606916367234E-3</v>
      </c>
      <c r="U188" s="91">
        <f>R188/'סכום נכסי הקרן'!$C$42</f>
        <v>2.9787051655279711E-4</v>
      </c>
    </row>
    <row r="189" spans="2:21">
      <c r="B189" s="86" t="s">
        <v>578</v>
      </c>
      <c r="C189" s="110">
        <v>1138114</v>
      </c>
      <c r="D189" s="88" t="s">
        <v>120</v>
      </c>
      <c r="E189" s="88" t="s">
        <v>314</v>
      </c>
      <c r="F189" s="87" t="s">
        <v>366</v>
      </c>
      <c r="G189" s="88" t="s">
        <v>338</v>
      </c>
      <c r="H189" s="87" t="s">
        <v>367</v>
      </c>
      <c r="I189" s="87" t="s">
        <v>131</v>
      </c>
      <c r="J189" s="101"/>
      <c r="K189" s="90">
        <v>1.7099984220373756</v>
      </c>
      <c r="L189" s="88" t="s">
        <v>133</v>
      </c>
      <c r="M189" s="89">
        <v>3.39E-2</v>
      </c>
      <c r="N189" s="89">
        <v>5.4803605924018034E-2</v>
      </c>
      <c r="O189" s="90">
        <v>3.2039999999999998E-3</v>
      </c>
      <c r="P189" s="102">
        <v>97.37</v>
      </c>
      <c r="Q189" s="90"/>
      <c r="R189" s="90">
        <v>3.106E-6</v>
      </c>
      <c r="S189" s="91">
        <v>4.9206934418122009E-12</v>
      </c>
      <c r="T189" s="91">
        <f t="shared" si="6"/>
        <v>9.5737340983350851E-11</v>
      </c>
      <c r="U189" s="91">
        <f>R189/'סכום נכסי הקרן'!$C$42</f>
        <v>2.3198766060055193E-11</v>
      </c>
    </row>
    <row r="190" spans="2:21">
      <c r="B190" s="86" t="s">
        <v>579</v>
      </c>
      <c r="C190" s="110">
        <v>1162866</v>
      </c>
      <c r="D190" s="88" t="s">
        <v>120</v>
      </c>
      <c r="E190" s="88" t="s">
        <v>314</v>
      </c>
      <c r="F190" s="87" t="s">
        <v>366</v>
      </c>
      <c r="G190" s="88" t="s">
        <v>338</v>
      </c>
      <c r="H190" s="87" t="s">
        <v>367</v>
      </c>
      <c r="I190" s="87" t="s">
        <v>131</v>
      </c>
      <c r="J190" s="101"/>
      <c r="K190" s="90">
        <v>6.5999999999090431</v>
      </c>
      <c r="L190" s="88" t="s">
        <v>133</v>
      </c>
      <c r="M190" s="89">
        <v>2.4399999999999998E-2</v>
      </c>
      <c r="N190" s="89">
        <v>5.5099999999207921E-2</v>
      </c>
      <c r="O190" s="90">
        <v>31948.305385</v>
      </c>
      <c r="P190" s="102">
        <v>82.59</v>
      </c>
      <c r="Q190" s="90"/>
      <c r="R190" s="90">
        <v>26.386105059000002</v>
      </c>
      <c r="S190" s="91">
        <v>2.9082567362257836E-5</v>
      </c>
      <c r="T190" s="91">
        <f t="shared" si="6"/>
        <v>8.1330828630264077E-4</v>
      </c>
      <c r="U190" s="91">
        <f>R190/'סכום נכסי הקרן'!$C$42</f>
        <v>1.9707826094648417E-4</v>
      </c>
    </row>
    <row r="191" spans="2:21">
      <c r="B191" s="86" t="s">
        <v>580</v>
      </c>
      <c r="C191" s="110">
        <v>1132521</v>
      </c>
      <c r="D191" s="88" t="s">
        <v>120</v>
      </c>
      <c r="E191" s="88" t="s">
        <v>314</v>
      </c>
      <c r="F191" s="87" t="s">
        <v>375</v>
      </c>
      <c r="G191" s="88" t="s">
        <v>338</v>
      </c>
      <c r="H191" s="87" t="s">
        <v>367</v>
      </c>
      <c r="I191" s="87" t="s">
        <v>131</v>
      </c>
      <c r="J191" s="101"/>
      <c r="K191" s="90">
        <v>0.26000000000127615</v>
      </c>
      <c r="L191" s="88" t="s">
        <v>133</v>
      </c>
      <c r="M191" s="89">
        <v>3.5000000000000003E-2</v>
      </c>
      <c r="N191" s="89">
        <v>3.1499999999872387E-2</v>
      </c>
      <c r="O191" s="90">
        <v>31051.287165999998</v>
      </c>
      <c r="P191" s="102">
        <v>100.94</v>
      </c>
      <c r="Q191" s="90"/>
      <c r="R191" s="90">
        <v>31.343167896000001</v>
      </c>
      <c r="S191" s="91">
        <v>2.7236298793933706E-4</v>
      </c>
      <c r="T191" s="91">
        <f t="shared" si="6"/>
        <v>9.6610159444873397E-4</v>
      </c>
      <c r="U191" s="91">
        <f>R191/'סכום נכסי הקרן'!$C$42</f>
        <v>2.3410264636198851E-4</v>
      </c>
    </row>
    <row r="192" spans="2:21">
      <c r="B192" s="86" t="s">
        <v>581</v>
      </c>
      <c r="C192" s="110">
        <v>7590151</v>
      </c>
      <c r="D192" s="88" t="s">
        <v>120</v>
      </c>
      <c r="E192" s="88" t="s">
        <v>314</v>
      </c>
      <c r="F192" s="87" t="s">
        <v>380</v>
      </c>
      <c r="G192" s="88" t="s">
        <v>338</v>
      </c>
      <c r="H192" s="87" t="s">
        <v>372</v>
      </c>
      <c r="I192" s="87" t="s">
        <v>318</v>
      </c>
      <c r="J192" s="101"/>
      <c r="K192" s="90">
        <v>5.9499999999997959</v>
      </c>
      <c r="L192" s="88" t="s">
        <v>133</v>
      </c>
      <c r="M192" s="89">
        <v>2.5499999999999998E-2</v>
      </c>
      <c r="N192" s="89">
        <v>5.4500000000018332E-2</v>
      </c>
      <c r="O192" s="90">
        <v>288997.11462900002</v>
      </c>
      <c r="P192" s="102">
        <v>84.96</v>
      </c>
      <c r="Q192" s="90"/>
      <c r="R192" s="90">
        <v>245.53195819899997</v>
      </c>
      <c r="S192" s="91">
        <v>2.0447652677025563E-4</v>
      </c>
      <c r="T192" s="91">
        <f t="shared" si="6"/>
        <v>7.5681187393456242E-3</v>
      </c>
      <c r="U192" s="91">
        <f>R192/'סכום נכסי הקרן'!$C$42</f>
        <v>1.833882311180248E-3</v>
      </c>
    </row>
    <row r="193" spans="2:21">
      <c r="B193" s="86" t="s">
        <v>582</v>
      </c>
      <c r="C193" s="110">
        <v>4160156</v>
      </c>
      <c r="D193" s="88" t="s">
        <v>120</v>
      </c>
      <c r="E193" s="88" t="s">
        <v>314</v>
      </c>
      <c r="F193" s="87" t="s">
        <v>583</v>
      </c>
      <c r="G193" s="88" t="s">
        <v>338</v>
      </c>
      <c r="H193" s="87" t="s">
        <v>372</v>
      </c>
      <c r="I193" s="87" t="s">
        <v>318</v>
      </c>
      <c r="J193" s="101"/>
      <c r="K193" s="90">
        <v>1.0999999999958323</v>
      </c>
      <c r="L193" s="88" t="s">
        <v>133</v>
      </c>
      <c r="M193" s="89">
        <v>2.5499999999999998E-2</v>
      </c>
      <c r="N193" s="89">
        <v>5.229999999961242E-2</v>
      </c>
      <c r="O193" s="90">
        <v>73567.485000000001</v>
      </c>
      <c r="P193" s="102">
        <v>97.85</v>
      </c>
      <c r="Q193" s="90"/>
      <c r="R193" s="90">
        <v>71.985784073000005</v>
      </c>
      <c r="S193" s="91">
        <v>2.436122369911188E-4</v>
      </c>
      <c r="T193" s="91">
        <f t="shared" si="6"/>
        <v>2.2188433856248128E-3</v>
      </c>
      <c r="U193" s="91">
        <f>R193/'סכום נכסי הקרן'!$C$42</f>
        <v>5.3766302780398391E-4</v>
      </c>
    </row>
    <row r="194" spans="2:21">
      <c r="B194" s="86" t="s">
        <v>584</v>
      </c>
      <c r="C194" s="110">
        <v>2320232</v>
      </c>
      <c r="D194" s="88" t="s">
        <v>120</v>
      </c>
      <c r="E194" s="88" t="s">
        <v>314</v>
      </c>
      <c r="F194" s="87" t="s">
        <v>585</v>
      </c>
      <c r="G194" s="88" t="s">
        <v>127</v>
      </c>
      <c r="H194" s="87" t="s">
        <v>372</v>
      </c>
      <c r="I194" s="87" t="s">
        <v>318</v>
      </c>
      <c r="J194" s="101"/>
      <c r="K194" s="90">
        <v>4.06000000004307</v>
      </c>
      <c r="L194" s="88" t="s">
        <v>133</v>
      </c>
      <c r="M194" s="89">
        <v>2.2400000000000003E-2</v>
      </c>
      <c r="N194" s="89">
        <v>4.9900000000577316E-2</v>
      </c>
      <c r="O194" s="90">
        <v>48178.860365</v>
      </c>
      <c r="P194" s="102">
        <v>90.6</v>
      </c>
      <c r="Q194" s="90"/>
      <c r="R194" s="90">
        <v>43.650045252000005</v>
      </c>
      <c r="S194" s="91">
        <v>1.4594669470779556E-4</v>
      </c>
      <c r="T194" s="91">
        <f t="shared" si="6"/>
        <v>1.3454408455342624E-3</v>
      </c>
      <c r="U194" s="91">
        <f>R194/'סכום נכסי הקרן'!$C$42</f>
        <v>3.2602291961106598E-4</v>
      </c>
    </row>
    <row r="195" spans="2:21">
      <c r="B195" s="86" t="s">
        <v>586</v>
      </c>
      <c r="C195" s="110">
        <v>1135920</v>
      </c>
      <c r="D195" s="88" t="s">
        <v>120</v>
      </c>
      <c r="E195" s="88" t="s">
        <v>314</v>
      </c>
      <c r="F195" s="87" t="s">
        <v>587</v>
      </c>
      <c r="G195" s="88" t="s">
        <v>454</v>
      </c>
      <c r="H195" s="87" t="s">
        <v>367</v>
      </c>
      <c r="I195" s="87" t="s">
        <v>131</v>
      </c>
      <c r="J195" s="101"/>
      <c r="K195" s="90">
        <v>1.2199999999826829</v>
      </c>
      <c r="L195" s="88" t="s">
        <v>133</v>
      </c>
      <c r="M195" s="89">
        <v>4.0999999999999995E-2</v>
      </c>
      <c r="N195" s="89">
        <v>4.9199999999623108E-2</v>
      </c>
      <c r="O195" s="90">
        <v>39235.991999999998</v>
      </c>
      <c r="P195" s="102">
        <v>100.08</v>
      </c>
      <c r="Q195" s="90"/>
      <c r="R195" s="90">
        <v>39.267380793999997</v>
      </c>
      <c r="S195" s="91">
        <v>1.3078664E-4</v>
      </c>
      <c r="T195" s="91">
        <f t="shared" si="6"/>
        <v>1.2103524226008565E-3</v>
      </c>
      <c r="U195" s="91">
        <f>R195/'סכום נכסי הקרן'!$C$42</f>
        <v>2.9328872531587578E-4</v>
      </c>
    </row>
    <row r="196" spans="2:21">
      <c r="B196" s="86" t="s">
        <v>588</v>
      </c>
      <c r="C196" s="110">
        <v>7770209</v>
      </c>
      <c r="D196" s="88" t="s">
        <v>120</v>
      </c>
      <c r="E196" s="88" t="s">
        <v>314</v>
      </c>
      <c r="F196" s="87" t="s">
        <v>423</v>
      </c>
      <c r="G196" s="88" t="s">
        <v>424</v>
      </c>
      <c r="H196" s="87" t="s">
        <v>372</v>
      </c>
      <c r="I196" s="87" t="s">
        <v>318</v>
      </c>
      <c r="J196" s="101"/>
      <c r="K196" s="90">
        <v>3.17</v>
      </c>
      <c r="L196" s="88" t="s">
        <v>133</v>
      </c>
      <c r="M196" s="89">
        <v>5.0900000000000001E-2</v>
      </c>
      <c r="N196" s="89">
        <v>4.9113924050632918E-2</v>
      </c>
      <c r="O196" s="90">
        <v>9.320000000000001E-4</v>
      </c>
      <c r="P196" s="102">
        <v>102.93</v>
      </c>
      <c r="Q196" s="90"/>
      <c r="R196" s="90">
        <v>9.4799999999999997E-7</v>
      </c>
      <c r="S196" s="91">
        <v>1.2896051331199189E-12</v>
      </c>
      <c r="T196" s="91">
        <f t="shared" si="6"/>
        <v>2.9220540647848229E-11</v>
      </c>
      <c r="U196" s="91">
        <f>R196/'סכום נכסי הקרן'!$C$42</f>
        <v>7.0806278895467872E-12</v>
      </c>
    </row>
    <row r="197" spans="2:21">
      <c r="B197" s="86" t="s">
        <v>589</v>
      </c>
      <c r="C197" s="110">
        <v>7770258</v>
      </c>
      <c r="D197" s="88" t="s">
        <v>120</v>
      </c>
      <c r="E197" s="88" t="s">
        <v>314</v>
      </c>
      <c r="F197" s="87" t="s">
        <v>423</v>
      </c>
      <c r="G197" s="88" t="s">
        <v>424</v>
      </c>
      <c r="H197" s="87" t="s">
        <v>372</v>
      </c>
      <c r="I197" s="87" t="s">
        <v>318</v>
      </c>
      <c r="J197" s="101"/>
      <c r="K197" s="90">
        <v>4.4100032031445489</v>
      </c>
      <c r="L197" s="88" t="s">
        <v>133</v>
      </c>
      <c r="M197" s="89">
        <v>3.5200000000000002E-2</v>
      </c>
      <c r="N197" s="89">
        <v>5.1102442333785615E-2</v>
      </c>
      <c r="O197" s="90">
        <v>9.417E-3</v>
      </c>
      <c r="P197" s="102">
        <v>93.91</v>
      </c>
      <c r="Q197" s="90"/>
      <c r="R197" s="90">
        <v>8.8439999999999987E-6</v>
      </c>
      <c r="S197" s="91">
        <v>1.1717880911389079E-11</v>
      </c>
      <c r="T197" s="91">
        <f t="shared" si="6"/>
        <v>2.7260175262612842E-10</v>
      </c>
      <c r="U197" s="91">
        <f>R197/'סכום נכסי הקרן'!$C$42</f>
        <v>6.6055984235392168E-11</v>
      </c>
    </row>
    <row r="198" spans="2:21">
      <c r="B198" s="86" t="s">
        <v>590</v>
      </c>
      <c r="C198" s="110">
        <v>1410299</v>
      </c>
      <c r="D198" s="88" t="s">
        <v>120</v>
      </c>
      <c r="E198" s="88" t="s">
        <v>314</v>
      </c>
      <c r="F198" s="87" t="s">
        <v>426</v>
      </c>
      <c r="G198" s="88" t="s">
        <v>129</v>
      </c>
      <c r="H198" s="87" t="s">
        <v>372</v>
      </c>
      <c r="I198" s="87" t="s">
        <v>318</v>
      </c>
      <c r="J198" s="101"/>
      <c r="K198" s="90">
        <v>1.6599999999485235</v>
      </c>
      <c r="L198" s="88" t="s">
        <v>133</v>
      </c>
      <c r="M198" s="89">
        <v>2.7000000000000003E-2</v>
      </c>
      <c r="N198" s="89">
        <v>5.3699999996396658E-2</v>
      </c>
      <c r="O198" s="90">
        <v>1620.2179690000003</v>
      </c>
      <c r="P198" s="102">
        <v>95.92</v>
      </c>
      <c r="Q198" s="90"/>
      <c r="R198" s="90">
        <v>1.554113088</v>
      </c>
      <c r="S198" s="91">
        <v>7.9691343680114695E-6</v>
      </c>
      <c r="T198" s="91">
        <f t="shared" si="6"/>
        <v>4.7902979598372298E-5</v>
      </c>
      <c r="U198" s="91">
        <f>R198/'סכום נכסי הקרן'!$C$42</f>
        <v>1.1607696702956204E-5</v>
      </c>
    </row>
    <row r="199" spans="2:21">
      <c r="B199" s="86" t="s">
        <v>591</v>
      </c>
      <c r="C199" s="110">
        <v>1192731</v>
      </c>
      <c r="D199" s="88" t="s">
        <v>120</v>
      </c>
      <c r="E199" s="88" t="s">
        <v>314</v>
      </c>
      <c r="F199" s="87" t="s">
        <v>426</v>
      </c>
      <c r="G199" s="88" t="s">
        <v>129</v>
      </c>
      <c r="H199" s="87" t="s">
        <v>372</v>
      </c>
      <c r="I199" s="87" t="s">
        <v>318</v>
      </c>
      <c r="J199" s="101"/>
      <c r="K199" s="90">
        <v>3.8999999999750883</v>
      </c>
      <c r="L199" s="88" t="s">
        <v>133</v>
      </c>
      <c r="M199" s="89">
        <v>4.5599999999999995E-2</v>
      </c>
      <c r="N199" s="89">
        <v>5.5399999999750885E-2</v>
      </c>
      <c r="O199" s="90">
        <v>62203.584140999999</v>
      </c>
      <c r="P199" s="102">
        <v>96.8</v>
      </c>
      <c r="Q199" s="90"/>
      <c r="R199" s="90">
        <v>60.213067375000001</v>
      </c>
      <c r="S199" s="91">
        <v>2.1515705955010554E-4</v>
      </c>
      <c r="T199" s="91">
        <f t="shared" si="6"/>
        <v>1.8559687581886201E-3</v>
      </c>
      <c r="U199" s="91">
        <f>R199/'סכום נכסי הקרן'!$C$42</f>
        <v>4.4973240946264217E-4</v>
      </c>
    </row>
    <row r="200" spans="2:21">
      <c r="B200" s="86" t="s">
        <v>592</v>
      </c>
      <c r="C200" s="110">
        <v>2300309</v>
      </c>
      <c r="D200" s="88" t="s">
        <v>120</v>
      </c>
      <c r="E200" s="88" t="s">
        <v>314</v>
      </c>
      <c r="F200" s="87" t="s">
        <v>434</v>
      </c>
      <c r="G200" s="88" t="s">
        <v>156</v>
      </c>
      <c r="H200" s="87" t="s">
        <v>435</v>
      </c>
      <c r="I200" s="87" t="s">
        <v>131</v>
      </c>
      <c r="J200" s="101"/>
      <c r="K200" s="90">
        <v>8.9400000000047743</v>
      </c>
      <c r="L200" s="88" t="s">
        <v>133</v>
      </c>
      <c r="M200" s="89">
        <v>2.7900000000000001E-2</v>
      </c>
      <c r="N200" s="89">
        <v>5.3899999999906682E-2</v>
      </c>
      <c r="O200" s="90">
        <v>57219.154999999999</v>
      </c>
      <c r="P200" s="102">
        <v>80.540000000000006</v>
      </c>
      <c r="Q200" s="90"/>
      <c r="R200" s="90">
        <v>46.084307437</v>
      </c>
      <c r="S200" s="91">
        <v>1.3305542507673705E-4</v>
      </c>
      <c r="T200" s="91">
        <f t="shared" si="6"/>
        <v>1.4204729733025244E-3</v>
      </c>
      <c r="U200" s="91">
        <f>R200/'סכום נכסי הקרן'!$C$42</f>
        <v>3.4420446467180448E-4</v>
      </c>
    </row>
    <row r="201" spans="2:21">
      <c r="B201" s="86" t="s">
        <v>593</v>
      </c>
      <c r="C201" s="110">
        <v>2300176</v>
      </c>
      <c r="D201" s="88" t="s">
        <v>120</v>
      </c>
      <c r="E201" s="88" t="s">
        <v>314</v>
      </c>
      <c r="F201" s="87" t="s">
        <v>434</v>
      </c>
      <c r="G201" s="88" t="s">
        <v>156</v>
      </c>
      <c r="H201" s="87" t="s">
        <v>435</v>
      </c>
      <c r="I201" s="87" t="s">
        <v>131</v>
      </c>
      <c r="J201" s="101"/>
      <c r="K201" s="90">
        <v>1.5999999999837713</v>
      </c>
      <c r="L201" s="88" t="s">
        <v>133</v>
      </c>
      <c r="M201" s="89">
        <v>3.6499999999999998E-2</v>
      </c>
      <c r="N201" s="89">
        <v>5.1699999999521254E-2</v>
      </c>
      <c r="O201" s="90">
        <v>37382.757751999998</v>
      </c>
      <c r="P201" s="102">
        <v>98.9</v>
      </c>
      <c r="Q201" s="90"/>
      <c r="R201" s="90">
        <v>36.971546181000001</v>
      </c>
      <c r="S201" s="91">
        <v>2.3401206964867555E-5</v>
      </c>
      <c r="T201" s="91">
        <f t="shared" si="6"/>
        <v>1.1395870970418867E-3</v>
      </c>
      <c r="U201" s="91">
        <f>R201/'סכום נכסי הקרן'!$C$42</f>
        <v>2.7614109811060719E-4</v>
      </c>
    </row>
    <row r="202" spans="2:21">
      <c r="B202" s="86" t="s">
        <v>594</v>
      </c>
      <c r="C202" s="110">
        <v>1185941</v>
      </c>
      <c r="D202" s="88" t="s">
        <v>120</v>
      </c>
      <c r="E202" s="88" t="s">
        <v>314</v>
      </c>
      <c r="F202" s="87" t="s">
        <v>595</v>
      </c>
      <c r="G202" s="88" t="s">
        <v>130</v>
      </c>
      <c r="H202" s="87" t="s">
        <v>435</v>
      </c>
      <c r="I202" s="87" t="s">
        <v>131</v>
      </c>
      <c r="J202" s="101"/>
      <c r="K202" s="90">
        <v>1.960000000005518</v>
      </c>
      <c r="L202" s="88" t="s">
        <v>133</v>
      </c>
      <c r="M202" s="89">
        <v>5.5999999999999994E-2</v>
      </c>
      <c r="N202" s="89">
        <v>6.7400000000155794E-2</v>
      </c>
      <c r="O202" s="90">
        <v>122612.47500000001</v>
      </c>
      <c r="P202" s="102">
        <v>100.51</v>
      </c>
      <c r="Q202" s="90"/>
      <c r="R202" s="90">
        <v>123.23779589199999</v>
      </c>
      <c r="S202" s="91">
        <v>3.1830034267023186E-4</v>
      </c>
      <c r="T202" s="91">
        <f t="shared" si="6"/>
        <v>3.7986023462166767E-3</v>
      </c>
      <c r="U202" s="91">
        <f>R202/'סכום נכסי הקרן'!$C$42</f>
        <v>9.20465163121487E-4</v>
      </c>
    </row>
    <row r="203" spans="2:21">
      <c r="B203" s="86" t="s">
        <v>596</v>
      </c>
      <c r="C203" s="110">
        <v>1143130</v>
      </c>
      <c r="D203" s="88" t="s">
        <v>120</v>
      </c>
      <c r="E203" s="88" t="s">
        <v>314</v>
      </c>
      <c r="F203" s="87" t="s">
        <v>456</v>
      </c>
      <c r="G203" s="88" t="s">
        <v>454</v>
      </c>
      <c r="H203" s="87" t="s">
        <v>435</v>
      </c>
      <c r="I203" s="87" t="s">
        <v>131</v>
      </c>
      <c r="J203" s="101"/>
      <c r="K203" s="90">
        <v>7.5699999999977896</v>
      </c>
      <c r="L203" s="88" t="s">
        <v>133</v>
      </c>
      <c r="M203" s="89">
        <v>3.0499999999999999E-2</v>
      </c>
      <c r="N203" s="89">
        <v>5.4900000000019773E-2</v>
      </c>
      <c r="O203" s="90">
        <v>101854.45600000002</v>
      </c>
      <c r="P203" s="102">
        <v>84.4</v>
      </c>
      <c r="Q203" s="90"/>
      <c r="R203" s="90">
        <v>85.965160866999994</v>
      </c>
      <c r="S203" s="91">
        <v>1.4920155537830867E-4</v>
      </c>
      <c r="T203" s="91">
        <f t="shared" ref="T203:T266" si="7">IFERROR(R203/$R$11,0)</f>
        <v>2.6497346808153858E-3</v>
      </c>
      <c r="U203" s="91">
        <f>R203/'סכום נכסי הקרן'!$C$42</f>
        <v>6.4207522738845592E-4</v>
      </c>
    </row>
    <row r="204" spans="2:21">
      <c r="B204" s="86" t="s">
        <v>597</v>
      </c>
      <c r="C204" s="110">
        <v>1157601</v>
      </c>
      <c r="D204" s="88" t="s">
        <v>120</v>
      </c>
      <c r="E204" s="88" t="s">
        <v>314</v>
      </c>
      <c r="F204" s="87" t="s">
        <v>456</v>
      </c>
      <c r="G204" s="88" t="s">
        <v>454</v>
      </c>
      <c r="H204" s="87" t="s">
        <v>435</v>
      </c>
      <c r="I204" s="87" t="s">
        <v>131</v>
      </c>
      <c r="J204" s="101"/>
      <c r="K204" s="90">
        <v>3.1000000000053189</v>
      </c>
      <c r="L204" s="88" t="s">
        <v>133</v>
      </c>
      <c r="M204" s="89">
        <v>2.9100000000000001E-2</v>
      </c>
      <c r="N204" s="89">
        <v>5.0000000000177319E-2</v>
      </c>
      <c r="O204" s="90">
        <v>59552.184303000002</v>
      </c>
      <c r="P204" s="102">
        <v>94.7</v>
      </c>
      <c r="Q204" s="90"/>
      <c r="R204" s="90">
        <v>56.395918527000006</v>
      </c>
      <c r="S204" s="91">
        <v>9.9253640504999997E-5</v>
      </c>
      <c r="T204" s="91">
        <f t="shared" si="7"/>
        <v>1.7383114237246211E-3</v>
      </c>
      <c r="U204" s="91">
        <f>R204/'סכום נכסי הקרן'!$C$42</f>
        <v>4.2122206073722006E-4</v>
      </c>
    </row>
    <row r="205" spans="2:21">
      <c r="B205" s="86" t="s">
        <v>598</v>
      </c>
      <c r="C205" s="110">
        <v>1138163</v>
      </c>
      <c r="D205" s="88" t="s">
        <v>120</v>
      </c>
      <c r="E205" s="88" t="s">
        <v>314</v>
      </c>
      <c r="F205" s="87" t="s">
        <v>456</v>
      </c>
      <c r="G205" s="88" t="s">
        <v>454</v>
      </c>
      <c r="H205" s="87" t="s">
        <v>435</v>
      </c>
      <c r="I205" s="87" t="s">
        <v>131</v>
      </c>
      <c r="J205" s="101"/>
      <c r="K205" s="90">
        <v>5.1399929856852378</v>
      </c>
      <c r="L205" s="88" t="s">
        <v>133</v>
      </c>
      <c r="M205" s="89">
        <v>3.95E-2</v>
      </c>
      <c r="N205" s="89">
        <v>5.0790906179955186E-2</v>
      </c>
      <c r="O205" s="90">
        <v>3.2700000000000003E-3</v>
      </c>
      <c r="P205" s="102">
        <v>95.66</v>
      </c>
      <c r="Q205" s="90"/>
      <c r="R205" s="90">
        <v>3.1229999999999996E-6</v>
      </c>
      <c r="S205" s="91">
        <v>1.3624433848005142E-11</v>
      </c>
      <c r="T205" s="91">
        <f t="shared" si="7"/>
        <v>9.626133802028483E-11</v>
      </c>
      <c r="U205" s="91">
        <f>R205/'סכום נכסי הקרן'!$C$42</f>
        <v>2.3325739344994319E-11</v>
      </c>
    </row>
    <row r="206" spans="2:21">
      <c r="B206" s="86" t="s">
        <v>599</v>
      </c>
      <c r="C206" s="110">
        <v>1143122</v>
      </c>
      <c r="D206" s="88" t="s">
        <v>120</v>
      </c>
      <c r="E206" s="88" t="s">
        <v>314</v>
      </c>
      <c r="F206" s="87" t="s">
        <v>456</v>
      </c>
      <c r="G206" s="88" t="s">
        <v>454</v>
      </c>
      <c r="H206" s="87" t="s">
        <v>435</v>
      </c>
      <c r="I206" s="87" t="s">
        <v>131</v>
      </c>
      <c r="J206" s="101"/>
      <c r="K206" s="90">
        <v>6.8199999999909657</v>
      </c>
      <c r="L206" s="88" t="s">
        <v>133</v>
      </c>
      <c r="M206" s="89">
        <v>3.0499999999999999E-2</v>
      </c>
      <c r="N206" s="89">
        <v>5.5299999999915625E-2</v>
      </c>
      <c r="O206" s="90">
        <v>136938.01141599999</v>
      </c>
      <c r="P206" s="102">
        <v>85.68</v>
      </c>
      <c r="Q206" s="90"/>
      <c r="R206" s="90">
        <v>117.32848818299999</v>
      </c>
      <c r="S206" s="91">
        <v>1.878767538804851E-4</v>
      </c>
      <c r="T206" s="91">
        <f t="shared" si="7"/>
        <v>3.6164576562256667E-3</v>
      </c>
      <c r="U206" s="91">
        <f>R206/'סכום נכסי הקרן'!$C$42</f>
        <v>8.7632844479631903E-4</v>
      </c>
    </row>
    <row r="207" spans="2:21">
      <c r="B207" s="86" t="s">
        <v>600</v>
      </c>
      <c r="C207" s="110">
        <v>1182666</v>
      </c>
      <c r="D207" s="88" t="s">
        <v>120</v>
      </c>
      <c r="E207" s="88" t="s">
        <v>314</v>
      </c>
      <c r="F207" s="87" t="s">
        <v>456</v>
      </c>
      <c r="G207" s="88" t="s">
        <v>454</v>
      </c>
      <c r="H207" s="87" t="s">
        <v>435</v>
      </c>
      <c r="I207" s="87" t="s">
        <v>131</v>
      </c>
      <c r="J207" s="101"/>
      <c r="K207" s="90">
        <v>8.4299999999962463</v>
      </c>
      <c r="L207" s="88" t="s">
        <v>133</v>
      </c>
      <c r="M207" s="89">
        <v>2.63E-2</v>
      </c>
      <c r="N207" s="89">
        <v>5.5E-2</v>
      </c>
      <c r="O207" s="90">
        <v>147134.97</v>
      </c>
      <c r="P207" s="102">
        <v>79.64</v>
      </c>
      <c r="Q207" s="90"/>
      <c r="R207" s="90">
        <v>117.178290108</v>
      </c>
      <c r="S207" s="91">
        <v>2.1210417591668924E-4</v>
      </c>
      <c r="T207" s="91">
        <f t="shared" si="7"/>
        <v>3.6118280476225384E-3</v>
      </c>
      <c r="U207" s="91">
        <f>R207/'סכום נכסי הקרן'!$C$42</f>
        <v>8.752066128566553E-4</v>
      </c>
    </row>
    <row r="208" spans="2:21">
      <c r="B208" s="86" t="s">
        <v>601</v>
      </c>
      <c r="C208" s="110">
        <v>1141647</v>
      </c>
      <c r="D208" s="88" t="s">
        <v>120</v>
      </c>
      <c r="E208" s="88" t="s">
        <v>314</v>
      </c>
      <c r="F208" s="87" t="s">
        <v>602</v>
      </c>
      <c r="G208" s="88" t="s">
        <v>128</v>
      </c>
      <c r="H208" s="87" t="s">
        <v>432</v>
      </c>
      <c r="I208" s="87" t="s">
        <v>318</v>
      </c>
      <c r="J208" s="101"/>
      <c r="K208" s="90">
        <v>0.23000000057267325</v>
      </c>
      <c r="L208" s="88" t="s">
        <v>133</v>
      </c>
      <c r="M208" s="89">
        <v>3.4000000000000002E-2</v>
      </c>
      <c r="N208" s="89">
        <v>5.9500000039288049E-2</v>
      </c>
      <c r="O208" s="90">
        <v>751.54087200000004</v>
      </c>
      <c r="P208" s="102">
        <v>99.91</v>
      </c>
      <c r="Q208" s="90"/>
      <c r="R208" s="90">
        <v>0.75086445899999998</v>
      </c>
      <c r="S208" s="91">
        <v>1.0733938238435864E-5</v>
      </c>
      <c r="T208" s="91">
        <f t="shared" si="7"/>
        <v>2.3144161862061258E-5</v>
      </c>
      <c r="U208" s="91">
        <f>R208/'סכום נכסי הקרן'!$C$42</f>
        <v>5.6082192296042828E-6</v>
      </c>
    </row>
    <row r="209" spans="2:21">
      <c r="B209" s="86" t="s">
        <v>603</v>
      </c>
      <c r="C209" s="110">
        <v>1136068</v>
      </c>
      <c r="D209" s="88" t="s">
        <v>120</v>
      </c>
      <c r="E209" s="88" t="s">
        <v>314</v>
      </c>
      <c r="F209" s="87" t="s">
        <v>462</v>
      </c>
      <c r="G209" s="88" t="s">
        <v>454</v>
      </c>
      <c r="H209" s="87" t="s">
        <v>435</v>
      </c>
      <c r="I209" s="87" t="s">
        <v>131</v>
      </c>
      <c r="J209" s="101"/>
      <c r="K209" s="90">
        <v>1.3099999999472394</v>
      </c>
      <c r="L209" s="88" t="s">
        <v>133</v>
      </c>
      <c r="M209" s="89">
        <v>3.9199999999999999E-2</v>
      </c>
      <c r="N209" s="89">
        <v>5.3399999997997244E-2</v>
      </c>
      <c r="O209" s="90">
        <v>9389.5562379999992</v>
      </c>
      <c r="P209" s="102">
        <v>98.91</v>
      </c>
      <c r="Q209" s="90"/>
      <c r="R209" s="90">
        <v>9.2872103789999993</v>
      </c>
      <c r="S209" s="91">
        <v>9.7822754689775733E-6</v>
      </c>
      <c r="T209" s="91">
        <f t="shared" si="7"/>
        <v>2.8626298352815136E-4</v>
      </c>
      <c r="U209" s="91">
        <f>R209/'סכום נכסי הקרן'!$C$42</f>
        <v>6.9366329984847877E-5</v>
      </c>
    </row>
    <row r="210" spans="2:21">
      <c r="B210" s="86" t="s">
        <v>604</v>
      </c>
      <c r="C210" s="110">
        <v>1160647</v>
      </c>
      <c r="D210" s="88" t="s">
        <v>120</v>
      </c>
      <c r="E210" s="88" t="s">
        <v>314</v>
      </c>
      <c r="F210" s="87" t="s">
        <v>462</v>
      </c>
      <c r="G210" s="88" t="s">
        <v>454</v>
      </c>
      <c r="H210" s="87" t="s">
        <v>435</v>
      </c>
      <c r="I210" s="87" t="s">
        <v>131</v>
      </c>
      <c r="J210" s="101"/>
      <c r="K210" s="90">
        <v>6.3800000000071879</v>
      </c>
      <c r="L210" s="88" t="s">
        <v>133</v>
      </c>
      <c r="M210" s="89">
        <v>2.64E-2</v>
      </c>
      <c r="N210" s="89">
        <v>5.3400000000064313E-2</v>
      </c>
      <c r="O210" s="90">
        <v>311890.50188</v>
      </c>
      <c r="P210" s="102">
        <v>84.75</v>
      </c>
      <c r="Q210" s="90"/>
      <c r="R210" s="90">
        <v>264.32720034499999</v>
      </c>
      <c r="S210" s="91">
        <v>1.9062204528665471E-4</v>
      </c>
      <c r="T210" s="91">
        <f t="shared" si="7"/>
        <v>8.1474511624609666E-3</v>
      </c>
      <c r="U210" s="91">
        <f>R210/'סכום נכסי הקרן'!$C$42</f>
        <v>1.9742642897981311E-3</v>
      </c>
    </row>
    <row r="211" spans="2:21">
      <c r="B211" s="86" t="s">
        <v>605</v>
      </c>
      <c r="C211" s="110">
        <v>1179928</v>
      </c>
      <c r="D211" s="88" t="s">
        <v>120</v>
      </c>
      <c r="E211" s="88" t="s">
        <v>314</v>
      </c>
      <c r="F211" s="87" t="s">
        <v>462</v>
      </c>
      <c r="G211" s="88" t="s">
        <v>454</v>
      </c>
      <c r="H211" s="87" t="s">
        <v>435</v>
      </c>
      <c r="I211" s="87" t="s">
        <v>131</v>
      </c>
      <c r="J211" s="101"/>
      <c r="K211" s="90">
        <v>7.9799999999860649</v>
      </c>
      <c r="L211" s="88" t="s">
        <v>133</v>
      </c>
      <c r="M211" s="89">
        <v>2.5000000000000001E-2</v>
      </c>
      <c r="N211" s="89">
        <v>5.5299999999850399E-2</v>
      </c>
      <c r="O211" s="90">
        <v>123304.503079</v>
      </c>
      <c r="P211" s="102">
        <v>79.150000000000006</v>
      </c>
      <c r="Q211" s="90"/>
      <c r="R211" s="90">
        <v>97.595514182000002</v>
      </c>
      <c r="S211" s="91">
        <v>9.2456606921844539E-5</v>
      </c>
      <c r="T211" s="91">
        <f t="shared" si="7"/>
        <v>3.0082211911421726E-3</v>
      </c>
      <c r="U211" s="91">
        <f>R211/'סכום נכסי הקרן'!$C$42</f>
        <v>7.2894253123600029E-4</v>
      </c>
    </row>
    <row r="212" spans="2:21">
      <c r="B212" s="86" t="s">
        <v>606</v>
      </c>
      <c r="C212" s="110">
        <v>1143411</v>
      </c>
      <c r="D212" s="88" t="s">
        <v>120</v>
      </c>
      <c r="E212" s="88" t="s">
        <v>314</v>
      </c>
      <c r="F212" s="87" t="s">
        <v>587</v>
      </c>
      <c r="G212" s="88" t="s">
        <v>454</v>
      </c>
      <c r="H212" s="87" t="s">
        <v>435</v>
      </c>
      <c r="I212" s="87" t="s">
        <v>131</v>
      </c>
      <c r="J212" s="101"/>
      <c r="K212" s="90">
        <v>5.6000000000282277</v>
      </c>
      <c r="L212" s="88" t="s">
        <v>133</v>
      </c>
      <c r="M212" s="89">
        <v>3.4300000000000004E-2</v>
      </c>
      <c r="N212" s="89">
        <v>5.2600000000180218E-2</v>
      </c>
      <c r="O212" s="90">
        <v>100666.171094</v>
      </c>
      <c r="P212" s="102">
        <v>91.5</v>
      </c>
      <c r="Q212" s="90"/>
      <c r="R212" s="90">
        <v>92.109546558999995</v>
      </c>
      <c r="S212" s="91">
        <v>3.3126948497433199E-4</v>
      </c>
      <c r="T212" s="91">
        <f t="shared" si="7"/>
        <v>2.8391252629558321E-3</v>
      </c>
      <c r="U212" s="91">
        <f>R212/'סכום נכסי הקרן'!$C$42</f>
        <v>6.8796774710882245E-4</v>
      </c>
    </row>
    <row r="213" spans="2:21">
      <c r="B213" s="86" t="s">
        <v>607</v>
      </c>
      <c r="C213" s="110">
        <v>1184191</v>
      </c>
      <c r="D213" s="88" t="s">
        <v>120</v>
      </c>
      <c r="E213" s="88" t="s">
        <v>314</v>
      </c>
      <c r="F213" s="87" t="s">
        <v>587</v>
      </c>
      <c r="G213" s="88" t="s">
        <v>454</v>
      </c>
      <c r="H213" s="87" t="s">
        <v>435</v>
      </c>
      <c r="I213" s="87" t="s">
        <v>131</v>
      </c>
      <c r="J213" s="101"/>
      <c r="K213" s="90">
        <v>6.8400000000522647</v>
      </c>
      <c r="L213" s="88" t="s">
        <v>133</v>
      </c>
      <c r="M213" s="89">
        <v>2.98E-2</v>
      </c>
      <c r="N213" s="89">
        <v>5.5100000000453647E-2</v>
      </c>
      <c r="O213" s="90">
        <v>79843.608886999995</v>
      </c>
      <c r="P213" s="102">
        <v>85.31</v>
      </c>
      <c r="Q213" s="90"/>
      <c r="R213" s="90">
        <v>68.114582741000007</v>
      </c>
      <c r="S213" s="91">
        <v>2.0340135298125368E-4</v>
      </c>
      <c r="T213" s="91">
        <f t="shared" si="7"/>
        <v>2.0995199722517008E-3</v>
      </c>
      <c r="U213" s="91">
        <f>R213/'סכום נכסי הקרן'!$C$42</f>
        <v>5.0874896016958539E-4</v>
      </c>
    </row>
    <row r="214" spans="2:21">
      <c r="B214" s="86" t="s">
        <v>608</v>
      </c>
      <c r="C214" s="110">
        <v>1139815</v>
      </c>
      <c r="D214" s="88" t="s">
        <v>120</v>
      </c>
      <c r="E214" s="88" t="s">
        <v>314</v>
      </c>
      <c r="F214" s="87" t="s">
        <v>474</v>
      </c>
      <c r="G214" s="88" t="s">
        <v>454</v>
      </c>
      <c r="H214" s="87" t="s">
        <v>435</v>
      </c>
      <c r="I214" s="87" t="s">
        <v>131</v>
      </c>
      <c r="J214" s="101"/>
      <c r="K214" s="90">
        <v>2.2500000000061702</v>
      </c>
      <c r="L214" s="88" t="s">
        <v>133</v>
      </c>
      <c r="M214" s="89">
        <v>3.61E-2</v>
      </c>
      <c r="N214" s="89">
        <v>4.9500000000096245E-2</v>
      </c>
      <c r="O214" s="90">
        <v>207198.47938599999</v>
      </c>
      <c r="P214" s="102">
        <v>97.78</v>
      </c>
      <c r="Q214" s="90"/>
      <c r="R214" s="90">
        <v>202.59866623900001</v>
      </c>
      <c r="S214" s="91">
        <v>2.6996544545407163E-4</v>
      </c>
      <c r="T214" s="91">
        <f t="shared" si="7"/>
        <v>6.2447706350596387E-3</v>
      </c>
      <c r="U214" s="91">
        <f>R214/'סכום נכסי הקרן'!$C$42</f>
        <v>1.5132128339207221E-3</v>
      </c>
    </row>
    <row r="215" spans="2:21">
      <c r="B215" s="86" t="s">
        <v>609</v>
      </c>
      <c r="C215" s="110">
        <v>1155522</v>
      </c>
      <c r="D215" s="88" t="s">
        <v>120</v>
      </c>
      <c r="E215" s="88" t="s">
        <v>314</v>
      </c>
      <c r="F215" s="87" t="s">
        <v>474</v>
      </c>
      <c r="G215" s="88" t="s">
        <v>454</v>
      </c>
      <c r="H215" s="87" t="s">
        <v>435</v>
      </c>
      <c r="I215" s="87" t="s">
        <v>131</v>
      </c>
      <c r="J215" s="101"/>
      <c r="K215" s="90">
        <v>3.2499999999886136</v>
      </c>
      <c r="L215" s="88" t="s">
        <v>133</v>
      </c>
      <c r="M215" s="89">
        <v>3.3000000000000002E-2</v>
      </c>
      <c r="N215" s="89">
        <v>4.8699999999877036E-2</v>
      </c>
      <c r="O215" s="90">
        <v>68934.119783000002</v>
      </c>
      <c r="P215" s="102">
        <v>95.55</v>
      </c>
      <c r="Q215" s="90"/>
      <c r="R215" s="90">
        <v>65.866551462999993</v>
      </c>
      <c r="S215" s="91">
        <v>2.235616591253304E-4</v>
      </c>
      <c r="T215" s="91">
        <f t="shared" si="7"/>
        <v>2.0302281058630577E-3</v>
      </c>
      <c r="U215" s="91">
        <f>R215/'סכום נכסי הקרן'!$C$42</f>
        <v>4.919583768746693E-4</v>
      </c>
    </row>
    <row r="216" spans="2:21">
      <c r="B216" s="86" t="s">
        <v>610</v>
      </c>
      <c r="C216" s="87" t="s">
        <v>611</v>
      </c>
      <c r="D216" s="88" t="s">
        <v>120</v>
      </c>
      <c r="E216" s="88" t="s">
        <v>314</v>
      </c>
      <c r="F216" s="87" t="s">
        <v>474</v>
      </c>
      <c r="G216" s="88" t="s">
        <v>454</v>
      </c>
      <c r="H216" s="87" t="s">
        <v>435</v>
      </c>
      <c r="I216" s="87" t="s">
        <v>131</v>
      </c>
      <c r="J216" s="101"/>
      <c r="K216" s="90">
        <v>5.5600000000148988</v>
      </c>
      <c r="L216" s="88" t="s">
        <v>133</v>
      </c>
      <c r="M216" s="89">
        <v>2.6200000000000001E-2</v>
      </c>
      <c r="N216" s="89">
        <v>5.3300000000124734E-2</v>
      </c>
      <c r="O216" s="90">
        <v>193353.08524799999</v>
      </c>
      <c r="P216" s="102">
        <v>87.48</v>
      </c>
      <c r="Q216" s="90"/>
      <c r="R216" s="90">
        <v>169.145272533</v>
      </c>
      <c r="S216" s="91">
        <v>1.4949661018694702E-4</v>
      </c>
      <c r="T216" s="91">
        <f t="shared" si="7"/>
        <v>5.2136248010990439E-3</v>
      </c>
      <c r="U216" s="91">
        <f>R216/'סכום נכסי הקרן'!$C$42</f>
        <v>1.2633488756140844E-3</v>
      </c>
    </row>
    <row r="217" spans="2:21">
      <c r="B217" s="86" t="s">
        <v>612</v>
      </c>
      <c r="C217" s="87" t="s">
        <v>613</v>
      </c>
      <c r="D217" s="88" t="s">
        <v>120</v>
      </c>
      <c r="E217" s="88" t="s">
        <v>314</v>
      </c>
      <c r="F217" s="87" t="s">
        <v>614</v>
      </c>
      <c r="G217" s="88" t="s">
        <v>128</v>
      </c>
      <c r="H217" s="87" t="s">
        <v>432</v>
      </c>
      <c r="I217" s="87" t="s">
        <v>318</v>
      </c>
      <c r="J217" s="101"/>
      <c r="K217" s="90">
        <v>2.5499999999849656</v>
      </c>
      <c r="L217" s="88" t="s">
        <v>133</v>
      </c>
      <c r="M217" s="89">
        <v>2.3E-2</v>
      </c>
      <c r="N217" s="89">
        <v>5.7199999999735393E-2</v>
      </c>
      <c r="O217" s="90">
        <v>90341.410241000005</v>
      </c>
      <c r="P217" s="102">
        <v>92.03</v>
      </c>
      <c r="Q217" s="90"/>
      <c r="R217" s="90">
        <v>83.141197835</v>
      </c>
      <c r="S217" s="91">
        <v>1.1066210257214044E-4</v>
      </c>
      <c r="T217" s="91">
        <f t="shared" si="7"/>
        <v>2.5626906654519083E-3</v>
      </c>
      <c r="U217" s="91">
        <f>R217/'סכום נכסי הקרן'!$C$42</f>
        <v>6.2098300016964975E-4</v>
      </c>
    </row>
    <row r="218" spans="2:21">
      <c r="B218" s="86" t="s">
        <v>615</v>
      </c>
      <c r="C218" s="110">
        <v>1173566</v>
      </c>
      <c r="D218" s="88" t="s">
        <v>120</v>
      </c>
      <c r="E218" s="88" t="s">
        <v>314</v>
      </c>
      <c r="F218" s="87" t="s">
        <v>614</v>
      </c>
      <c r="G218" s="88" t="s">
        <v>128</v>
      </c>
      <c r="H218" s="87" t="s">
        <v>432</v>
      </c>
      <c r="I218" s="87" t="s">
        <v>318</v>
      </c>
      <c r="J218" s="101"/>
      <c r="K218" s="90">
        <v>2.6899999999773225</v>
      </c>
      <c r="L218" s="88" t="s">
        <v>133</v>
      </c>
      <c r="M218" s="89">
        <v>2.1499999999999998E-2</v>
      </c>
      <c r="N218" s="89">
        <v>6.019999999942071E-2</v>
      </c>
      <c r="O218" s="90">
        <v>46650.640579000006</v>
      </c>
      <c r="P218" s="102">
        <v>90.37</v>
      </c>
      <c r="Q218" s="90">
        <v>2.3797225370000001</v>
      </c>
      <c r="R218" s="90">
        <v>44.537906429000003</v>
      </c>
      <c r="S218" s="91">
        <v>8.3128749337185314E-5</v>
      </c>
      <c r="T218" s="91">
        <f t="shared" si="7"/>
        <v>1.372807705884658E-3</v>
      </c>
      <c r="U218" s="91">
        <f>R218/'סכום נכסי הקרן'!$C$42</f>
        <v>3.3265436962363144E-4</v>
      </c>
    </row>
    <row r="219" spans="2:21">
      <c r="B219" s="86" t="s">
        <v>616</v>
      </c>
      <c r="C219" s="110">
        <v>1136464</v>
      </c>
      <c r="D219" s="88" t="s">
        <v>120</v>
      </c>
      <c r="E219" s="88" t="s">
        <v>314</v>
      </c>
      <c r="F219" s="87" t="s">
        <v>614</v>
      </c>
      <c r="G219" s="88" t="s">
        <v>128</v>
      </c>
      <c r="H219" s="87" t="s">
        <v>432</v>
      </c>
      <c r="I219" s="87" t="s">
        <v>318</v>
      </c>
      <c r="J219" s="101"/>
      <c r="K219" s="90">
        <v>1.8399999999947421</v>
      </c>
      <c r="L219" s="88" t="s">
        <v>133</v>
      </c>
      <c r="M219" s="89">
        <v>2.75E-2</v>
      </c>
      <c r="N219" s="89">
        <v>5.9700000000181844E-2</v>
      </c>
      <c r="O219" s="90">
        <v>48217.940688000002</v>
      </c>
      <c r="P219" s="102">
        <v>94.66</v>
      </c>
      <c r="Q219" s="90"/>
      <c r="R219" s="90">
        <v>45.643101061000003</v>
      </c>
      <c r="S219" s="91">
        <v>1.5317578358977951E-4</v>
      </c>
      <c r="T219" s="91">
        <f t="shared" si="7"/>
        <v>1.4068735124966197E-3</v>
      </c>
      <c r="U219" s="91">
        <f>R219/'סכום נכסי הקרן'!$C$42</f>
        <v>3.4090908685434514E-4</v>
      </c>
    </row>
    <row r="220" spans="2:21">
      <c r="B220" s="86" t="s">
        <v>617</v>
      </c>
      <c r="C220" s="110">
        <v>1139591</v>
      </c>
      <c r="D220" s="88" t="s">
        <v>120</v>
      </c>
      <c r="E220" s="88" t="s">
        <v>314</v>
      </c>
      <c r="F220" s="87" t="s">
        <v>614</v>
      </c>
      <c r="G220" s="88" t="s">
        <v>128</v>
      </c>
      <c r="H220" s="87" t="s">
        <v>432</v>
      </c>
      <c r="I220" s="87" t="s">
        <v>318</v>
      </c>
      <c r="J220" s="101"/>
      <c r="K220" s="90">
        <v>0.6600000000475531</v>
      </c>
      <c r="L220" s="88" t="s">
        <v>133</v>
      </c>
      <c r="M220" s="89">
        <v>2.4E-2</v>
      </c>
      <c r="N220" s="89">
        <v>5.9300000002139891E-2</v>
      </c>
      <c r="O220" s="90">
        <v>10733.503042000002</v>
      </c>
      <c r="P220" s="102">
        <v>97.96</v>
      </c>
      <c r="Q220" s="90"/>
      <c r="R220" s="90">
        <v>10.514539575000001</v>
      </c>
      <c r="S220" s="91">
        <v>9.2216341908183473E-5</v>
      </c>
      <c r="T220" s="91">
        <f t="shared" si="7"/>
        <v>3.2409338717794976E-4</v>
      </c>
      <c r="U220" s="91">
        <f>R220/'סכום נכסי הקרן'!$C$42</f>
        <v>7.8533272321190326E-5</v>
      </c>
    </row>
    <row r="221" spans="2:21">
      <c r="B221" s="86" t="s">
        <v>618</v>
      </c>
      <c r="C221" s="110">
        <v>1158740</v>
      </c>
      <c r="D221" s="88" t="s">
        <v>120</v>
      </c>
      <c r="E221" s="88" t="s">
        <v>314</v>
      </c>
      <c r="F221" s="87" t="s">
        <v>478</v>
      </c>
      <c r="G221" s="88" t="s">
        <v>129</v>
      </c>
      <c r="H221" s="87" t="s">
        <v>479</v>
      </c>
      <c r="I221" s="87" t="s">
        <v>318</v>
      </c>
      <c r="J221" s="101"/>
      <c r="K221" s="90">
        <v>1.7999999997771157</v>
      </c>
      <c r="L221" s="88" t="s">
        <v>133</v>
      </c>
      <c r="M221" s="89">
        <v>3.2500000000000001E-2</v>
      </c>
      <c r="N221" s="89">
        <v>6.3399999981500643E-2</v>
      </c>
      <c r="O221" s="90">
        <v>939.51236800000004</v>
      </c>
      <c r="P221" s="102">
        <v>95.51</v>
      </c>
      <c r="Q221" s="90"/>
      <c r="R221" s="90">
        <v>0.89732824900000008</v>
      </c>
      <c r="S221" s="91">
        <v>2.2671103880197997E-6</v>
      </c>
      <c r="T221" s="91">
        <f t="shared" si="7"/>
        <v>2.765866727253901E-5</v>
      </c>
      <c r="U221" s="91">
        <f>R221/'סכום נכסי הקרן'!$C$42</f>
        <v>6.7021597320122202E-6</v>
      </c>
    </row>
    <row r="222" spans="2:21">
      <c r="B222" s="86" t="s">
        <v>619</v>
      </c>
      <c r="C222" s="110">
        <v>1191832</v>
      </c>
      <c r="D222" s="88" t="s">
        <v>120</v>
      </c>
      <c r="E222" s="88" t="s">
        <v>314</v>
      </c>
      <c r="F222" s="87" t="s">
        <v>478</v>
      </c>
      <c r="G222" s="88" t="s">
        <v>129</v>
      </c>
      <c r="H222" s="87" t="s">
        <v>479</v>
      </c>
      <c r="I222" s="87" t="s">
        <v>318</v>
      </c>
      <c r="J222" s="101"/>
      <c r="K222" s="90">
        <v>2.5800000000106023</v>
      </c>
      <c r="L222" s="88" t="s">
        <v>133</v>
      </c>
      <c r="M222" s="89">
        <v>5.7000000000000002E-2</v>
      </c>
      <c r="N222" s="89">
        <v>6.6500000000206144E-2</v>
      </c>
      <c r="O222" s="90">
        <v>86489.205031999998</v>
      </c>
      <c r="P222" s="102">
        <v>98.15</v>
      </c>
      <c r="Q222" s="90"/>
      <c r="R222" s="90">
        <v>84.889151845000001</v>
      </c>
      <c r="S222" s="91">
        <v>4.0331084939938821E-4</v>
      </c>
      <c r="T222" s="91">
        <f t="shared" si="7"/>
        <v>2.6165684726246661E-3</v>
      </c>
      <c r="U222" s="91">
        <f>R222/'סכום נכסי הקרן'!$C$42</f>
        <v>6.3403849796801596E-4</v>
      </c>
    </row>
    <row r="223" spans="2:21">
      <c r="B223" s="86" t="s">
        <v>620</v>
      </c>
      <c r="C223" s="110">
        <v>1161678</v>
      </c>
      <c r="D223" s="88" t="s">
        <v>120</v>
      </c>
      <c r="E223" s="88" t="s">
        <v>314</v>
      </c>
      <c r="F223" s="87" t="s">
        <v>482</v>
      </c>
      <c r="G223" s="88" t="s">
        <v>129</v>
      </c>
      <c r="H223" s="87" t="s">
        <v>479</v>
      </c>
      <c r="I223" s="87" t="s">
        <v>318</v>
      </c>
      <c r="J223" s="101"/>
      <c r="K223" s="90">
        <v>2.1300000000028887</v>
      </c>
      <c r="L223" s="88" t="s">
        <v>133</v>
      </c>
      <c r="M223" s="89">
        <v>2.7999999999999997E-2</v>
      </c>
      <c r="N223" s="89">
        <v>6.2000000000044457E-2</v>
      </c>
      <c r="O223" s="90">
        <v>47912.438383000001</v>
      </c>
      <c r="P223" s="102">
        <v>93.93</v>
      </c>
      <c r="Q223" s="90"/>
      <c r="R223" s="90">
        <v>45.00415229899999</v>
      </c>
      <c r="S223" s="91">
        <v>1.3780278066049086E-4</v>
      </c>
      <c r="T223" s="91">
        <f t="shared" si="7"/>
        <v>1.3871789679059934E-3</v>
      </c>
      <c r="U223" s="91">
        <f>R223/'סכום נכסי הקרן'!$C$42</f>
        <v>3.361367678414668E-4</v>
      </c>
    </row>
    <row r="224" spans="2:21">
      <c r="B224" s="86" t="s">
        <v>621</v>
      </c>
      <c r="C224" s="110">
        <v>1192459</v>
      </c>
      <c r="D224" s="88" t="s">
        <v>120</v>
      </c>
      <c r="E224" s="88" t="s">
        <v>314</v>
      </c>
      <c r="F224" s="87" t="s">
        <v>482</v>
      </c>
      <c r="G224" s="88" t="s">
        <v>129</v>
      </c>
      <c r="H224" s="87" t="s">
        <v>479</v>
      </c>
      <c r="I224" s="87" t="s">
        <v>318</v>
      </c>
      <c r="J224" s="101"/>
      <c r="K224" s="90">
        <v>3.7399999999913969</v>
      </c>
      <c r="L224" s="88" t="s">
        <v>133</v>
      </c>
      <c r="M224" s="89">
        <v>5.6500000000000002E-2</v>
      </c>
      <c r="N224" s="89">
        <v>6.2999999999832704E-2</v>
      </c>
      <c r="O224" s="90">
        <v>84438.900477999996</v>
      </c>
      <c r="P224" s="102">
        <v>99.11</v>
      </c>
      <c r="Q224" s="90"/>
      <c r="R224" s="90">
        <v>83.687391027999993</v>
      </c>
      <c r="S224" s="91">
        <v>2.7687790351118804E-4</v>
      </c>
      <c r="T224" s="91">
        <f t="shared" si="7"/>
        <v>2.5795261722004674E-3</v>
      </c>
      <c r="U224" s="91">
        <f>R224/'סכום נכסי הקרן'!$C$42</f>
        <v>6.2506252628297923E-4</v>
      </c>
    </row>
    <row r="225" spans="2:21">
      <c r="B225" s="86" t="s">
        <v>622</v>
      </c>
      <c r="C225" s="110">
        <v>7390149</v>
      </c>
      <c r="D225" s="88" t="s">
        <v>120</v>
      </c>
      <c r="E225" s="88" t="s">
        <v>314</v>
      </c>
      <c r="F225" s="87" t="s">
        <v>623</v>
      </c>
      <c r="G225" s="88" t="s">
        <v>492</v>
      </c>
      <c r="H225" s="87" t="s">
        <v>487</v>
      </c>
      <c r="I225" s="87" t="s">
        <v>131</v>
      </c>
      <c r="J225" s="101"/>
      <c r="K225" s="90">
        <v>1.6600000000854627</v>
      </c>
      <c r="L225" s="88" t="s">
        <v>133</v>
      </c>
      <c r="M225" s="89">
        <v>0.04</v>
      </c>
      <c r="N225" s="89">
        <v>5.1700000002243396E-2</v>
      </c>
      <c r="O225" s="90">
        <v>1887.451744</v>
      </c>
      <c r="P225" s="102">
        <v>99.19</v>
      </c>
      <c r="Q225" s="90"/>
      <c r="R225" s="90">
        <v>1.8721633739999999</v>
      </c>
      <c r="S225" s="91">
        <v>7.1625916012631648E-6</v>
      </c>
      <c r="T225" s="91">
        <f t="shared" si="7"/>
        <v>5.7706356507784481E-5</v>
      </c>
      <c r="U225" s="91">
        <f>R225/'סכום נכסי הקרן'!$C$42</f>
        <v>1.3983219619970899E-5</v>
      </c>
    </row>
    <row r="226" spans="2:21">
      <c r="B226" s="86" t="s">
        <v>624</v>
      </c>
      <c r="C226" s="110">
        <v>7390222</v>
      </c>
      <c r="D226" s="88" t="s">
        <v>120</v>
      </c>
      <c r="E226" s="88" t="s">
        <v>314</v>
      </c>
      <c r="F226" s="87" t="s">
        <v>623</v>
      </c>
      <c r="G226" s="88" t="s">
        <v>492</v>
      </c>
      <c r="H226" s="87" t="s">
        <v>479</v>
      </c>
      <c r="I226" s="87" t="s">
        <v>318</v>
      </c>
      <c r="J226" s="101"/>
      <c r="K226" s="90">
        <v>3.8100000000169505</v>
      </c>
      <c r="L226" s="88" t="s">
        <v>133</v>
      </c>
      <c r="M226" s="89">
        <v>0.04</v>
      </c>
      <c r="N226" s="89">
        <v>5.1100000000169503E-2</v>
      </c>
      <c r="O226" s="90">
        <v>12166.232526</v>
      </c>
      <c r="P226" s="102">
        <v>96.98</v>
      </c>
      <c r="Q226" s="90"/>
      <c r="R226" s="90">
        <v>11.798812180000001</v>
      </c>
      <c r="S226" s="91">
        <v>1.5713308433153502E-5</v>
      </c>
      <c r="T226" s="91">
        <f t="shared" si="7"/>
        <v>3.636789777447435E-4</v>
      </c>
      <c r="U226" s="91">
        <f>R226/'סכום נכסי הקרן'!$C$42</f>
        <v>8.8125525933789386E-5</v>
      </c>
    </row>
    <row r="227" spans="2:21">
      <c r="B227" s="86" t="s">
        <v>625</v>
      </c>
      <c r="C227" s="110">
        <v>2590388</v>
      </c>
      <c r="D227" s="88" t="s">
        <v>120</v>
      </c>
      <c r="E227" s="88" t="s">
        <v>314</v>
      </c>
      <c r="F227" s="87" t="s">
        <v>626</v>
      </c>
      <c r="G227" s="88" t="s">
        <v>348</v>
      </c>
      <c r="H227" s="87" t="s">
        <v>479</v>
      </c>
      <c r="I227" s="87" t="s">
        <v>318</v>
      </c>
      <c r="J227" s="101"/>
      <c r="K227" s="90">
        <v>0.73000000001009213</v>
      </c>
      <c r="L227" s="88" t="s">
        <v>133</v>
      </c>
      <c r="M227" s="89">
        <v>5.9000000000000004E-2</v>
      </c>
      <c r="N227" s="89">
        <v>6.1499999992935629E-2</v>
      </c>
      <c r="O227" s="90">
        <v>3910.7550689999998</v>
      </c>
      <c r="P227" s="102">
        <v>101.35</v>
      </c>
      <c r="Q227" s="90"/>
      <c r="R227" s="90">
        <v>3.9635502519999997</v>
      </c>
      <c r="S227" s="91">
        <v>7.4313148755489292E-6</v>
      </c>
      <c r="T227" s="91">
        <f t="shared" si="7"/>
        <v>1.2216991692864463E-4</v>
      </c>
      <c r="U227" s="91">
        <f>R227/'סכום נכסי הקרן'!$C$42</f>
        <v>2.9603823265750416E-5</v>
      </c>
    </row>
    <row r="228" spans="2:21">
      <c r="B228" s="86" t="s">
        <v>627</v>
      </c>
      <c r="C228" s="110">
        <v>2590511</v>
      </c>
      <c r="D228" s="88" t="s">
        <v>120</v>
      </c>
      <c r="E228" s="88" t="s">
        <v>314</v>
      </c>
      <c r="F228" s="87" t="s">
        <v>626</v>
      </c>
      <c r="G228" s="88" t="s">
        <v>348</v>
      </c>
      <c r="H228" s="87" t="s">
        <v>479</v>
      </c>
      <c r="I228" s="87" t="s">
        <v>318</v>
      </c>
      <c r="J228" s="101"/>
      <c r="K228" s="90">
        <v>3.4099984094293005</v>
      </c>
      <c r="L228" s="88" t="s">
        <v>133</v>
      </c>
      <c r="M228" s="89">
        <v>2.7000000000000003E-2</v>
      </c>
      <c r="N228" s="89">
        <v>6.6900153182008079E-2</v>
      </c>
      <c r="O228" s="90">
        <v>3.2778000000000002E-2</v>
      </c>
      <c r="P228" s="102">
        <v>87.63</v>
      </c>
      <c r="Q228" s="90"/>
      <c r="R228" s="90">
        <v>2.8723999999999998E-5</v>
      </c>
      <c r="S228" s="91">
        <v>4.3837965608114256E-11</v>
      </c>
      <c r="T228" s="91">
        <f t="shared" si="7"/>
        <v>8.8537005228775589E-10</v>
      </c>
      <c r="U228" s="91">
        <f>R228/'סכום נכסי הקרן'!$C$42</f>
        <v>2.145400374465632E-10</v>
      </c>
    </row>
    <row r="229" spans="2:21">
      <c r="B229" s="86" t="s">
        <v>628</v>
      </c>
      <c r="C229" s="110">
        <v>1137975</v>
      </c>
      <c r="D229" s="88" t="s">
        <v>120</v>
      </c>
      <c r="E229" s="88" t="s">
        <v>314</v>
      </c>
      <c r="F229" s="87" t="s">
        <v>629</v>
      </c>
      <c r="G229" s="88" t="s">
        <v>511</v>
      </c>
      <c r="H229" s="87" t="s">
        <v>479</v>
      </c>
      <c r="I229" s="87" t="s">
        <v>318</v>
      </c>
      <c r="J229" s="101"/>
      <c r="K229" s="90">
        <v>1.88</v>
      </c>
      <c r="L229" s="88" t="s">
        <v>133</v>
      </c>
      <c r="M229" s="89">
        <v>4.3499999999999997E-2</v>
      </c>
      <c r="N229" s="89">
        <v>0.23014460511679644</v>
      </c>
      <c r="O229" s="90">
        <v>1.2099999999999999E-3</v>
      </c>
      <c r="P229" s="102">
        <v>72.69</v>
      </c>
      <c r="Q229" s="90"/>
      <c r="R229" s="90">
        <v>8.9899999999999999E-7</v>
      </c>
      <c r="S229" s="91">
        <v>1.1616178097384E-12</v>
      </c>
      <c r="T229" s="91">
        <f t="shared" si="7"/>
        <v>2.7710196247273799E-11</v>
      </c>
      <c r="U229" s="91">
        <f>R229/'סכום נכסי הקרן'!$C$42</f>
        <v>6.7146460682516477E-12</v>
      </c>
    </row>
    <row r="230" spans="2:21">
      <c r="B230" s="86" t="s">
        <v>630</v>
      </c>
      <c r="C230" s="110">
        <v>1141191</v>
      </c>
      <c r="D230" s="88" t="s">
        <v>120</v>
      </c>
      <c r="E230" s="88" t="s">
        <v>314</v>
      </c>
      <c r="F230" s="87" t="s">
        <v>631</v>
      </c>
      <c r="G230" s="88" t="s">
        <v>520</v>
      </c>
      <c r="H230" s="87" t="s">
        <v>487</v>
      </c>
      <c r="I230" s="87" t="s">
        <v>131</v>
      </c>
      <c r="J230" s="101"/>
      <c r="K230" s="90">
        <v>1.0099999998502105</v>
      </c>
      <c r="L230" s="88" t="s">
        <v>133</v>
      </c>
      <c r="M230" s="89">
        <v>3.0499999999999999E-2</v>
      </c>
      <c r="N230" s="89">
        <v>6.2799999997045247E-2</v>
      </c>
      <c r="O230" s="90">
        <v>4990.2799299999997</v>
      </c>
      <c r="P230" s="102">
        <v>97.66</v>
      </c>
      <c r="Q230" s="90"/>
      <c r="R230" s="90">
        <v>4.8735073730000007</v>
      </c>
      <c r="S230" s="91">
        <v>4.4606850924042992E-5</v>
      </c>
      <c r="T230" s="91">
        <f t="shared" si="7"/>
        <v>1.5021784840752592E-4</v>
      </c>
      <c r="U230" s="91">
        <f>R230/'סכום נכסי הקרן'!$C$42</f>
        <v>3.6400308254404753E-5</v>
      </c>
    </row>
    <row r="231" spans="2:21">
      <c r="B231" s="86" t="s">
        <v>632</v>
      </c>
      <c r="C231" s="110">
        <v>1168368</v>
      </c>
      <c r="D231" s="88" t="s">
        <v>120</v>
      </c>
      <c r="E231" s="88" t="s">
        <v>314</v>
      </c>
      <c r="F231" s="87" t="s">
        <v>631</v>
      </c>
      <c r="G231" s="88" t="s">
        <v>520</v>
      </c>
      <c r="H231" s="87" t="s">
        <v>487</v>
      </c>
      <c r="I231" s="87" t="s">
        <v>131</v>
      </c>
      <c r="J231" s="101"/>
      <c r="K231" s="90">
        <v>3.1300000000020312</v>
      </c>
      <c r="L231" s="88" t="s">
        <v>133</v>
      </c>
      <c r="M231" s="89">
        <v>2.58E-2</v>
      </c>
      <c r="N231" s="89">
        <v>6.1000000000152328E-2</v>
      </c>
      <c r="O231" s="90">
        <v>43518.390156000009</v>
      </c>
      <c r="P231" s="102">
        <v>90.5</v>
      </c>
      <c r="Q231" s="90"/>
      <c r="R231" s="90">
        <v>39.384143084000002</v>
      </c>
      <c r="S231" s="91">
        <v>1.4384580348058906E-4</v>
      </c>
      <c r="T231" s="91">
        <f t="shared" si="7"/>
        <v>1.213951428129423E-3</v>
      </c>
      <c r="U231" s="91">
        <f>R231/'סכום נכסי הקרן'!$C$42</f>
        <v>2.941608248169532E-4</v>
      </c>
    </row>
    <row r="232" spans="2:21">
      <c r="B232" s="86" t="s">
        <v>633</v>
      </c>
      <c r="C232" s="110">
        <v>2380046</v>
      </c>
      <c r="D232" s="88" t="s">
        <v>120</v>
      </c>
      <c r="E232" s="88" t="s">
        <v>314</v>
      </c>
      <c r="F232" s="87" t="s">
        <v>634</v>
      </c>
      <c r="G232" s="88" t="s">
        <v>129</v>
      </c>
      <c r="H232" s="87" t="s">
        <v>479</v>
      </c>
      <c r="I232" s="87" t="s">
        <v>318</v>
      </c>
      <c r="J232" s="101"/>
      <c r="K232" s="90">
        <v>0.98000000002704279</v>
      </c>
      <c r="L232" s="88" t="s">
        <v>133</v>
      </c>
      <c r="M232" s="89">
        <v>2.9500000000000002E-2</v>
      </c>
      <c r="N232" s="89">
        <v>5.3700000000856354E-2</v>
      </c>
      <c r="O232" s="90">
        <v>22529.568163</v>
      </c>
      <c r="P232" s="102">
        <v>98.48</v>
      </c>
      <c r="Q232" s="90"/>
      <c r="R232" s="90">
        <v>22.187118729999998</v>
      </c>
      <c r="S232" s="91">
        <v>3.150121543890039E-4</v>
      </c>
      <c r="T232" s="91">
        <f t="shared" si="7"/>
        <v>6.8388143956603354E-4</v>
      </c>
      <c r="U232" s="91">
        <f>R232/'סכום נכסי הקרן'!$C$42</f>
        <v>1.6571596167544713E-4</v>
      </c>
    </row>
    <row r="233" spans="2:21">
      <c r="B233" s="86" t="s">
        <v>635</v>
      </c>
      <c r="C233" s="110">
        <v>1147495</v>
      </c>
      <c r="D233" s="88" t="s">
        <v>120</v>
      </c>
      <c r="E233" s="88" t="s">
        <v>314</v>
      </c>
      <c r="F233" s="87" t="s">
        <v>636</v>
      </c>
      <c r="G233" s="88" t="s">
        <v>511</v>
      </c>
      <c r="H233" s="87" t="s">
        <v>479</v>
      </c>
      <c r="I233" s="87" t="s">
        <v>318</v>
      </c>
      <c r="J233" s="101"/>
      <c r="K233" s="90">
        <v>1.57</v>
      </c>
      <c r="L233" s="88" t="s">
        <v>133</v>
      </c>
      <c r="M233" s="89">
        <v>3.9E-2</v>
      </c>
      <c r="N233" s="89">
        <v>6.8471337579617819E-2</v>
      </c>
      <c r="O233" s="90">
        <v>8.0099999999999995E-4</v>
      </c>
      <c r="P233" s="102">
        <v>96.96</v>
      </c>
      <c r="Q233" s="90"/>
      <c r="R233" s="90">
        <v>7.85E-7</v>
      </c>
      <c r="S233" s="91">
        <v>1.9824063294447481E-12</v>
      </c>
      <c r="T233" s="91">
        <f t="shared" si="7"/>
        <v>2.4196333764304708E-11</v>
      </c>
      <c r="U233" s="91">
        <f>R233/'סכום נכסי הקרן'!$C$42</f>
        <v>5.8631781574833631E-12</v>
      </c>
    </row>
    <row r="234" spans="2:21">
      <c r="B234" s="86" t="s">
        <v>637</v>
      </c>
      <c r="C234" s="110">
        <v>1132505</v>
      </c>
      <c r="D234" s="88" t="s">
        <v>120</v>
      </c>
      <c r="E234" s="88" t="s">
        <v>314</v>
      </c>
      <c r="F234" s="87" t="s">
        <v>507</v>
      </c>
      <c r="G234" s="88" t="s">
        <v>348</v>
      </c>
      <c r="H234" s="87" t="s">
        <v>479</v>
      </c>
      <c r="I234" s="87" t="s">
        <v>318</v>
      </c>
      <c r="J234" s="101"/>
      <c r="K234" s="90">
        <v>1.1299990876996453</v>
      </c>
      <c r="L234" s="88" t="s">
        <v>133</v>
      </c>
      <c r="M234" s="89">
        <v>5.9000000000000004E-2</v>
      </c>
      <c r="N234" s="89">
        <v>5.2794925203559932E-2</v>
      </c>
      <c r="O234" s="90">
        <v>5.1989999999999988E-3</v>
      </c>
      <c r="P234" s="102">
        <v>101.28</v>
      </c>
      <c r="Q234" s="90"/>
      <c r="R234" s="90">
        <v>5.2809999999999999E-6</v>
      </c>
      <c r="S234" s="91">
        <v>7.4849053042000976E-12</v>
      </c>
      <c r="T234" s="91">
        <f t="shared" si="7"/>
        <v>1.6277813835578747E-10</v>
      </c>
      <c r="U234" s="91">
        <f>R234/'סכום נכסי הקרן'!$C$42</f>
        <v>3.9443877515502722E-11</v>
      </c>
    </row>
    <row r="235" spans="2:21">
      <c r="B235" s="86" t="s">
        <v>638</v>
      </c>
      <c r="C235" s="110">
        <v>1162817</v>
      </c>
      <c r="D235" s="88" t="s">
        <v>120</v>
      </c>
      <c r="E235" s="88" t="s">
        <v>314</v>
      </c>
      <c r="F235" s="87" t="s">
        <v>507</v>
      </c>
      <c r="G235" s="88" t="s">
        <v>348</v>
      </c>
      <c r="H235" s="87" t="s">
        <v>479</v>
      </c>
      <c r="I235" s="87" t="s">
        <v>318</v>
      </c>
      <c r="J235" s="101"/>
      <c r="K235" s="90">
        <v>5.109999999992616</v>
      </c>
      <c r="L235" s="88" t="s">
        <v>133</v>
      </c>
      <c r="M235" s="89">
        <v>2.4300000000000002E-2</v>
      </c>
      <c r="N235" s="89">
        <v>5.3899999999898036E-2</v>
      </c>
      <c r="O235" s="90">
        <v>196057.27395800001</v>
      </c>
      <c r="P235" s="102">
        <v>87.04</v>
      </c>
      <c r="Q235" s="90"/>
      <c r="R235" s="90">
        <v>170.64825126600002</v>
      </c>
      <c r="S235" s="91">
        <v>1.3386266968315905E-4</v>
      </c>
      <c r="T235" s="91">
        <f t="shared" si="7"/>
        <v>5.2599516483147384E-3</v>
      </c>
      <c r="U235" s="91">
        <f>R235/'סכום נכסי הקרן'!$C$42</f>
        <v>1.2745746489624763E-3</v>
      </c>
    </row>
    <row r="236" spans="2:21">
      <c r="B236" s="86" t="s">
        <v>639</v>
      </c>
      <c r="C236" s="110">
        <v>1141415</v>
      </c>
      <c r="D236" s="88" t="s">
        <v>120</v>
      </c>
      <c r="E236" s="88" t="s">
        <v>314</v>
      </c>
      <c r="F236" s="87" t="s">
        <v>640</v>
      </c>
      <c r="G236" s="88" t="s">
        <v>156</v>
      </c>
      <c r="H236" s="87" t="s">
        <v>479</v>
      </c>
      <c r="I236" s="87" t="s">
        <v>318</v>
      </c>
      <c r="J236" s="101"/>
      <c r="K236" s="90">
        <v>0.72000000000612974</v>
      </c>
      <c r="L236" s="88" t="s">
        <v>133</v>
      </c>
      <c r="M236" s="89">
        <v>2.1600000000000001E-2</v>
      </c>
      <c r="N236" s="89">
        <v>4.950000000008619E-2</v>
      </c>
      <c r="O236" s="90">
        <v>52928.445500000002</v>
      </c>
      <c r="P236" s="102">
        <v>98.63</v>
      </c>
      <c r="Q236" s="90"/>
      <c r="R236" s="90">
        <v>52.20332576900001</v>
      </c>
      <c r="S236" s="91">
        <v>2.0691095336351276E-4</v>
      </c>
      <c r="T236" s="91">
        <f t="shared" si="7"/>
        <v>1.6090816482973922E-3</v>
      </c>
      <c r="U236" s="91">
        <f>R236/'סכום נכסי הקרן'!$C$42</f>
        <v>3.8990751515514553E-4</v>
      </c>
    </row>
    <row r="237" spans="2:21">
      <c r="B237" s="86" t="s">
        <v>641</v>
      </c>
      <c r="C237" s="110">
        <v>1156397</v>
      </c>
      <c r="D237" s="88" t="s">
        <v>120</v>
      </c>
      <c r="E237" s="88" t="s">
        <v>314</v>
      </c>
      <c r="F237" s="87" t="s">
        <v>640</v>
      </c>
      <c r="G237" s="88" t="s">
        <v>156</v>
      </c>
      <c r="H237" s="87" t="s">
        <v>479</v>
      </c>
      <c r="I237" s="87" t="s">
        <v>318</v>
      </c>
      <c r="J237" s="101"/>
      <c r="K237" s="90">
        <v>2.7600000000204568</v>
      </c>
      <c r="L237" s="88" t="s">
        <v>133</v>
      </c>
      <c r="M237" s="89">
        <v>0.04</v>
      </c>
      <c r="N237" s="89">
        <v>5.1700000000281278E-2</v>
      </c>
      <c r="O237" s="90">
        <v>74384.901500000007</v>
      </c>
      <c r="P237" s="102">
        <v>99.89</v>
      </c>
      <c r="Q237" s="90"/>
      <c r="R237" s="90">
        <v>74.303075622999998</v>
      </c>
      <c r="S237" s="91">
        <v>9.7139785518308216E-5</v>
      </c>
      <c r="T237" s="91">
        <f t="shared" si="7"/>
        <v>2.2902700859725872E-3</v>
      </c>
      <c r="U237" s="91">
        <f>R237/'סכום נכסי הקרן'!$C$42</f>
        <v>5.5497091723134796E-4</v>
      </c>
    </row>
    <row r="238" spans="2:21">
      <c r="B238" s="86" t="s">
        <v>642</v>
      </c>
      <c r="C238" s="110">
        <v>1136134</v>
      </c>
      <c r="D238" s="88" t="s">
        <v>120</v>
      </c>
      <c r="E238" s="88" t="s">
        <v>314</v>
      </c>
      <c r="F238" s="87" t="s">
        <v>643</v>
      </c>
      <c r="G238" s="88" t="s">
        <v>644</v>
      </c>
      <c r="H238" s="87" t="s">
        <v>479</v>
      </c>
      <c r="I238" s="87" t="s">
        <v>318</v>
      </c>
      <c r="J238" s="101"/>
      <c r="K238" s="90">
        <v>1.4600003756554756</v>
      </c>
      <c r="L238" s="88" t="s">
        <v>133</v>
      </c>
      <c r="M238" s="89">
        <v>3.3500000000000002E-2</v>
      </c>
      <c r="N238" s="89">
        <v>5.029871977240398E-2</v>
      </c>
      <c r="O238" s="90">
        <v>4.9540000000000001E-3</v>
      </c>
      <c r="P238" s="102">
        <v>97.67</v>
      </c>
      <c r="Q238" s="90">
        <v>8.2000000000000006E-8</v>
      </c>
      <c r="R238" s="90">
        <v>4.921E-6</v>
      </c>
      <c r="S238" s="91">
        <v>2.403085884368591E-11</v>
      </c>
      <c r="T238" s="91">
        <f t="shared" si="7"/>
        <v>1.5168173051483245E-10</v>
      </c>
      <c r="U238" s="91">
        <f>R238/'סכום נכסי הקרן'!$C$42</f>
        <v>3.675503148149762E-11</v>
      </c>
    </row>
    <row r="239" spans="2:21">
      <c r="B239" s="86" t="s">
        <v>645</v>
      </c>
      <c r="C239" s="110">
        <v>1141951</v>
      </c>
      <c r="D239" s="88" t="s">
        <v>120</v>
      </c>
      <c r="E239" s="88" t="s">
        <v>314</v>
      </c>
      <c r="F239" s="87" t="s">
        <v>643</v>
      </c>
      <c r="G239" s="88" t="s">
        <v>644</v>
      </c>
      <c r="H239" s="87" t="s">
        <v>479</v>
      </c>
      <c r="I239" s="87" t="s">
        <v>318</v>
      </c>
      <c r="J239" s="101"/>
      <c r="K239" s="90">
        <v>3.4100001263968065</v>
      </c>
      <c r="L239" s="88" t="s">
        <v>133</v>
      </c>
      <c r="M239" s="89">
        <v>2.6200000000000001E-2</v>
      </c>
      <c r="N239" s="89">
        <v>5.3898996235884573E-2</v>
      </c>
      <c r="O239" s="90">
        <v>6.9640000000000006E-3</v>
      </c>
      <c r="P239" s="102">
        <v>91.75</v>
      </c>
      <c r="Q239" s="90"/>
      <c r="R239" s="90">
        <v>6.3759999999999996E-6</v>
      </c>
      <c r="S239" s="91">
        <v>1.2181021715940356E-11</v>
      </c>
      <c r="T239" s="91">
        <f t="shared" si="7"/>
        <v>1.9652971220535899E-10</v>
      </c>
      <c r="U239" s="91">
        <f>R239/'סכום נכסי הקרן'!$C$42</f>
        <v>4.7622450868934931E-11</v>
      </c>
    </row>
    <row r="240" spans="2:21">
      <c r="B240" s="86" t="s">
        <v>646</v>
      </c>
      <c r="C240" s="110">
        <v>7150410</v>
      </c>
      <c r="D240" s="88" t="s">
        <v>120</v>
      </c>
      <c r="E240" s="88" t="s">
        <v>314</v>
      </c>
      <c r="F240" s="87" t="s">
        <v>647</v>
      </c>
      <c r="G240" s="88" t="s">
        <v>520</v>
      </c>
      <c r="H240" s="87" t="s">
        <v>512</v>
      </c>
      <c r="I240" s="87" t="s">
        <v>131</v>
      </c>
      <c r="J240" s="101"/>
      <c r="K240" s="90">
        <v>2.3099999999952621</v>
      </c>
      <c r="L240" s="88" t="s">
        <v>133</v>
      </c>
      <c r="M240" s="89">
        <v>2.9500000000000002E-2</v>
      </c>
      <c r="N240" s="89">
        <v>6.0599999999977817E-2</v>
      </c>
      <c r="O240" s="90">
        <v>105533.571303</v>
      </c>
      <c r="P240" s="102">
        <v>94</v>
      </c>
      <c r="Q240" s="90"/>
      <c r="R240" s="90">
        <v>99.201557037000001</v>
      </c>
      <c r="S240" s="91">
        <v>2.6725248846368323E-4</v>
      </c>
      <c r="T240" s="91">
        <f t="shared" si="7"/>
        <v>3.0577248203897608E-3</v>
      </c>
      <c r="U240" s="91">
        <f>R240/'סכום נכסי הקרן'!$C$42</f>
        <v>7.4093809223908075E-4</v>
      </c>
    </row>
    <row r="241" spans="2:21">
      <c r="B241" s="86" t="s">
        <v>648</v>
      </c>
      <c r="C241" s="110">
        <v>7150444</v>
      </c>
      <c r="D241" s="88" t="s">
        <v>120</v>
      </c>
      <c r="E241" s="88" t="s">
        <v>314</v>
      </c>
      <c r="F241" s="87" t="s">
        <v>647</v>
      </c>
      <c r="G241" s="88" t="s">
        <v>520</v>
      </c>
      <c r="H241" s="87" t="s">
        <v>512</v>
      </c>
      <c r="I241" s="87" t="s">
        <v>131</v>
      </c>
      <c r="J241" s="101"/>
      <c r="K241" s="90">
        <v>3.6299999999976396</v>
      </c>
      <c r="L241" s="88" t="s">
        <v>133</v>
      </c>
      <c r="M241" s="89">
        <v>2.5499999999999998E-2</v>
      </c>
      <c r="N241" s="89">
        <v>6.1699999999787619E-2</v>
      </c>
      <c r="O241" s="90">
        <v>9558.2260619999997</v>
      </c>
      <c r="P241" s="102">
        <v>88.67</v>
      </c>
      <c r="Q241" s="90"/>
      <c r="R241" s="90">
        <v>8.4752790540000014</v>
      </c>
      <c r="S241" s="91">
        <v>1.6414889594531935E-5</v>
      </c>
      <c r="T241" s="91">
        <f t="shared" si="7"/>
        <v>2.612365359696875E-4</v>
      </c>
      <c r="U241" s="91">
        <f>R241/'סכום נכסי הקרן'!$C$42</f>
        <v>6.3302001309540216E-5</v>
      </c>
    </row>
    <row r="242" spans="2:21">
      <c r="B242" s="86" t="s">
        <v>649</v>
      </c>
      <c r="C242" s="110">
        <v>1155878</v>
      </c>
      <c r="D242" s="88" t="s">
        <v>120</v>
      </c>
      <c r="E242" s="88" t="s">
        <v>314</v>
      </c>
      <c r="F242" s="87" t="s">
        <v>650</v>
      </c>
      <c r="G242" s="88" t="s">
        <v>454</v>
      </c>
      <c r="H242" s="87" t="s">
        <v>512</v>
      </c>
      <c r="I242" s="87" t="s">
        <v>131</v>
      </c>
      <c r="J242" s="101"/>
      <c r="K242" s="90">
        <v>2.5100000000316083</v>
      </c>
      <c r="L242" s="88" t="s">
        <v>133</v>
      </c>
      <c r="M242" s="89">
        <v>3.27E-2</v>
      </c>
      <c r="N242" s="89">
        <v>5.5900000000673175E-2</v>
      </c>
      <c r="O242" s="90">
        <v>43279.725268000002</v>
      </c>
      <c r="P242" s="102">
        <v>95.76</v>
      </c>
      <c r="Q242" s="90"/>
      <c r="R242" s="90">
        <v>41.444664919000004</v>
      </c>
      <c r="S242" s="91">
        <v>1.3713778590779897E-4</v>
      </c>
      <c r="T242" s="91">
        <f t="shared" si="7"/>
        <v>1.2774636243692925E-3</v>
      </c>
      <c r="U242" s="91">
        <f>R242/'סכום נכסי הקרן'!$C$42</f>
        <v>3.0955089693923286E-4</v>
      </c>
    </row>
    <row r="243" spans="2:21">
      <c r="B243" s="86" t="s">
        <v>651</v>
      </c>
      <c r="C243" s="110">
        <v>7200249</v>
      </c>
      <c r="D243" s="88" t="s">
        <v>120</v>
      </c>
      <c r="E243" s="88" t="s">
        <v>314</v>
      </c>
      <c r="F243" s="87" t="s">
        <v>652</v>
      </c>
      <c r="G243" s="88" t="s">
        <v>562</v>
      </c>
      <c r="H243" s="87" t="s">
        <v>512</v>
      </c>
      <c r="I243" s="87" t="s">
        <v>131</v>
      </c>
      <c r="J243" s="101"/>
      <c r="K243" s="90">
        <v>5.3100000000185092</v>
      </c>
      <c r="L243" s="88" t="s">
        <v>133</v>
      </c>
      <c r="M243" s="89">
        <v>7.4999999999999997E-3</v>
      </c>
      <c r="N243" s="89">
        <v>5.1300000000224388E-2</v>
      </c>
      <c r="O243" s="90">
        <v>121190.17028999999</v>
      </c>
      <c r="P243" s="102">
        <v>79.8</v>
      </c>
      <c r="Q243" s="90"/>
      <c r="R243" s="90">
        <v>96.709755891</v>
      </c>
      <c r="S243" s="91">
        <v>2.279797704027405E-4</v>
      </c>
      <c r="T243" s="91">
        <f t="shared" si="7"/>
        <v>2.9809191487937189E-3</v>
      </c>
      <c r="U243" s="91">
        <f>R243/'סכום נכסי הקרן'!$C$42</f>
        <v>7.2232678771421549E-4</v>
      </c>
    </row>
    <row r="244" spans="2:21">
      <c r="B244" s="86" t="s">
        <v>653</v>
      </c>
      <c r="C244" s="110">
        <v>7200173</v>
      </c>
      <c r="D244" s="88" t="s">
        <v>120</v>
      </c>
      <c r="E244" s="88" t="s">
        <v>314</v>
      </c>
      <c r="F244" s="87" t="s">
        <v>652</v>
      </c>
      <c r="G244" s="88" t="s">
        <v>562</v>
      </c>
      <c r="H244" s="87" t="s">
        <v>512</v>
      </c>
      <c r="I244" s="87" t="s">
        <v>131</v>
      </c>
      <c r="J244" s="101"/>
      <c r="K244" s="90">
        <v>2.639999999994596</v>
      </c>
      <c r="L244" s="88" t="s">
        <v>133</v>
      </c>
      <c r="M244" s="89">
        <v>3.4500000000000003E-2</v>
      </c>
      <c r="N244" s="89">
        <v>5.5599999999783857E-2</v>
      </c>
      <c r="O244" s="90">
        <v>54489.413915999998</v>
      </c>
      <c r="P244" s="102">
        <v>95.1</v>
      </c>
      <c r="Q244" s="90"/>
      <c r="R244" s="90">
        <v>51.819430802000007</v>
      </c>
      <c r="S244" s="91">
        <v>1.239797705886778E-4</v>
      </c>
      <c r="T244" s="91">
        <f t="shared" si="7"/>
        <v>1.5972487174031645E-3</v>
      </c>
      <c r="U244" s="91">
        <f>R244/'סכום נכסי הקרן'!$C$42</f>
        <v>3.8704019721211085E-4</v>
      </c>
    </row>
    <row r="245" spans="2:21">
      <c r="B245" s="86" t="s">
        <v>654</v>
      </c>
      <c r="C245" s="110">
        <v>1168483</v>
      </c>
      <c r="D245" s="88" t="s">
        <v>120</v>
      </c>
      <c r="E245" s="88" t="s">
        <v>314</v>
      </c>
      <c r="F245" s="87" t="s">
        <v>655</v>
      </c>
      <c r="G245" s="88" t="s">
        <v>562</v>
      </c>
      <c r="H245" s="87" t="s">
        <v>512</v>
      </c>
      <c r="I245" s="87" t="s">
        <v>131</v>
      </c>
      <c r="J245" s="101"/>
      <c r="K245" s="90">
        <v>4.3099999999912004</v>
      </c>
      <c r="L245" s="88" t="s">
        <v>133</v>
      </c>
      <c r="M245" s="89">
        <v>2.5000000000000001E-3</v>
      </c>
      <c r="N245" s="89">
        <v>5.7299999999911998E-2</v>
      </c>
      <c r="O245" s="90">
        <v>71467.916387999998</v>
      </c>
      <c r="P245" s="102">
        <v>79.5</v>
      </c>
      <c r="Q245" s="90"/>
      <c r="R245" s="90">
        <v>56.81699115</v>
      </c>
      <c r="S245" s="91">
        <v>1.2613424659284648E-4</v>
      </c>
      <c r="T245" s="91">
        <f t="shared" si="7"/>
        <v>1.751290294712034E-3</v>
      </c>
      <c r="U245" s="91">
        <f>R245/'סכום נכסי הקרן'!$C$42</f>
        <v>4.2436705921605799E-4</v>
      </c>
    </row>
    <row r="246" spans="2:21">
      <c r="B246" s="86" t="s">
        <v>656</v>
      </c>
      <c r="C246" s="110">
        <v>1161751</v>
      </c>
      <c r="D246" s="88" t="s">
        <v>120</v>
      </c>
      <c r="E246" s="88" t="s">
        <v>314</v>
      </c>
      <c r="F246" s="87" t="s">
        <v>655</v>
      </c>
      <c r="G246" s="88" t="s">
        <v>562</v>
      </c>
      <c r="H246" s="87" t="s">
        <v>512</v>
      </c>
      <c r="I246" s="87" t="s">
        <v>131</v>
      </c>
      <c r="J246" s="101"/>
      <c r="K246" s="90">
        <v>3.5000000009823089</v>
      </c>
      <c r="L246" s="88" t="s">
        <v>133</v>
      </c>
      <c r="M246" s="89">
        <v>2.0499999999999997E-2</v>
      </c>
      <c r="N246" s="89">
        <v>5.6300000013424896E-2</v>
      </c>
      <c r="O246" s="90">
        <v>1721.354902</v>
      </c>
      <c r="P246" s="102">
        <v>88.71</v>
      </c>
      <c r="Q246" s="90"/>
      <c r="R246" s="90">
        <v>1.5270139650000001</v>
      </c>
      <c r="S246" s="91">
        <v>3.0810089422765603E-6</v>
      </c>
      <c r="T246" s="91">
        <f t="shared" si="7"/>
        <v>4.7067693706871733E-5</v>
      </c>
      <c r="U246" s="91">
        <f>R246/'סכום נכסי הקרן'!$C$42</f>
        <v>1.1405292899057408E-5</v>
      </c>
    </row>
    <row r="247" spans="2:21">
      <c r="B247" s="86" t="s">
        <v>657</v>
      </c>
      <c r="C247" s="110">
        <v>1162825</v>
      </c>
      <c r="D247" s="88" t="s">
        <v>120</v>
      </c>
      <c r="E247" s="88" t="s">
        <v>314</v>
      </c>
      <c r="F247" s="87" t="s">
        <v>658</v>
      </c>
      <c r="G247" s="88" t="s">
        <v>520</v>
      </c>
      <c r="H247" s="87" t="s">
        <v>512</v>
      </c>
      <c r="I247" s="87" t="s">
        <v>131</v>
      </c>
      <c r="J247" s="101"/>
      <c r="K247" s="90">
        <v>3.0800004981846265</v>
      </c>
      <c r="L247" s="88" t="s">
        <v>133</v>
      </c>
      <c r="M247" s="89">
        <v>2.4E-2</v>
      </c>
      <c r="N247" s="89">
        <v>6.0300396979085985E-2</v>
      </c>
      <c r="O247" s="90">
        <v>4.5988000000000001E-2</v>
      </c>
      <c r="P247" s="102">
        <v>89.83</v>
      </c>
      <c r="Q247" s="90"/>
      <c r="R247" s="90">
        <v>4.1311999999999993E-5</v>
      </c>
      <c r="S247" s="91">
        <v>1.7646453902342066E-10</v>
      </c>
      <c r="T247" s="91">
        <f t="shared" si="7"/>
        <v>1.2733744464598164E-9</v>
      </c>
      <c r="U247" s="91">
        <f>R247/'סכום נכסי הקרן'!$C$42</f>
        <v>3.0856002043560846E-10</v>
      </c>
    </row>
    <row r="248" spans="2:21">
      <c r="B248" s="86" t="s">
        <v>659</v>
      </c>
      <c r="C248" s="110">
        <v>1140102</v>
      </c>
      <c r="D248" s="88" t="s">
        <v>120</v>
      </c>
      <c r="E248" s="88" t="s">
        <v>314</v>
      </c>
      <c r="F248" s="87" t="s">
        <v>519</v>
      </c>
      <c r="G248" s="88" t="s">
        <v>520</v>
      </c>
      <c r="H248" s="87" t="s">
        <v>521</v>
      </c>
      <c r="I248" s="87" t="s">
        <v>318</v>
      </c>
      <c r="J248" s="101"/>
      <c r="K248" s="90">
        <v>2.750000000064051</v>
      </c>
      <c r="L248" s="88" t="s">
        <v>133</v>
      </c>
      <c r="M248" s="89">
        <v>4.2999999999999997E-2</v>
      </c>
      <c r="N248" s="89">
        <v>6.4200000001007729E-2</v>
      </c>
      <c r="O248" s="90">
        <v>24522.494999999999</v>
      </c>
      <c r="P248" s="102">
        <v>95.5</v>
      </c>
      <c r="Q248" s="90"/>
      <c r="R248" s="90">
        <v>23.418983541999999</v>
      </c>
      <c r="S248" s="91">
        <v>2.6905939665165005E-5</v>
      </c>
      <c r="T248" s="91">
        <f t="shared" si="7"/>
        <v>7.2185164611845965E-4</v>
      </c>
      <c r="U248" s="91">
        <f>R248/'סכום נכסי הקרן'!$C$42</f>
        <v>1.7491678060371562E-4</v>
      </c>
    </row>
    <row r="249" spans="2:21">
      <c r="B249" s="86" t="s">
        <v>660</v>
      </c>
      <c r="C249" s="110">
        <v>1132836</v>
      </c>
      <c r="D249" s="88" t="s">
        <v>120</v>
      </c>
      <c r="E249" s="88" t="s">
        <v>314</v>
      </c>
      <c r="F249" s="87" t="s">
        <v>529</v>
      </c>
      <c r="G249" s="88" t="s">
        <v>156</v>
      </c>
      <c r="H249" s="87" t="s">
        <v>521</v>
      </c>
      <c r="I249" s="87" t="s">
        <v>318</v>
      </c>
      <c r="J249" s="101"/>
      <c r="K249" s="90">
        <v>1.2099999999797832</v>
      </c>
      <c r="L249" s="88" t="s">
        <v>133</v>
      </c>
      <c r="M249" s="89">
        <v>4.1399999999999999E-2</v>
      </c>
      <c r="N249" s="89">
        <v>5.3899999997057385E-2</v>
      </c>
      <c r="O249" s="90">
        <v>8942.9900130000005</v>
      </c>
      <c r="P249" s="102">
        <v>99.56</v>
      </c>
      <c r="Q249" s="90"/>
      <c r="R249" s="90">
        <v>8.903640858000001</v>
      </c>
      <c r="S249" s="91">
        <v>2.6483296859705292E-5</v>
      </c>
      <c r="T249" s="91">
        <f t="shared" si="7"/>
        <v>2.7444008397155202E-4</v>
      </c>
      <c r="U249" s="91">
        <f>R249/'סכום נכסי הקרן'!$C$42</f>
        <v>6.6501442803442085E-5</v>
      </c>
    </row>
    <row r="250" spans="2:21">
      <c r="B250" s="86" t="s">
        <v>661</v>
      </c>
      <c r="C250" s="110">
        <v>1139252</v>
      </c>
      <c r="D250" s="88" t="s">
        <v>120</v>
      </c>
      <c r="E250" s="88" t="s">
        <v>314</v>
      </c>
      <c r="F250" s="87" t="s">
        <v>529</v>
      </c>
      <c r="G250" s="88" t="s">
        <v>156</v>
      </c>
      <c r="H250" s="87" t="s">
        <v>521</v>
      </c>
      <c r="I250" s="87" t="s">
        <v>318</v>
      </c>
      <c r="J250" s="101"/>
      <c r="K250" s="90">
        <v>1.8000000000078407</v>
      </c>
      <c r="L250" s="88" t="s">
        <v>133</v>
      </c>
      <c r="M250" s="89">
        <v>3.5499999999999997E-2</v>
      </c>
      <c r="N250" s="89">
        <v>5.7300000000321469E-2</v>
      </c>
      <c r="O250" s="90">
        <v>52517.03281099999</v>
      </c>
      <c r="P250" s="102">
        <v>97.14</v>
      </c>
      <c r="Q250" s="90"/>
      <c r="R250" s="90">
        <v>51.015043331999998</v>
      </c>
      <c r="S250" s="91">
        <v>1.0557380112286049E-4</v>
      </c>
      <c r="T250" s="91">
        <f t="shared" si="7"/>
        <v>1.5724547967662921E-3</v>
      </c>
      <c r="U250" s="91">
        <f>R250/'סכום נכסי הקרן'!$C$42</f>
        <v>3.810322137162416E-4</v>
      </c>
    </row>
    <row r="251" spans="2:21">
      <c r="B251" s="86" t="s">
        <v>662</v>
      </c>
      <c r="C251" s="110">
        <v>1143080</v>
      </c>
      <c r="D251" s="88" t="s">
        <v>120</v>
      </c>
      <c r="E251" s="88" t="s">
        <v>314</v>
      </c>
      <c r="F251" s="87" t="s">
        <v>529</v>
      </c>
      <c r="G251" s="88" t="s">
        <v>156</v>
      </c>
      <c r="H251" s="87" t="s">
        <v>521</v>
      </c>
      <c r="I251" s="87" t="s">
        <v>318</v>
      </c>
      <c r="J251" s="101"/>
      <c r="K251" s="90">
        <v>2.7699999999973888</v>
      </c>
      <c r="L251" s="88" t="s">
        <v>133</v>
      </c>
      <c r="M251" s="89">
        <v>2.5000000000000001E-2</v>
      </c>
      <c r="N251" s="89">
        <v>5.7899999999947785E-2</v>
      </c>
      <c r="O251" s="90">
        <v>199735.44622400001</v>
      </c>
      <c r="P251" s="102">
        <v>92.03</v>
      </c>
      <c r="Q251" s="90"/>
      <c r="R251" s="90">
        <v>183.81652672399997</v>
      </c>
      <c r="S251" s="91">
        <v>1.76681696857363E-4</v>
      </c>
      <c r="T251" s="91">
        <f t="shared" si="7"/>
        <v>5.6658420789925338E-3</v>
      </c>
      <c r="U251" s="91">
        <f>R251/'סכום נכסי הקרן'!$C$42</f>
        <v>1.3729287190733931E-3</v>
      </c>
    </row>
    <row r="252" spans="2:21">
      <c r="B252" s="86" t="s">
        <v>663</v>
      </c>
      <c r="C252" s="110">
        <v>1189190</v>
      </c>
      <c r="D252" s="88" t="s">
        <v>120</v>
      </c>
      <c r="E252" s="88" t="s">
        <v>314</v>
      </c>
      <c r="F252" s="87" t="s">
        <v>529</v>
      </c>
      <c r="G252" s="88" t="s">
        <v>156</v>
      </c>
      <c r="H252" s="87" t="s">
        <v>521</v>
      </c>
      <c r="I252" s="87" t="s">
        <v>318</v>
      </c>
      <c r="J252" s="101"/>
      <c r="K252" s="90">
        <v>4.4700000000242213</v>
      </c>
      <c r="L252" s="88" t="s">
        <v>133</v>
      </c>
      <c r="M252" s="89">
        <v>4.7300000000000002E-2</v>
      </c>
      <c r="N252" s="89">
        <v>5.6300000000282166E-2</v>
      </c>
      <c r="O252" s="90">
        <v>82156.897582000005</v>
      </c>
      <c r="P252" s="102">
        <v>97.49</v>
      </c>
      <c r="Q252" s="90"/>
      <c r="R252" s="90">
        <v>80.094763098000001</v>
      </c>
      <c r="S252" s="91">
        <v>2.0803691321423599E-4</v>
      </c>
      <c r="T252" s="91">
        <f t="shared" si="7"/>
        <v>2.4687893257224511E-3</v>
      </c>
      <c r="U252" s="91">
        <f>R252/'סכום נכסי הקרן'!$C$42</f>
        <v>5.9822912805732238E-4</v>
      </c>
    </row>
    <row r="253" spans="2:21">
      <c r="B253" s="86" t="s">
        <v>664</v>
      </c>
      <c r="C253" s="110">
        <v>1137512</v>
      </c>
      <c r="D253" s="88" t="s">
        <v>120</v>
      </c>
      <c r="E253" s="88" t="s">
        <v>314</v>
      </c>
      <c r="F253" s="87" t="s">
        <v>665</v>
      </c>
      <c r="G253" s="88" t="s">
        <v>511</v>
      </c>
      <c r="H253" s="87" t="s">
        <v>512</v>
      </c>
      <c r="I253" s="87" t="s">
        <v>131</v>
      </c>
      <c r="J253" s="101"/>
      <c r="K253" s="90">
        <v>1.330000000015535</v>
      </c>
      <c r="L253" s="88" t="s">
        <v>133</v>
      </c>
      <c r="M253" s="89">
        <v>3.5000000000000003E-2</v>
      </c>
      <c r="N253" s="89">
        <v>6.0800000000586871E-2</v>
      </c>
      <c r="O253" s="90">
        <v>47682.628976</v>
      </c>
      <c r="P253" s="102">
        <v>97.2</v>
      </c>
      <c r="Q253" s="90"/>
      <c r="R253" s="90">
        <v>46.347516415999998</v>
      </c>
      <c r="S253" s="91">
        <v>1.9896778208220321E-4</v>
      </c>
      <c r="T253" s="91">
        <f t="shared" si="7"/>
        <v>1.4285859571313724E-3</v>
      </c>
      <c r="U253" s="91">
        <f>R253/'סכום נכסי הקרן'!$C$42</f>
        <v>3.461703769476341E-4</v>
      </c>
    </row>
    <row r="254" spans="2:21">
      <c r="B254" s="86" t="s">
        <v>666</v>
      </c>
      <c r="C254" s="110">
        <v>1141852</v>
      </c>
      <c r="D254" s="88" t="s">
        <v>120</v>
      </c>
      <c r="E254" s="88" t="s">
        <v>314</v>
      </c>
      <c r="F254" s="87" t="s">
        <v>665</v>
      </c>
      <c r="G254" s="88" t="s">
        <v>511</v>
      </c>
      <c r="H254" s="87" t="s">
        <v>512</v>
      </c>
      <c r="I254" s="87" t="s">
        <v>131</v>
      </c>
      <c r="J254" s="101"/>
      <c r="K254" s="90">
        <v>2.650000000082724</v>
      </c>
      <c r="L254" s="88" t="s">
        <v>133</v>
      </c>
      <c r="M254" s="89">
        <v>2.6499999999999999E-2</v>
      </c>
      <c r="N254" s="89">
        <v>6.770000000196176E-2</v>
      </c>
      <c r="O254" s="90">
        <v>18766.463804999999</v>
      </c>
      <c r="P254" s="102">
        <v>90.18</v>
      </c>
      <c r="Q254" s="90"/>
      <c r="R254" s="90">
        <v>16.923597684000001</v>
      </c>
      <c r="S254" s="91">
        <v>3.4309465306377826E-5</v>
      </c>
      <c r="T254" s="91">
        <f t="shared" si="7"/>
        <v>5.2164206121640532E-4</v>
      </c>
      <c r="U254" s="91">
        <f>R254/'סכום נכסי הקרן'!$C$42</f>
        <v>1.2640263476033738E-4</v>
      </c>
    </row>
    <row r="255" spans="2:21">
      <c r="B255" s="86" t="s">
        <v>667</v>
      </c>
      <c r="C255" s="87" t="s">
        <v>668</v>
      </c>
      <c r="D255" s="88" t="s">
        <v>120</v>
      </c>
      <c r="E255" s="88" t="s">
        <v>314</v>
      </c>
      <c r="F255" s="87" t="s">
        <v>665</v>
      </c>
      <c r="G255" s="88" t="s">
        <v>511</v>
      </c>
      <c r="H255" s="87" t="s">
        <v>512</v>
      </c>
      <c r="I255" s="87" t="s">
        <v>131</v>
      </c>
      <c r="J255" s="101"/>
      <c r="K255" s="90">
        <v>2.4200000000050825</v>
      </c>
      <c r="L255" s="88" t="s">
        <v>133</v>
      </c>
      <c r="M255" s="89">
        <v>4.99E-2</v>
      </c>
      <c r="N255" s="89">
        <v>5.3999999999927398E-2</v>
      </c>
      <c r="O255" s="90">
        <v>27773.568044</v>
      </c>
      <c r="P255" s="102">
        <v>99.18</v>
      </c>
      <c r="Q255" s="90"/>
      <c r="R255" s="90">
        <v>27.545825083</v>
      </c>
      <c r="S255" s="91">
        <v>1.3069914373647058E-4</v>
      </c>
      <c r="T255" s="91">
        <f t="shared" si="7"/>
        <v>8.4905474843493557E-4</v>
      </c>
      <c r="U255" s="91">
        <f>R255/'סכום נכסי הקרן'!$C$42</f>
        <v>2.0574022924395281E-4</v>
      </c>
    </row>
    <row r="256" spans="2:21">
      <c r="B256" s="86" t="s">
        <v>669</v>
      </c>
      <c r="C256" s="87" t="s">
        <v>670</v>
      </c>
      <c r="D256" s="88" t="s">
        <v>120</v>
      </c>
      <c r="E256" s="88" t="s">
        <v>314</v>
      </c>
      <c r="F256" s="87" t="s">
        <v>671</v>
      </c>
      <c r="G256" s="88" t="s">
        <v>520</v>
      </c>
      <c r="H256" s="87" t="s">
        <v>521</v>
      </c>
      <c r="I256" s="87" t="s">
        <v>318</v>
      </c>
      <c r="J256" s="101"/>
      <c r="K256" s="90">
        <v>4.0100000000125089</v>
      </c>
      <c r="L256" s="88" t="s">
        <v>133</v>
      </c>
      <c r="M256" s="89">
        <v>5.3399999999999996E-2</v>
      </c>
      <c r="N256" s="89">
        <v>6.6200000000250184E-2</v>
      </c>
      <c r="O256" s="90">
        <v>81531.248628000001</v>
      </c>
      <c r="P256" s="102">
        <v>98.05</v>
      </c>
      <c r="Q256" s="90"/>
      <c r="R256" s="90">
        <v>79.94138559999999</v>
      </c>
      <c r="S256" s="91">
        <v>3.26124994512E-4</v>
      </c>
      <c r="T256" s="91">
        <f t="shared" si="7"/>
        <v>2.4640617166351362E-3</v>
      </c>
      <c r="U256" s="91">
        <f>R256/'סכום נכסי הקרן'!$C$42</f>
        <v>5.9708354895398089E-4</v>
      </c>
    </row>
    <row r="257" spans="2:21">
      <c r="B257" s="86" t="s">
        <v>672</v>
      </c>
      <c r="C257" s="87" t="s">
        <v>673</v>
      </c>
      <c r="D257" s="88" t="s">
        <v>120</v>
      </c>
      <c r="E257" s="88" t="s">
        <v>314</v>
      </c>
      <c r="F257" s="87" t="s">
        <v>674</v>
      </c>
      <c r="G257" s="88" t="s">
        <v>520</v>
      </c>
      <c r="H257" s="87" t="s">
        <v>535</v>
      </c>
      <c r="I257" s="87" t="s">
        <v>131</v>
      </c>
      <c r="J257" s="101"/>
      <c r="K257" s="90">
        <v>3.5400000000049672</v>
      </c>
      <c r="L257" s="88" t="s">
        <v>133</v>
      </c>
      <c r="M257" s="89">
        <v>4.53E-2</v>
      </c>
      <c r="N257" s="89">
        <v>6.3800000000080945E-2</v>
      </c>
      <c r="O257" s="90">
        <v>228483.76963</v>
      </c>
      <c r="P257" s="102">
        <v>95.16</v>
      </c>
      <c r="Q257" s="90"/>
      <c r="R257" s="90">
        <v>217.425162798</v>
      </c>
      <c r="S257" s="91">
        <v>3.2640538518571426E-4</v>
      </c>
      <c r="T257" s="91">
        <f t="shared" si="7"/>
        <v>6.7017730035906949E-3</v>
      </c>
      <c r="U257" s="91">
        <f>R257/'סכום נכסי הקרן'!$C$42</f>
        <v>1.6239521852286598E-3</v>
      </c>
    </row>
    <row r="258" spans="2:21">
      <c r="B258" s="86" t="s">
        <v>675</v>
      </c>
      <c r="C258" s="87" t="s">
        <v>676</v>
      </c>
      <c r="D258" s="88" t="s">
        <v>120</v>
      </c>
      <c r="E258" s="88" t="s">
        <v>314</v>
      </c>
      <c r="F258" s="87" t="s">
        <v>545</v>
      </c>
      <c r="G258" s="88" t="s">
        <v>546</v>
      </c>
      <c r="H258" s="87" t="s">
        <v>535</v>
      </c>
      <c r="I258" s="87" t="s">
        <v>131</v>
      </c>
      <c r="J258" s="101"/>
      <c r="K258" s="90">
        <v>1.8800000000000001</v>
      </c>
      <c r="L258" s="88" t="s">
        <v>133</v>
      </c>
      <c r="M258" s="89">
        <v>3.7499999999999999E-2</v>
      </c>
      <c r="N258" s="89">
        <v>5.9000000000203903E-2</v>
      </c>
      <c r="O258" s="90">
        <v>50493.065939</v>
      </c>
      <c r="P258" s="102">
        <v>97.13</v>
      </c>
      <c r="Q258" s="90"/>
      <c r="R258" s="90">
        <v>49.043914950000001</v>
      </c>
      <c r="S258" s="91">
        <v>1.1955143261273397E-4</v>
      </c>
      <c r="T258" s="91">
        <f t="shared" si="7"/>
        <v>1.5116980066730871E-3</v>
      </c>
      <c r="U258" s="91">
        <f>R258/'סכום נכסי הקרן'!$C$42</f>
        <v>3.6630982279275384E-4</v>
      </c>
    </row>
    <row r="259" spans="2:21">
      <c r="B259" s="86" t="s">
        <v>677</v>
      </c>
      <c r="C259" s="87" t="s">
        <v>678</v>
      </c>
      <c r="D259" s="88" t="s">
        <v>120</v>
      </c>
      <c r="E259" s="88" t="s">
        <v>314</v>
      </c>
      <c r="F259" s="87" t="s">
        <v>545</v>
      </c>
      <c r="G259" s="88" t="s">
        <v>546</v>
      </c>
      <c r="H259" s="87" t="s">
        <v>535</v>
      </c>
      <c r="I259" s="87" t="s">
        <v>131</v>
      </c>
      <c r="J259" s="101"/>
      <c r="K259" s="90">
        <v>3.9000000000101247</v>
      </c>
      <c r="L259" s="88" t="s">
        <v>133</v>
      </c>
      <c r="M259" s="89">
        <v>2.6600000000000002E-2</v>
      </c>
      <c r="N259" s="89">
        <v>7.3100000000153792E-2</v>
      </c>
      <c r="O259" s="90">
        <v>247269.90165300001</v>
      </c>
      <c r="P259" s="102">
        <v>83.88</v>
      </c>
      <c r="Q259" s="90"/>
      <c r="R259" s="90">
        <v>207.40998525099999</v>
      </c>
      <c r="S259" s="91">
        <v>3.0045067090368668E-4</v>
      </c>
      <c r="T259" s="91">
        <f t="shared" si="7"/>
        <v>6.3930716295321176E-3</v>
      </c>
      <c r="U259" s="91">
        <f>R259/'סכום נכסי הקרן'!$C$42</f>
        <v>1.5491486562644709E-3</v>
      </c>
    </row>
    <row r="260" spans="2:21">
      <c r="B260" s="86" t="s">
        <v>679</v>
      </c>
      <c r="C260" s="110">
        <v>1169721</v>
      </c>
      <c r="D260" s="88" t="s">
        <v>120</v>
      </c>
      <c r="E260" s="88" t="s">
        <v>314</v>
      </c>
      <c r="F260" s="87" t="s">
        <v>545</v>
      </c>
      <c r="G260" s="88" t="s">
        <v>546</v>
      </c>
      <c r="H260" s="87" t="s">
        <v>535</v>
      </c>
      <c r="I260" s="87" t="s">
        <v>131</v>
      </c>
      <c r="J260" s="101"/>
      <c r="K260" s="90">
        <v>3.0299999999752116</v>
      </c>
      <c r="L260" s="88" t="s">
        <v>133</v>
      </c>
      <c r="M260" s="89">
        <v>0.04</v>
      </c>
      <c r="N260" s="89">
        <v>1.369999999985352E-2</v>
      </c>
      <c r="O260" s="90">
        <v>32360.865301999998</v>
      </c>
      <c r="P260" s="102">
        <v>109.7</v>
      </c>
      <c r="Q260" s="90"/>
      <c r="R260" s="90">
        <v>35.499869595999996</v>
      </c>
      <c r="S260" s="91">
        <v>4.0625760208669212E-4</v>
      </c>
      <c r="T260" s="91">
        <f t="shared" si="7"/>
        <v>1.0942250870498201E-3</v>
      </c>
      <c r="U260" s="91">
        <f>R260/'סכום נכסי הקרן'!$C$42</f>
        <v>2.6514912103028649E-4</v>
      </c>
    </row>
    <row r="261" spans="2:21">
      <c r="B261" s="86" t="s">
        <v>680</v>
      </c>
      <c r="C261" s="110">
        <v>1172725</v>
      </c>
      <c r="D261" s="88" t="s">
        <v>120</v>
      </c>
      <c r="E261" s="88" t="s">
        <v>314</v>
      </c>
      <c r="F261" s="87" t="s">
        <v>681</v>
      </c>
      <c r="G261" s="88" t="s">
        <v>520</v>
      </c>
      <c r="H261" s="87" t="s">
        <v>535</v>
      </c>
      <c r="I261" s="87" t="s">
        <v>131</v>
      </c>
      <c r="J261" s="101"/>
      <c r="K261" s="90">
        <v>3.619999999982177</v>
      </c>
      <c r="L261" s="88" t="s">
        <v>133</v>
      </c>
      <c r="M261" s="89">
        <v>2.5000000000000001E-2</v>
      </c>
      <c r="N261" s="89">
        <v>6.3699999999612913E-2</v>
      </c>
      <c r="O261" s="90">
        <v>81741.649999999994</v>
      </c>
      <c r="P261" s="102">
        <v>87.86</v>
      </c>
      <c r="Q261" s="90"/>
      <c r="R261" s="90">
        <v>71.818211794000007</v>
      </c>
      <c r="S261" s="91">
        <v>3.875927769034646E-4</v>
      </c>
      <c r="T261" s="91">
        <f t="shared" si="7"/>
        <v>2.213678245761973E-3</v>
      </c>
      <c r="U261" s="91">
        <f>R261/'סכום נכסי הקרן'!$C$42</f>
        <v>5.3641142764343302E-4</v>
      </c>
    </row>
    <row r="262" spans="2:21">
      <c r="B262" s="86" t="s">
        <v>682</v>
      </c>
      <c r="C262" s="110">
        <v>1137314</v>
      </c>
      <c r="D262" s="88" t="s">
        <v>120</v>
      </c>
      <c r="E262" s="88" t="s">
        <v>314</v>
      </c>
      <c r="F262" s="87" t="s">
        <v>683</v>
      </c>
      <c r="G262" s="88" t="s">
        <v>511</v>
      </c>
      <c r="H262" s="87" t="s">
        <v>684</v>
      </c>
      <c r="I262" s="87" t="s">
        <v>131</v>
      </c>
      <c r="J262" s="101"/>
      <c r="K262" s="90">
        <v>0.50000092606312052</v>
      </c>
      <c r="L262" s="88" t="s">
        <v>133</v>
      </c>
      <c r="M262" s="89">
        <v>4.8499999999999995E-2</v>
      </c>
      <c r="N262" s="89">
        <v>9.0211640211640201E-2</v>
      </c>
      <c r="O262" s="90">
        <v>3.0899999999999999E-3</v>
      </c>
      <c r="P262" s="102">
        <v>98.06</v>
      </c>
      <c r="Q262" s="90"/>
      <c r="R262" s="90">
        <v>3.0240000000000002E-6</v>
      </c>
      <c r="S262" s="91">
        <v>1.4047671651159416E-11</v>
      </c>
      <c r="T262" s="91">
        <f t="shared" si="7"/>
        <v>9.3209825864022219E-11</v>
      </c>
      <c r="U262" s="91">
        <f>R262/'סכום נכסי הקרן'!$C$42</f>
        <v>2.2586306685642917E-11</v>
      </c>
    </row>
    <row r="263" spans="2:21">
      <c r="B263" s="86" t="s">
        <v>685</v>
      </c>
      <c r="C263" s="110">
        <v>1140136</v>
      </c>
      <c r="D263" s="88" t="s">
        <v>120</v>
      </c>
      <c r="E263" s="88" t="s">
        <v>314</v>
      </c>
      <c r="F263" s="87" t="s">
        <v>686</v>
      </c>
      <c r="G263" s="88" t="s">
        <v>511</v>
      </c>
      <c r="H263" s="87" t="s">
        <v>550</v>
      </c>
      <c r="I263" s="87"/>
      <c r="J263" s="101"/>
      <c r="K263" s="90">
        <v>0.89000000001778645</v>
      </c>
      <c r="L263" s="88" t="s">
        <v>133</v>
      </c>
      <c r="M263" s="89">
        <v>4.9500000000000002E-2</v>
      </c>
      <c r="N263" s="89">
        <v>0.79810000000784664</v>
      </c>
      <c r="O263" s="90">
        <v>77876.435182000001</v>
      </c>
      <c r="P263" s="102">
        <v>62.1</v>
      </c>
      <c r="Q263" s="90"/>
      <c r="R263" s="90">
        <v>48.350558226000011</v>
      </c>
      <c r="S263" s="91">
        <v>1.344210844012924E-4</v>
      </c>
      <c r="T263" s="91">
        <f t="shared" si="7"/>
        <v>1.4903264261487195E-3</v>
      </c>
      <c r="U263" s="91">
        <f>R263/'סכום נכסי הקרן'!$C$42</f>
        <v>3.6113112979975899E-4</v>
      </c>
    </row>
    <row r="264" spans="2:21">
      <c r="B264" s="86" t="s">
        <v>687</v>
      </c>
      <c r="C264" s="110">
        <v>1143304</v>
      </c>
      <c r="D264" s="88" t="s">
        <v>120</v>
      </c>
      <c r="E264" s="88" t="s">
        <v>314</v>
      </c>
      <c r="F264" s="87" t="s">
        <v>686</v>
      </c>
      <c r="G264" s="88" t="s">
        <v>511</v>
      </c>
      <c r="H264" s="87" t="s">
        <v>550</v>
      </c>
      <c r="I264" s="87"/>
      <c r="J264" s="101"/>
      <c r="K264" s="90">
        <v>6.1799999971545416</v>
      </c>
      <c r="L264" s="88" t="s">
        <v>133</v>
      </c>
      <c r="M264" s="89">
        <v>0.04</v>
      </c>
      <c r="N264" s="89">
        <v>9.9899999976787033</v>
      </c>
      <c r="O264" s="90">
        <v>13354.608442999999</v>
      </c>
      <c r="P264" s="102">
        <v>1</v>
      </c>
      <c r="Q264" s="90"/>
      <c r="R264" s="90">
        <v>0.13354609099999998</v>
      </c>
      <c r="S264" s="91">
        <v>1.628136243582663E-4</v>
      </c>
      <c r="T264" s="91">
        <f t="shared" si="7"/>
        <v>4.1163385869480364E-6</v>
      </c>
      <c r="U264" s="91">
        <f>R264/'סכום נכסי הקרן'!$C$42</f>
        <v>9.9745799206176486E-7</v>
      </c>
    </row>
    <row r="265" spans="2:21">
      <c r="B265" s="86" t="s">
        <v>688</v>
      </c>
      <c r="C265" s="110">
        <v>1159375</v>
      </c>
      <c r="D265" s="88" t="s">
        <v>120</v>
      </c>
      <c r="E265" s="88" t="s">
        <v>314</v>
      </c>
      <c r="F265" s="87" t="s">
        <v>689</v>
      </c>
      <c r="G265" s="88" t="s">
        <v>562</v>
      </c>
      <c r="H265" s="87" t="s">
        <v>550</v>
      </c>
      <c r="I265" s="87"/>
      <c r="J265" s="101"/>
      <c r="K265" s="90">
        <v>1.390000000040944</v>
      </c>
      <c r="L265" s="88" t="s">
        <v>133</v>
      </c>
      <c r="M265" s="89">
        <v>3.5499999999999997E-2</v>
      </c>
      <c r="N265" s="89">
        <v>7.1700000000667438E-2</v>
      </c>
      <c r="O265" s="90">
        <v>18535.308228000002</v>
      </c>
      <c r="P265" s="102">
        <v>96.19</v>
      </c>
      <c r="Q265" s="90"/>
      <c r="R265" s="90">
        <v>17.829113193000001</v>
      </c>
      <c r="S265" s="91">
        <v>5.1774170127065982E-5</v>
      </c>
      <c r="T265" s="91">
        <f t="shared" si="7"/>
        <v>5.4955308731133301E-4</v>
      </c>
      <c r="U265" s="91">
        <f>R265/'סכום נכסי הקרן'!$C$42</f>
        <v>1.3316594527451727E-4</v>
      </c>
    </row>
    <row r="266" spans="2:21">
      <c r="B266" s="86" t="s">
        <v>690</v>
      </c>
      <c r="C266" s="110">
        <v>1193275</v>
      </c>
      <c r="D266" s="88" t="s">
        <v>120</v>
      </c>
      <c r="E266" s="88" t="s">
        <v>314</v>
      </c>
      <c r="F266" s="87" t="s">
        <v>689</v>
      </c>
      <c r="G266" s="88" t="s">
        <v>562</v>
      </c>
      <c r="H266" s="87" t="s">
        <v>550</v>
      </c>
      <c r="I266" s="87"/>
      <c r="J266" s="101"/>
      <c r="K266" s="90">
        <v>3.9999999999723448</v>
      </c>
      <c r="L266" s="88" t="s">
        <v>133</v>
      </c>
      <c r="M266" s="89">
        <v>6.0499999999999998E-2</v>
      </c>
      <c r="N266" s="89">
        <v>6.8799999999585179E-2</v>
      </c>
      <c r="O266" s="90">
        <v>74510.783641000002</v>
      </c>
      <c r="P266" s="102">
        <v>97.06</v>
      </c>
      <c r="Q266" s="90"/>
      <c r="R266" s="90">
        <v>72.320163300000004</v>
      </c>
      <c r="S266" s="91">
        <v>3.3868538018636365E-4</v>
      </c>
      <c r="T266" s="91">
        <f t="shared" si="7"/>
        <v>2.2291500752812995E-3</v>
      </c>
      <c r="U266" s="91">
        <f>R266/'סכום נכסי הקרן'!$C$42</f>
        <v>5.4016051185501901E-4</v>
      </c>
    </row>
    <row r="267" spans="2:21">
      <c r="B267" s="86" t="s">
        <v>691</v>
      </c>
      <c r="C267" s="110">
        <v>7200116</v>
      </c>
      <c r="D267" s="88" t="s">
        <v>120</v>
      </c>
      <c r="E267" s="88" t="s">
        <v>314</v>
      </c>
      <c r="F267" s="87" t="s">
        <v>652</v>
      </c>
      <c r="G267" s="88" t="s">
        <v>562</v>
      </c>
      <c r="H267" s="87" t="s">
        <v>550</v>
      </c>
      <c r="I267" s="87"/>
      <c r="J267" s="101"/>
      <c r="K267" s="90">
        <v>1.7100000000517472</v>
      </c>
      <c r="L267" s="88" t="s">
        <v>133</v>
      </c>
      <c r="M267" s="89">
        <v>4.2500000000000003E-2</v>
      </c>
      <c r="N267" s="89">
        <v>5.8500000000369617E-2</v>
      </c>
      <c r="O267" s="90">
        <v>6915.0967469999996</v>
      </c>
      <c r="P267" s="102">
        <v>97.81</v>
      </c>
      <c r="Q267" s="90"/>
      <c r="R267" s="90">
        <v>6.7636562150000001</v>
      </c>
      <c r="S267" s="91">
        <v>7.4778012944038929E-5</v>
      </c>
      <c r="T267" s="91">
        <f t="shared" ref="T267:T330" si="8">IFERROR(R267/$R$11,0)</f>
        <v>2.0847857738236163E-4</v>
      </c>
      <c r="U267" s="91">
        <f>R267/'סכום נכסי הקרן'!$C$42</f>
        <v>5.0517861636324326E-5</v>
      </c>
    </row>
    <row r="268" spans="2:21">
      <c r="B268" s="86" t="s">
        <v>692</v>
      </c>
      <c r="C268" s="110">
        <v>1183581</v>
      </c>
      <c r="D268" s="88" t="s">
        <v>120</v>
      </c>
      <c r="E268" s="88" t="s">
        <v>314</v>
      </c>
      <c r="F268" s="87" t="s">
        <v>693</v>
      </c>
      <c r="G268" s="88" t="s">
        <v>338</v>
      </c>
      <c r="H268" s="87" t="s">
        <v>550</v>
      </c>
      <c r="I268" s="87"/>
      <c r="J268" s="101"/>
      <c r="K268" s="90">
        <v>2.7200000000322713</v>
      </c>
      <c r="L268" s="88" t="s">
        <v>133</v>
      </c>
      <c r="M268" s="89">
        <v>0.01</v>
      </c>
      <c r="N268" s="89">
        <v>6.6400000000342879E-2</v>
      </c>
      <c r="O268" s="90">
        <v>22926.897991999998</v>
      </c>
      <c r="P268" s="102">
        <v>86.5</v>
      </c>
      <c r="Q268" s="90"/>
      <c r="R268" s="90">
        <v>19.831766763000001</v>
      </c>
      <c r="S268" s="91">
        <v>1.2737165551111111E-4</v>
      </c>
      <c r="T268" s="91">
        <f t="shared" si="8"/>
        <v>6.112815894692902E-4</v>
      </c>
      <c r="U268" s="91">
        <f>R268/'סכום נכסי הקרן'!$C$42</f>
        <v>1.4812379835557471E-4</v>
      </c>
    </row>
    <row r="269" spans="2:21">
      <c r="B269" s="92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90"/>
      <c r="P269" s="102"/>
      <c r="Q269" s="87"/>
      <c r="R269" s="87"/>
      <c r="S269" s="87"/>
      <c r="T269" s="91"/>
      <c r="U269" s="87"/>
    </row>
    <row r="270" spans="2:21">
      <c r="B270" s="85" t="s">
        <v>49</v>
      </c>
      <c r="C270" s="80"/>
      <c r="D270" s="81"/>
      <c r="E270" s="81"/>
      <c r="F270" s="80"/>
      <c r="G270" s="81"/>
      <c r="H270" s="80"/>
      <c r="I270" s="80"/>
      <c r="J270" s="99"/>
      <c r="K270" s="83">
        <v>3.8177422427615997</v>
      </c>
      <c r="L270" s="81"/>
      <c r="M270" s="82"/>
      <c r="N270" s="82">
        <v>8.0099714586011908E-2</v>
      </c>
      <c r="O270" s="83"/>
      <c r="P270" s="100"/>
      <c r="Q270" s="83"/>
      <c r="R270" s="83">
        <v>557.58443778099991</v>
      </c>
      <c r="S270" s="84"/>
      <c r="T270" s="84">
        <f t="shared" si="8"/>
        <v>1.7186623131632186E-2</v>
      </c>
      <c r="U270" s="84">
        <f>R270/'סכום נכסי הקרן'!$C$42</f>
        <v>4.1646075115289172E-3</v>
      </c>
    </row>
    <row r="271" spans="2:21">
      <c r="B271" s="86" t="s">
        <v>694</v>
      </c>
      <c r="C271" s="110">
        <v>1178250</v>
      </c>
      <c r="D271" s="88" t="s">
        <v>120</v>
      </c>
      <c r="E271" s="88" t="s">
        <v>314</v>
      </c>
      <c r="F271" s="87" t="s">
        <v>695</v>
      </c>
      <c r="G271" s="88" t="s">
        <v>575</v>
      </c>
      <c r="H271" s="87" t="s">
        <v>372</v>
      </c>
      <c r="I271" s="87" t="s">
        <v>318</v>
      </c>
      <c r="J271" s="101"/>
      <c r="K271" s="90">
        <v>2.9499999999925728</v>
      </c>
      <c r="L271" s="88" t="s">
        <v>133</v>
      </c>
      <c r="M271" s="89">
        <v>2.12E-2</v>
      </c>
      <c r="N271" s="89">
        <v>6.1199999999732621E-2</v>
      </c>
      <c r="O271" s="90">
        <v>68414.859221000006</v>
      </c>
      <c r="P271" s="102">
        <v>98.4</v>
      </c>
      <c r="Q271" s="90"/>
      <c r="R271" s="90">
        <v>67.320218089999997</v>
      </c>
      <c r="S271" s="91">
        <v>3.9094205269142861E-4</v>
      </c>
      <c r="T271" s="91">
        <f t="shared" si="8"/>
        <v>2.0750349885241062E-3</v>
      </c>
      <c r="U271" s="91">
        <f>R271/'סכום נכסי הקרן'!$C$42</f>
        <v>5.0281583727682078E-4</v>
      </c>
    </row>
    <row r="272" spans="2:21">
      <c r="B272" s="86" t="s">
        <v>696</v>
      </c>
      <c r="C272" s="110">
        <v>1178268</v>
      </c>
      <c r="D272" s="88" t="s">
        <v>120</v>
      </c>
      <c r="E272" s="88" t="s">
        <v>314</v>
      </c>
      <c r="F272" s="87" t="s">
        <v>695</v>
      </c>
      <c r="G272" s="88" t="s">
        <v>575</v>
      </c>
      <c r="H272" s="87" t="s">
        <v>372</v>
      </c>
      <c r="I272" s="87" t="s">
        <v>318</v>
      </c>
      <c r="J272" s="101"/>
      <c r="K272" s="90">
        <v>5.1399999999785511</v>
      </c>
      <c r="L272" s="88" t="s">
        <v>133</v>
      </c>
      <c r="M272" s="89">
        <v>2.6699999999999998E-2</v>
      </c>
      <c r="N272" s="89">
        <v>6.3500000000288714E-2</v>
      </c>
      <c r="O272" s="90">
        <v>13233.329338</v>
      </c>
      <c r="P272" s="102">
        <v>91.66</v>
      </c>
      <c r="Q272" s="90"/>
      <c r="R272" s="90">
        <v>12.122167859000001</v>
      </c>
      <c r="S272" s="91">
        <v>7.1254196306267498E-5</v>
      </c>
      <c r="T272" s="91">
        <f t="shared" si="8"/>
        <v>3.7364588466661278E-4</v>
      </c>
      <c r="U272" s="91">
        <f>R272/'סכום נכסי הקרן'!$C$42</f>
        <v>9.054067492004544E-5</v>
      </c>
    </row>
    <row r="273" spans="2:21">
      <c r="B273" s="86" t="s">
        <v>697</v>
      </c>
      <c r="C273" s="110">
        <v>2320174</v>
      </c>
      <c r="D273" s="88" t="s">
        <v>120</v>
      </c>
      <c r="E273" s="88" t="s">
        <v>314</v>
      </c>
      <c r="F273" s="87" t="s">
        <v>585</v>
      </c>
      <c r="G273" s="88" t="s">
        <v>127</v>
      </c>
      <c r="H273" s="87" t="s">
        <v>372</v>
      </c>
      <c r="I273" s="87" t="s">
        <v>318</v>
      </c>
      <c r="J273" s="101"/>
      <c r="K273" s="90">
        <v>1.2099995213068828</v>
      </c>
      <c r="L273" s="88" t="s">
        <v>133</v>
      </c>
      <c r="M273" s="89">
        <v>3.49E-2</v>
      </c>
      <c r="N273" s="89">
        <v>7.1295255228243745E-2</v>
      </c>
      <c r="O273" s="90">
        <v>4.5779999999999996E-3</v>
      </c>
      <c r="P273" s="102">
        <v>97.15</v>
      </c>
      <c r="Q273" s="90"/>
      <c r="R273" s="90">
        <v>4.4470000000000008E-6</v>
      </c>
      <c r="S273" s="91">
        <v>4.543973332685041E-12</v>
      </c>
      <c r="T273" s="91">
        <f t="shared" si="8"/>
        <v>1.3707146019090834E-10</v>
      </c>
      <c r="U273" s="91">
        <f>R273/'סכום נכסי הקרן'!$C$42</f>
        <v>3.3214717536724228E-11</v>
      </c>
    </row>
    <row r="274" spans="2:21">
      <c r="B274" s="86" t="s">
        <v>698</v>
      </c>
      <c r="C274" s="110">
        <v>2320224</v>
      </c>
      <c r="D274" s="88" t="s">
        <v>120</v>
      </c>
      <c r="E274" s="88" t="s">
        <v>314</v>
      </c>
      <c r="F274" s="87" t="s">
        <v>585</v>
      </c>
      <c r="G274" s="88" t="s">
        <v>127</v>
      </c>
      <c r="H274" s="87" t="s">
        <v>372</v>
      </c>
      <c r="I274" s="87" t="s">
        <v>318</v>
      </c>
      <c r="J274" s="101"/>
      <c r="K274" s="90">
        <v>3.8899986722574624</v>
      </c>
      <c r="L274" s="88" t="s">
        <v>133</v>
      </c>
      <c r="M274" s="89">
        <v>3.7699999999999997E-2</v>
      </c>
      <c r="N274" s="89">
        <v>6.4193971166448233E-2</v>
      </c>
      <c r="O274" s="90">
        <v>4.7080000000000004E-3</v>
      </c>
      <c r="P274" s="102">
        <v>97.32</v>
      </c>
      <c r="Q274" s="90"/>
      <c r="R274" s="90">
        <v>4.5779999999999992E-6</v>
      </c>
      <c r="S274" s="91">
        <v>3.8784953415217807E-11</v>
      </c>
      <c r="T274" s="91">
        <f t="shared" si="8"/>
        <v>1.4110931971081136E-10</v>
      </c>
      <c r="U274" s="91">
        <f>R274/'סכום נכסי הקרן'!$C$42</f>
        <v>3.419315873243163E-11</v>
      </c>
    </row>
    <row r="275" spans="2:21">
      <c r="B275" s="86" t="s">
        <v>699</v>
      </c>
      <c r="C275" s="110">
        <v>2590396</v>
      </c>
      <c r="D275" s="88" t="s">
        <v>120</v>
      </c>
      <c r="E275" s="88" t="s">
        <v>314</v>
      </c>
      <c r="F275" s="87" t="s">
        <v>626</v>
      </c>
      <c r="G275" s="88" t="s">
        <v>348</v>
      </c>
      <c r="H275" s="87" t="s">
        <v>479</v>
      </c>
      <c r="I275" s="87" t="s">
        <v>318</v>
      </c>
      <c r="J275" s="101"/>
      <c r="K275" s="90">
        <v>0.25</v>
      </c>
      <c r="L275" s="88" t="s">
        <v>133</v>
      </c>
      <c r="M275" s="89">
        <v>6.7000000000000004E-2</v>
      </c>
      <c r="N275" s="89">
        <v>7.259142496847415E-2</v>
      </c>
      <c r="O275" s="90">
        <v>1.684E-3</v>
      </c>
      <c r="P275" s="102">
        <v>94.27</v>
      </c>
      <c r="Q275" s="90"/>
      <c r="R275" s="90">
        <v>1.5859999999999999E-6</v>
      </c>
      <c r="S275" s="91">
        <v>3.9952176011636422E-12</v>
      </c>
      <c r="T275" s="91">
        <f t="shared" si="8"/>
        <v>4.8885841210429638E-11</v>
      </c>
      <c r="U275" s="91">
        <f>R275/'סכום נכסי הקרן'!$C$42</f>
        <v>1.1845860583144731E-11</v>
      </c>
    </row>
    <row r="276" spans="2:21">
      <c r="B276" s="86" t="s">
        <v>700</v>
      </c>
      <c r="C276" s="110">
        <v>2590461</v>
      </c>
      <c r="D276" s="88" t="s">
        <v>120</v>
      </c>
      <c r="E276" s="88" t="s">
        <v>314</v>
      </c>
      <c r="F276" s="87" t="s">
        <v>626</v>
      </c>
      <c r="G276" s="88" t="s">
        <v>348</v>
      </c>
      <c r="H276" s="87" t="s">
        <v>479</v>
      </c>
      <c r="I276" s="87" t="s">
        <v>318</v>
      </c>
      <c r="J276" s="101"/>
      <c r="K276" s="90">
        <v>1.64</v>
      </c>
      <c r="L276" s="88" t="s">
        <v>133</v>
      </c>
      <c r="M276" s="89">
        <v>4.7E-2</v>
      </c>
      <c r="N276" s="89">
        <v>7.6074950690335319E-2</v>
      </c>
      <c r="O276" s="90">
        <v>5.3899999999999998E-4</v>
      </c>
      <c r="P276" s="102">
        <v>94.32</v>
      </c>
      <c r="Q276" s="90"/>
      <c r="R276" s="90">
        <v>5.0699999999999997E-7</v>
      </c>
      <c r="S276" s="91">
        <v>1.0549029009829777E-12</v>
      </c>
      <c r="T276" s="91">
        <f t="shared" si="8"/>
        <v>1.5627441042678327E-11</v>
      </c>
      <c r="U276" s="91">
        <f>R276/'סכום נכסי הקרן'!$C$42</f>
        <v>3.7867914978905286E-12</v>
      </c>
    </row>
    <row r="277" spans="2:21">
      <c r="B277" s="86" t="s">
        <v>701</v>
      </c>
      <c r="C277" s="110">
        <v>1141332</v>
      </c>
      <c r="D277" s="88" t="s">
        <v>120</v>
      </c>
      <c r="E277" s="88" t="s">
        <v>314</v>
      </c>
      <c r="F277" s="87" t="s">
        <v>702</v>
      </c>
      <c r="G277" s="88" t="s">
        <v>127</v>
      </c>
      <c r="H277" s="87" t="s">
        <v>487</v>
      </c>
      <c r="I277" s="87" t="s">
        <v>131</v>
      </c>
      <c r="J277" s="101"/>
      <c r="K277" s="90">
        <v>3.7900000000069833</v>
      </c>
      <c r="L277" s="88" t="s">
        <v>133</v>
      </c>
      <c r="M277" s="89">
        <v>4.6900000000000004E-2</v>
      </c>
      <c r="N277" s="89">
        <v>8.4200000000090536E-2</v>
      </c>
      <c r="O277" s="90">
        <v>145112.884854</v>
      </c>
      <c r="P277" s="102">
        <v>89.8</v>
      </c>
      <c r="Q277" s="90"/>
      <c r="R277" s="90">
        <v>130.31255857100001</v>
      </c>
      <c r="S277" s="91">
        <v>9.5340265984947885E-5</v>
      </c>
      <c r="T277" s="91">
        <f t="shared" si="8"/>
        <v>4.0166702686170981E-3</v>
      </c>
      <c r="U277" s="91">
        <f>R277/'סכום נכסי הקרן'!$C$42</f>
        <v>9.7330668415192192E-4</v>
      </c>
    </row>
    <row r="278" spans="2:21">
      <c r="B278" s="86" t="s">
        <v>703</v>
      </c>
      <c r="C278" s="110">
        <v>1143593</v>
      </c>
      <c r="D278" s="88" t="s">
        <v>120</v>
      </c>
      <c r="E278" s="88" t="s">
        <v>314</v>
      </c>
      <c r="F278" s="87" t="s">
        <v>702</v>
      </c>
      <c r="G278" s="88" t="s">
        <v>127</v>
      </c>
      <c r="H278" s="87" t="s">
        <v>487</v>
      </c>
      <c r="I278" s="87" t="s">
        <v>131</v>
      </c>
      <c r="J278" s="101"/>
      <c r="K278" s="90">
        <v>3.9499999999946813</v>
      </c>
      <c r="L278" s="88" t="s">
        <v>133</v>
      </c>
      <c r="M278" s="89">
        <v>4.6900000000000004E-2</v>
      </c>
      <c r="N278" s="89">
        <v>8.2799999999883855E-2</v>
      </c>
      <c r="O278" s="90">
        <v>380474.16653500008</v>
      </c>
      <c r="P278" s="102">
        <v>91.42</v>
      </c>
      <c r="Q278" s="90"/>
      <c r="R278" s="90">
        <v>347.82948214300001</v>
      </c>
      <c r="S278" s="91">
        <v>2.964906951968756E-4</v>
      </c>
      <c r="T278" s="91">
        <f t="shared" si="8"/>
        <v>1.0721271647130309E-2</v>
      </c>
      <c r="U278" s="91">
        <f>R278/'סכום נכסי הקרן'!$C$42</f>
        <v>2.5979442321396014E-3</v>
      </c>
    </row>
    <row r="279" spans="2:21">
      <c r="B279" s="92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90"/>
      <c r="P279" s="102"/>
      <c r="Q279" s="87"/>
      <c r="R279" s="87"/>
      <c r="S279" s="87"/>
      <c r="T279" s="91"/>
      <c r="U279" s="87"/>
    </row>
    <row r="280" spans="2:21">
      <c r="B280" s="79" t="s">
        <v>197</v>
      </c>
      <c r="C280" s="80"/>
      <c r="D280" s="81"/>
      <c r="E280" s="81"/>
      <c r="F280" s="80"/>
      <c r="G280" s="81"/>
      <c r="H280" s="80"/>
      <c r="I280" s="80"/>
      <c r="J280" s="99"/>
      <c r="K280" s="83">
        <v>5.2548747082858558</v>
      </c>
      <c r="L280" s="81"/>
      <c r="M280" s="82"/>
      <c r="N280" s="82">
        <v>7.0434267820966526E-2</v>
      </c>
      <c r="O280" s="83"/>
      <c r="P280" s="100"/>
      <c r="Q280" s="83"/>
      <c r="R280" s="83">
        <v>5292.4311631349992</v>
      </c>
      <c r="S280" s="84"/>
      <c r="T280" s="84">
        <f t="shared" si="8"/>
        <v>0.16313048515646092</v>
      </c>
      <c r="U280" s="84">
        <f>R280/'סכום נכסי הקרן'!$C$42</f>
        <v>3.9529257064557191E-2</v>
      </c>
    </row>
    <row r="281" spans="2:21">
      <c r="B281" s="85" t="s">
        <v>66</v>
      </c>
      <c r="C281" s="80"/>
      <c r="D281" s="81"/>
      <c r="E281" s="81"/>
      <c r="F281" s="80"/>
      <c r="G281" s="81"/>
      <c r="H281" s="80"/>
      <c r="I281" s="80"/>
      <c r="J281" s="99"/>
      <c r="K281" s="83">
        <v>5.6076074914882117</v>
      </c>
      <c r="L281" s="81"/>
      <c r="M281" s="82"/>
      <c r="N281" s="82">
        <v>6.9933515481248334E-2</v>
      </c>
      <c r="O281" s="83"/>
      <c r="P281" s="100"/>
      <c r="Q281" s="83"/>
      <c r="R281" s="83">
        <v>840.76235249300021</v>
      </c>
      <c r="S281" s="84"/>
      <c r="T281" s="84">
        <f t="shared" si="8"/>
        <v>2.5915116557175332E-2</v>
      </c>
      <c r="U281" s="84">
        <f>R281/'סכום נכסי הקרן'!$C$42</f>
        <v>6.2796681028933592E-3</v>
      </c>
    </row>
    <row r="282" spans="2:21">
      <c r="B282" s="86" t="s">
        <v>704</v>
      </c>
      <c r="C282" s="87" t="s">
        <v>705</v>
      </c>
      <c r="D282" s="88" t="s">
        <v>29</v>
      </c>
      <c r="E282" s="88" t="s">
        <v>706</v>
      </c>
      <c r="F282" s="87" t="s">
        <v>347</v>
      </c>
      <c r="G282" s="88" t="s">
        <v>348</v>
      </c>
      <c r="H282" s="87" t="s">
        <v>707</v>
      </c>
      <c r="I282" s="87" t="s">
        <v>708</v>
      </c>
      <c r="J282" s="101"/>
      <c r="K282" s="90">
        <v>7.4900000000428433</v>
      </c>
      <c r="L282" s="88" t="s">
        <v>132</v>
      </c>
      <c r="M282" s="89">
        <v>3.7499999999999999E-2</v>
      </c>
      <c r="N282" s="89">
        <v>5.590000000042844E-2</v>
      </c>
      <c r="O282" s="90">
        <v>22220.162</v>
      </c>
      <c r="P282" s="102">
        <v>87.170829999999995</v>
      </c>
      <c r="Q282" s="90"/>
      <c r="R282" s="90">
        <v>70.020743899999999</v>
      </c>
      <c r="S282" s="91">
        <v>4.4440324000000001E-5</v>
      </c>
      <c r="T282" s="91">
        <f t="shared" si="8"/>
        <v>2.1582742545596216E-3</v>
      </c>
      <c r="U282" s="91">
        <f>R282/'סכום נכסי הקרן'!$C$42</f>
        <v>5.2298610981556237E-4</v>
      </c>
    </row>
    <row r="283" spans="2:21">
      <c r="B283" s="86" t="s">
        <v>709</v>
      </c>
      <c r="C283" s="87" t="s">
        <v>710</v>
      </c>
      <c r="D283" s="88" t="s">
        <v>29</v>
      </c>
      <c r="E283" s="88" t="s">
        <v>706</v>
      </c>
      <c r="F283" s="87" t="s">
        <v>341</v>
      </c>
      <c r="G283" s="88" t="s">
        <v>321</v>
      </c>
      <c r="H283" s="87" t="s">
        <v>711</v>
      </c>
      <c r="I283" s="87" t="s">
        <v>312</v>
      </c>
      <c r="J283" s="101"/>
      <c r="K283" s="90">
        <v>3.3300000000033601</v>
      </c>
      <c r="L283" s="88" t="s">
        <v>132</v>
      </c>
      <c r="M283" s="89">
        <v>3.2549999999999996E-2</v>
      </c>
      <c r="N283" s="89">
        <v>8.7000000000011596E-2</v>
      </c>
      <c r="O283" s="90">
        <v>28495.16</v>
      </c>
      <c r="P283" s="102">
        <v>83.785880000000006</v>
      </c>
      <c r="Q283" s="90"/>
      <c r="R283" s="90">
        <v>86.307832687000001</v>
      </c>
      <c r="S283" s="91">
        <v>2.8495159999999998E-5</v>
      </c>
      <c r="T283" s="91">
        <f t="shared" si="8"/>
        <v>2.6602969760107257E-3</v>
      </c>
      <c r="U283" s="91">
        <f>R283/'סכום נכסי הקרן'!$C$42</f>
        <v>6.4463464895560133E-4</v>
      </c>
    </row>
    <row r="284" spans="2:21">
      <c r="B284" s="86" t="s">
        <v>712</v>
      </c>
      <c r="C284" s="87" t="s">
        <v>713</v>
      </c>
      <c r="D284" s="88" t="s">
        <v>29</v>
      </c>
      <c r="E284" s="88" t="s">
        <v>706</v>
      </c>
      <c r="F284" s="87" t="s">
        <v>326</v>
      </c>
      <c r="G284" s="88" t="s">
        <v>321</v>
      </c>
      <c r="H284" s="87" t="s">
        <v>711</v>
      </c>
      <c r="I284" s="87" t="s">
        <v>312</v>
      </c>
      <c r="J284" s="101"/>
      <c r="K284" s="90">
        <v>2.6899999999931556</v>
      </c>
      <c r="L284" s="88" t="s">
        <v>132</v>
      </c>
      <c r="M284" s="89">
        <v>3.2750000000000001E-2</v>
      </c>
      <c r="N284" s="89">
        <v>8.4499999999736439E-2</v>
      </c>
      <c r="O284" s="90">
        <v>40334.595840000002</v>
      </c>
      <c r="P284" s="102">
        <v>87.174930000000003</v>
      </c>
      <c r="Q284" s="90"/>
      <c r="R284" s="90">
        <v>127.10938612300001</v>
      </c>
      <c r="S284" s="91">
        <v>5.377946112E-5</v>
      </c>
      <c r="T284" s="91">
        <f t="shared" si="8"/>
        <v>3.9179377467617694E-3</v>
      </c>
      <c r="U284" s="91">
        <f>R284/'סכום נכסי הקרן'!$C$42</f>
        <v>9.4938213544903504E-4</v>
      </c>
    </row>
    <row r="285" spans="2:21">
      <c r="B285" s="86" t="s">
        <v>714</v>
      </c>
      <c r="C285" s="87" t="s">
        <v>715</v>
      </c>
      <c r="D285" s="88" t="s">
        <v>29</v>
      </c>
      <c r="E285" s="88" t="s">
        <v>706</v>
      </c>
      <c r="F285" s="87" t="s">
        <v>326</v>
      </c>
      <c r="G285" s="88" t="s">
        <v>321</v>
      </c>
      <c r="H285" s="87" t="s">
        <v>711</v>
      </c>
      <c r="I285" s="87" t="s">
        <v>312</v>
      </c>
      <c r="J285" s="101"/>
      <c r="K285" s="90">
        <v>4.4200000000065973</v>
      </c>
      <c r="L285" s="88" t="s">
        <v>132</v>
      </c>
      <c r="M285" s="89">
        <v>7.1289999999999992E-2</v>
      </c>
      <c r="N285" s="89">
        <v>7.7400000000168598E-2</v>
      </c>
      <c r="O285" s="90">
        <v>23038.639999999999</v>
      </c>
      <c r="P285" s="102">
        <v>98.282799999999995</v>
      </c>
      <c r="Q285" s="90"/>
      <c r="R285" s="90">
        <v>81.854519013000001</v>
      </c>
      <c r="S285" s="91">
        <v>4.6077279999999999E-5</v>
      </c>
      <c r="T285" s="91">
        <f t="shared" si="8"/>
        <v>2.5230309072040427E-3</v>
      </c>
      <c r="U285" s="91">
        <f>R285/'סכום נכסי הקרן'!$C$42</f>
        <v>6.1137277448194678E-4</v>
      </c>
    </row>
    <row r="286" spans="2:21">
      <c r="B286" s="86" t="s">
        <v>716</v>
      </c>
      <c r="C286" s="87" t="s">
        <v>717</v>
      </c>
      <c r="D286" s="88" t="s">
        <v>29</v>
      </c>
      <c r="E286" s="88" t="s">
        <v>706</v>
      </c>
      <c r="F286" s="87" t="s">
        <v>577</v>
      </c>
      <c r="G286" s="88" t="s">
        <v>431</v>
      </c>
      <c r="H286" s="87" t="s">
        <v>718</v>
      </c>
      <c r="I286" s="87" t="s">
        <v>312</v>
      </c>
      <c r="J286" s="101"/>
      <c r="K286" s="90">
        <v>9.6999999999904052</v>
      </c>
      <c r="L286" s="88" t="s">
        <v>132</v>
      </c>
      <c r="M286" s="89">
        <v>6.3750000000000001E-2</v>
      </c>
      <c r="N286" s="89">
        <v>6.4699999999932839E-2</v>
      </c>
      <c r="O286" s="90">
        <v>57657.22800000001</v>
      </c>
      <c r="P286" s="102">
        <v>100.011</v>
      </c>
      <c r="Q286" s="90"/>
      <c r="R286" s="90">
        <v>208.45380662000002</v>
      </c>
      <c r="S286" s="91">
        <v>8.3187459241090768E-5</v>
      </c>
      <c r="T286" s="91">
        <f t="shared" si="8"/>
        <v>6.4252457062641414E-3</v>
      </c>
      <c r="U286" s="91">
        <f>R286/'סכום נכסי הקרן'!$C$42</f>
        <v>1.556944975565153E-3</v>
      </c>
    </row>
    <row r="287" spans="2:21">
      <c r="B287" s="86" t="s">
        <v>719</v>
      </c>
      <c r="C287" s="87" t="s">
        <v>720</v>
      </c>
      <c r="D287" s="88" t="s">
        <v>29</v>
      </c>
      <c r="E287" s="88" t="s">
        <v>706</v>
      </c>
      <c r="F287" s="87" t="s">
        <v>721</v>
      </c>
      <c r="G287" s="88" t="s">
        <v>321</v>
      </c>
      <c r="H287" s="87" t="s">
        <v>718</v>
      </c>
      <c r="I287" s="87" t="s">
        <v>708</v>
      </c>
      <c r="J287" s="101"/>
      <c r="K287" s="90">
        <v>2.8800000000118939</v>
      </c>
      <c r="L287" s="88" t="s">
        <v>132</v>
      </c>
      <c r="M287" s="89">
        <v>3.0769999999999999E-2</v>
      </c>
      <c r="N287" s="89">
        <v>8.7500000000272582E-2</v>
      </c>
      <c r="O287" s="90">
        <v>32363.2264</v>
      </c>
      <c r="P287" s="102">
        <v>86.234669999999994</v>
      </c>
      <c r="Q287" s="90"/>
      <c r="R287" s="90">
        <v>100.888581535</v>
      </c>
      <c r="S287" s="91">
        <v>5.3938710666666666E-5</v>
      </c>
      <c r="T287" s="91">
        <f t="shared" si="8"/>
        <v>3.1097245755772342E-3</v>
      </c>
      <c r="U287" s="91">
        <f>R287/'סכום נכסי הקרן'!$C$42</f>
        <v>7.5353850649107173E-4</v>
      </c>
    </row>
    <row r="288" spans="2:21">
      <c r="B288" s="86" t="s">
        <v>722</v>
      </c>
      <c r="C288" s="87" t="s">
        <v>723</v>
      </c>
      <c r="D288" s="88" t="s">
        <v>29</v>
      </c>
      <c r="E288" s="88" t="s">
        <v>706</v>
      </c>
      <c r="F288" s="87" t="s">
        <v>724</v>
      </c>
      <c r="G288" s="88" t="s">
        <v>725</v>
      </c>
      <c r="H288" s="87" t="s">
        <v>726</v>
      </c>
      <c r="I288" s="87" t="s">
        <v>312</v>
      </c>
      <c r="J288" s="101"/>
      <c r="K288" s="90">
        <v>5.9600000000527587</v>
      </c>
      <c r="L288" s="88" t="s">
        <v>134</v>
      </c>
      <c r="M288" s="89">
        <v>4.3749999999999997E-2</v>
      </c>
      <c r="N288" s="89">
        <v>7.120000000044642E-2</v>
      </c>
      <c r="O288" s="90">
        <v>14550.72</v>
      </c>
      <c r="P288" s="102">
        <v>86.129540000000006</v>
      </c>
      <c r="Q288" s="90"/>
      <c r="R288" s="90">
        <v>49.28017241500001</v>
      </c>
      <c r="S288" s="91">
        <v>9.70048E-6</v>
      </c>
      <c r="T288" s="91">
        <f t="shared" si="8"/>
        <v>1.5189802544150601E-3</v>
      </c>
      <c r="U288" s="91">
        <f>R288/'סכום נכסי הקרן'!$C$42</f>
        <v>3.680744337587799E-4</v>
      </c>
    </row>
    <row r="289" spans="2:21">
      <c r="B289" s="86" t="s">
        <v>727</v>
      </c>
      <c r="C289" s="87" t="s">
        <v>728</v>
      </c>
      <c r="D289" s="88" t="s">
        <v>29</v>
      </c>
      <c r="E289" s="88" t="s">
        <v>706</v>
      </c>
      <c r="F289" s="87" t="s">
        <v>724</v>
      </c>
      <c r="G289" s="88" t="s">
        <v>725</v>
      </c>
      <c r="H289" s="87" t="s">
        <v>726</v>
      </c>
      <c r="I289" s="87" t="s">
        <v>312</v>
      </c>
      <c r="J289" s="101"/>
      <c r="K289" s="90">
        <v>5.0700000000209346</v>
      </c>
      <c r="L289" s="88" t="s">
        <v>134</v>
      </c>
      <c r="M289" s="89">
        <v>7.3749999999999996E-2</v>
      </c>
      <c r="N289" s="89">
        <v>7.0500000000322069E-2</v>
      </c>
      <c r="O289" s="90">
        <v>12428.74</v>
      </c>
      <c r="P289" s="102">
        <v>101.65321</v>
      </c>
      <c r="Q289" s="90"/>
      <c r="R289" s="90">
        <v>49.680252228000001</v>
      </c>
      <c r="S289" s="91">
        <v>1.5535925E-5</v>
      </c>
      <c r="T289" s="91">
        <f t="shared" si="8"/>
        <v>1.5313120565650072E-3</v>
      </c>
      <c r="U289" s="91">
        <f>R289/'סכום נכסי הקרן'!$C$42</f>
        <v>3.7106263658786469E-4</v>
      </c>
    </row>
    <row r="290" spans="2:21">
      <c r="B290" s="86" t="s">
        <v>729</v>
      </c>
      <c r="C290" s="87" t="s">
        <v>730</v>
      </c>
      <c r="D290" s="88" t="s">
        <v>29</v>
      </c>
      <c r="E290" s="88" t="s">
        <v>706</v>
      </c>
      <c r="F290" s="87" t="s">
        <v>724</v>
      </c>
      <c r="G290" s="88" t="s">
        <v>725</v>
      </c>
      <c r="H290" s="87" t="s">
        <v>726</v>
      </c>
      <c r="I290" s="87" t="s">
        <v>312</v>
      </c>
      <c r="J290" s="101"/>
      <c r="K290" s="90">
        <v>6.1700000000774615</v>
      </c>
      <c r="L290" s="88" t="s">
        <v>132</v>
      </c>
      <c r="M290" s="89">
        <v>8.1250000000000003E-2</v>
      </c>
      <c r="N290" s="89">
        <v>7.2700000000934559E-2</v>
      </c>
      <c r="O290" s="90">
        <v>11519.32</v>
      </c>
      <c r="P290" s="102">
        <v>105.09396</v>
      </c>
      <c r="Q290" s="90"/>
      <c r="R290" s="90">
        <v>43.763585333000002</v>
      </c>
      <c r="S290" s="91">
        <v>2.3038639999999999E-5</v>
      </c>
      <c r="T290" s="91">
        <f t="shared" si="8"/>
        <v>1.348940531770571E-3</v>
      </c>
      <c r="U290" s="91">
        <f>R290/'סכום נכסי הקרן'!$C$42</f>
        <v>3.2687095237911447E-4</v>
      </c>
    </row>
    <row r="291" spans="2:21">
      <c r="B291" s="86" t="s">
        <v>731</v>
      </c>
      <c r="C291" s="87" t="s">
        <v>732</v>
      </c>
      <c r="D291" s="88" t="s">
        <v>29</v>
      </c>
      <c r="E291" s="88" t="s">
        <v>706</v>
      </c>
      <c r="F291" s="87" t="s">
        <v>733</v>
      </c>
      <c r="G291" s="88" t="s">
        <v>734</v>
      </c>
      <c r="H291" s="87" t="s">
        <v>550</v>
      </c>
      <c r="I291" s="87"/>
      <c r="J291" s="101"/>
      <c r="K291" s="90">
        <v>3.0299999999927363</v>
      </c>
      <c r="L291" s="88" t="s">
        <v>132</v>
      </c>
      <c r="M291" s="89">
        <v>0</v>
      </c>
      <c r="N291" s="89">
        <v>-9.4399999999931636E-2</v>
      </c>
      <c r="O291" s="90">
        <v>4994.4375</v>
      </c>
      <c r="P291" s="102">
        <v>129.624</v>
      </c>
      <c r="Q291" s="90"/>
      <c r="R291" s="90">
        <v>23.403472639</v>
      </c>
      <c r="S291" s="91">
        <v>7.8963438735177873E-6</v>
      </c>
      <c r="T291" s="91">
        <f t="shared" si="8"/>
        <v>7.2137354804715549E-4</v>
      </c>
      <c r="U291" s="91">
        <f>R291/'סכום נכסי הקרן'!$C$42</f>
        <v>1.7480092940922845E-4</v>
      </c>
    </row>
    <row r="292" spans="2:21">
      <c r="B292" s="92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90"/>
      <c r="P292" s="102"/>
      <c r="Q292" s="87"/>
      <c r="R292" s="87"/>
      <c r="S292" s="87"/>
      <c r="T292" s="91"/>
      <c r="U292" s="87"/>
    </row>
    <row r="293" spans="2:21">
      <c r="B293" s="85" t="s">
        <v>65</v>
      </c>
      <c r="C293" s="80"/>
      <c r="D293" s="81"/>
      <c r="E293" s="81"/>
      <c r="F293" s="80"/>
      <c r="G293" s="81"/>
      <c r="H293" s="80"/>
      <c r="I293" s="80"/>
      <c r="J293" s="99"/>
      <c r="K293" s="83">
        <v>5.1882559957936643</v>
      </c>
      <c r="L293" s="81"/>
      <c r="M293" s="82"/>
      <c r="N293" s="82">
        <v>7.0528842177924836E-2</v>
      </c>
      <c r="O293" s="83"/>
      <c r="P293" s="100"/>
      <c r="Q293" s="83"/>
      <c r="R293" s="83">
        <v>4451.6688106419997</v>
      </c>
      <c r="S293" s="84"/>
      <c r="T293" s="84">
        <f t="shared" si="8"/>
        <v>0.1372153685992856</v>
      </c>
      <c r="U293" s="84">
        <f>R293/'סכום נכסי הקרן'!$C$42</f>
        <v>3.3249588961663842E-2</v>
      </c>
    </row>
    <row r="294" spans="2:21">
      <c r="B294" s="86" t="s">
        <v>735</v>
      </c>
      <c r="C294" s="87" t="s">
        <v>736</v>
      </c>
      <c r="D294" s="88" t="s">
        <v>29</v>
      </c>
      <c r="E294" s="88" t="s">
        <v>706</v>
      </c>
      <c r="F294" s="87"/>
      <c r="G294" s="88" t="s">
        <v>737</v>
      </c>
      <c r="H294" s="87" t="s">
        <v>738</v>
      </c>
      <c r="I294" s="87" t="s">
        <v>739</v>
      </c>
      <c r="J294" s="101"/>
      <c r="K294" s="90">
        <v>7.5200000000141269</v>
      </c>
      <c r="L294" s="88" t="s">
        <v>134</v>
      </c>
      <c r="M294" s="89">
        <v>4.2519999999999995E-2</v>
      </c>
      <c r="N294" s="89">
        <v>5.330000000012361E-2</v>
      </c>
      <c r="O294" s="90">
        <v>12125.6</v>
      </c>
      <c r="P294" s="102">
        <v>95.01267</v>
      </c>
      <c r="Q294" s="90"/>
      <c r="R294" s="90">
        <v>45.302309168000001</v>
      </c>
      <c r="S294" s="91">
        <v>9.70048E-6</v>
      </c>
      <c r="T294" s="91">
        <f t="shared" si="8"/>
        <v>1.3963691629587888E-3</v>
      </c>
      <c r="U294" s="91">
        <f>R294/'סכום נכסי הקרן'!$C$42</f>
        <v>3.383637064934725E-4</v>
      </c>
    </row>
    <row r="295" spans="2:21">
      <c r="B295" s="86" t="s">
        <v>740</v>
      </c>
      <c r="C295" s="87" t="s">
        <v>741</v>
      </c>
      <c r="D295" s="88" t="s">
        <v>29</v>
      </c>
      <c r="E295" s="88" t="s">
        <v>706</v>
      </c>
      <c r="F295" s="87"/>
      <c r="G295" s="88" t="s">
        <v>737</v>
      </c>
      <c r="H295" s="87" t="s">
        <v>742</v>
      </c>
      <c r="I295" s="87" t="s">
        <v>708</v>
      </c>
      <c r="J295" s="101"/>
      <c r="K295" s="90">
        <v>1.3899999905402722</v>
      </c>
      <c r="L295" s="88" t="s">
        <v>132</v>
      </c>
      <c r="M295" s="89">
        <v>4.4999999999999998E-2</v>
      </c>
      <c r="N295" s="89">
        <v>8.6799999592504021E-2</v>
      </c>
      <c r="O295" s="90">
        <v>7.88164</v>
      </c>
      <c r="P295" s="102">
        <v>96.465000000000003</v>
      </c>
      <c r="Q295" s="90"/>
      <c r="R295" s="90">
        <v>2.7484933999999999E-2</v>
      </c>
      <c r="S295" s="91">
        <v>1.576328E-8</v>
      </c>
      <c r="T295" s="91">
        <f t="shared" si="8"/>
        <v>8.4717788096036482E-7</v>
      </c>
      <c r="U295" s="91">
        <f>R295/'סכום נכסי הקרן'!$C$42</f>
        <v>2.0528543272442271E-7</v>
      </c>
    </row>
    <row r="296" spans="2:21">
      <c r="B296" s="86" t="s">
        <v>743</v>
      </c>
      <c r="C296" s="87" t="s">
        <v>744</v>
      </c>
      <c r="D296" s="88" t="s">
        <v>29</v>
      </c>
      <c r="E296" s="88" t="s">
        <v>706</v>
      </c>
      <c r="F296" s="87" t="s">
        <v>745</v>
      </c>
      <c r="G296" s="88" t="s">
        <v>737</v>
      </c>
      <c r="H296" s="87" t="s">
        <v>738</v>
      </c>
      <c r="I296" s="87" t="s">
        <v>739</v>
      </c>
      <c r="J296" s="101"/>
      <c r="K296" s="90">
        <v>6.8700000000214683</v>
      </c>
      <c r="L296" s="88" t="s">
        <v>132</v>
      </c>
      <c r="M296" s="89">
        <v>0.03</v>
      </c>
      <c r="N296" s="89">
        <v>6.9200000000300868E-2</v>
      </c>
      <c r="O296" s="90">
        <v>22432.36</v>
      </c>
      <c r="P296" s="102">
        <v>78.692670000000007</v>
      </c>
      <c r="Q296" s="90"/>
      <c r="R296" s="90">
        <v>63.814229549000004</v>
      </c>
      <c r="S296" s="91">
        <v>1.2818491428571429E-5</v>
      </c>
      <c r="T296" s="91">
        <f t="shared" si="8"/>
        <v>1.9669686587000762E-3</v>
      </c>
      <c r="U296" s="91">
        <f>R296/'סכום נכסי הקרן'!$C$42</f>
        <v>4.7662955009977862E-4</v>
      </c>
    </row>
    <row r="297" spans="2:21">
      <c r="B297" s="86" t="s">
        <v>746</v>
      </c>
      <c r="C297" s="87" t="s">
        <v>747</v>
      </c>
      <c r="D297" s="88" t="s">
        <v>29</v>
      </c>
      <c r="E297" s="88" t="s">
        <v>706</v>
      </c>
      <c r="F297" s="87" t="s">
        <v>745</v>
      </c>
      <c r="G297" s="88" t="s">
        <v>737</v>
      </c>
      <c r="H297" s="87" t="s">
        <v>738</v>
      </c>
      <c r="I297" s="87" t="s">
        <v>739</v>
      </c>
      <c r="J297" s="101"/>
      <c r="K297" s="90">
        <v>7.4199999998976862</v>
      </c>
      <c r="L297" s="88" t="s">
        <v>132</v>
      </c>
      <c r="M297" s="89">
        <v>3.5000000000000003E-2</v>
      </c>
      <c r="N297" s="89">
        <v>7.099999999911534E-2</v>
      </c>
      <c r="O297" s="90">
        <v>9094.2000000000007</v>
      </c>
      <c r="P297" s="102">
        <v>79.081890000000001</v>
      </c>
      <c r="Q297" s="90"/>
      <c r="R297" s="90">
        <v>25.998592473000002</v>
      </c>
      <c r="S297" s="91">
        <v>1.81884E-5</v>
      </c>
      <c r="T297" s="91">
        <f t="shared" si="8"/>
        <v>8.0136384825330975E-4</v>
      </c>
      <c r="U297" s="91">
        <f>R297/'סכום נכסי הקרן'!$C$42</f>
        <v>1.9418392294650317E-4</v>
      </c>
    </row>
    <row r="298" spans="2:21">
      <c r="B298" s="86" t="s">
        <v>748</v>
      </c>
      <c r="C298" s="87" t="s">
        <v>749</v>
      </c>
      <c r="D298" s="88" t="s">
        <v>29</v>
      </c>
      <c r="E298" s="88" t="s">
        <v>706</v>
      </c>
      <c r="F298" s="87"/>
      <c r="G298" s="88" t="s">
        <v>750</v>
      </c>
      <c r="H298" s="87" t="s">
        <v>751</v>
      </c>
      <c r="I298" s="87" t="s">
        <v>708</v>
      </c>
      <c r="J298" s="101"/>
      <c r="K298" s="90">
        <v>3.8900000000316872</v>
      </c>
      <c r="L298" s="88" t="s">
        <v>132</v>
      </c>
      <c r="M298" s="89">
        <v>5.5480000000000002E-2</v>
      </c>
      <c r="N298" s="89">
        <v>0.06</v>
      </c>
      <c r="O298" s="90">
        <v>4243.96</v>
      </c>
      <c r="P298" s="102">
        <v>98.737139999999997</v>
      </c>
      <c r="Q298" s="90"/>
      <c r="R298" s="90">
        <v>15.148169168000001</v>
      </c>
      <c r="S298" s="91">
        <v>8.4879200000000002E-6</v>
      </c>
      <c r="T298" s="91">
        <f t="shared" si="8"/>
        <v>4.6691739758863434E-4</v>
      </c>
      <c r="U298" s="91">
        <f>R298/'סכום נכסי הקרן'!$C$42</f>
        <v>1.1314192941615354E-4</v>
      </c>
    </row>
    <row r="299" spans="2:21">
      <c r="B299" s="86" t="s">
        <v>752</v>
      </c>
      <c r="C299" s="87" t="s">
        <v>753</v>
      </c>
      <c r="D299" s="88" t="s">
        <v>29</v>
      </c>
      <c r="E299" s="88" t="s">
        <v>706</v>
      </c>
      <c r="F299" s="87"/>
      <c r="G299" s="88" t="s">
        <v>737</v>
      </c>
      <c r="H299" s="87" t="s">
        <v>751</v>
      </c>
      <c r="I299" s="87" t="s">
        <v>312</v>
      </c>
      <c r="J299" s="101"/>
      <c r="K299" s="90">
        <v>7.8599999999728523</v>
      </c>
      <c r="L299" s="88" t="s">
        <v>134</v>
      </c>
      <c r="M299" s="89">
        <v>4.2500000000000003E-2</v>
      </c>
      <c r="N299" s="89">
        <v>5.4499999999861964E-2</v>
      </c>
      <c r="O299" s="90">
        <v>24251.200000000001</v>
      </c>
      <c r="P299" s="102">
        <v>91.161519999999996</v>
      </c>
      <c r="Q299" s="90"/>
      <c r="R299" s="90">
        <v>86.932144375999997</v>
      </c>
      <c r="S299" s="91">
        <v>1.940096E-5</v>
      </c>
      <c r="T299" s="91">
        <f t="shared" si="8"/>
        <v>2.6795403569024462E-3</v>
      </c>
      <c r="U299" s="91">
        <f>R299/'סכום נכסי הקרן'!$C$42</f>
        <v>6.4929764342490869E-4</v>
      </c>
    </row>
    <row r="300" spans="2:21">
      <c r="B300" s="86" t="s">
        <v>754</v>
      </c>
      <c r="C300" s="87" t="s">
        <v>755</v>
      </c>
      <c r="D300" s="88" t="s">
        <v>29</v>
      </c>
      <c r="E300" s="88" t="s">
        <v>706</v>
      </c>
      <c r="F300" s="87"/>
      <c r="G300" s="88" t="s">
        <v>756</v>
      </c>
      <c r="H300" s="87" t="s">
        <v>751</v>
      </c>
      <c r="I300" s="87" t="s">
        <v>312</v>
      </c>
      <c r="J300" s="101"/>
      <c r="K300" s="90">
        <v>3.8800000001163379</v>
      </c>
      <c r="L300" s="88" t="s">
        <v>132</v>
      </c>
      <c r="M300" s="89">
        <v>4.2500000000000003E-2</v>
      </c>
      <c r="N300" s="89">
        <v>6.0500000001170479E-2</v>
      </c>
      <c r="O300" s="90">
        <v>4161.1512460000004</v>
      </c>
      <c r="P300" s="102">
        <v>93.713059999999999</v>
      </c>
      <c r="Q300" s="90"/>
      <c r="R300" s="90">
        <v>14.096844247000002</v>
      </c>
      <c r="S300" s="91">
        <v>1.0322846629892443E-5</v>
      </c>
      <c r="T300" s="91">
        <f t="shared" si="8"/>
        <v>4.3451203620870153E-4</v>
      </c>
      <c r="U300" s="91">
        <f>R300/'סכום נכסי הקרן'!$C$42</f>
        <v>1.0528956595981581E-4</v>
      </c>
    </row>
    <row r="301" spans="2:21">
      <c r="B301" s="86" t="s">
        <v>757</v>
      </c>
      <c r="C301" s="87" t="s">
        <v>758</v>
      </c>
      <c r="D301" s="88" t="s">
        <v>29</v>
      </c>
      <c r="E301" s="88" t="s">
        <v>706</v>
      </c>
      <c r="F301" s="87"/>
      <c r="G301" s="88" t="s">
        <v>750</v>
      </c>
      <c r="H301" s="87" t="s">
        <v>751</v>
      </c>
      <c r="I301" s="87" t="s">
        <v>708</v>
      </c>
      <c r="J301" s="101"/>
      <c r="K301" s="90">
        <v>3.9800000000097961</v>
      </c>
      <c r="L301" s="88" t="s">
        <v>135</v>
      </c>
      <c r="M301" s="89">
        <v>4.6249999999999999E-2</v>
      </c>
      <c r="N301" s="89">
        <v>6.5600000000037073E-2</v>
      </c>
      <c r="O301" s="90">
        <v>18188.400000000001</v>
      </c>
      <c r="P301" s="102">
        <v>92.972350000000006</v>
      </c>
      <c r="Q301" s="90"/>
      <c r="R301" s="90">
        <v>75.541166836999992</v>
      </c>
      <c r="S301" s="91">
        <v>3.63768E-5</v>
      </c>
      <c r="T301" s="91">
        <f t="shared" si="8"/>
        <v>2.3284322111249401E-3</v>
      </c>
      <c r="U301" s="91">
        <f>R301/'סכום נכסי הקרן'!$C$42</f>
        <v>5.6421824126051581E-4</v>
      </c>
    </row>
    <row r="302" spans="2:21">
      <c r="B302" s="86" t="s">
        <v>759</v>
      </c>
      <c r="C302" s="87" t="s">
        <v>760</v>
      </c>
      <c r="D302" s="88" t="s">
        <v>29</v>
      </c>
      <c r="E302" s="88" t="s">
        <v>706</v>
      </c>
      <c r="F302" s="87"/>
      <c r="G302" s="88" t="s">
        <v>737</v>
      </c>
      <c r="H302" s="87" t="s">
        <v>761</v>
      </c>
      <c r="I302" s="87" t="s">
        <v>739</v>
      </c>
      <c r="J302" s="101"/>
      <c r="K302" s="90">
        <v>4.0999999999552781</v>
      </c>
      <c r="L302" s="88" t="s">
        <v>132</v>
      </c>
      <c r="M302" s="89">
        <v>3.2000000000000001E-2</v>
      </c>
      <c r="N302" s="89">
        <v>0.11759999999889555</v>
      </c>
      <c r="O302" s="90">
        <v>19400.96</v>
      </c>
      <c r="P302" s="102">
        <v>73.328329999999994</v>
      </c>
      <c r="Q302" s="90"/>
      <c r="R302" s="90">
        <v>51.428438242999995</v>
      </c>
      <c r="S302" s="91">
        <v>1.5520767999999998E-5</v>
      </c>
      <c r="T302" s="91">
        <f t="shared" si="8"/>
        <v>1.5851970149102679E-3</v>
      </c>
      <c r="U302" s="91">
        <f>R302/'סכום נכסי הקרן'!$C$42</f>
        <v>3.8411986723546453E-4</v>
      </c>
    </row>
    <row r="303" spans="2:21">
      <c r="B303" s="86" t="s">
        <v>762</v>
      </c>
      <c r="C303" s="87" t="s">
        <v>763</v>
      </c>
      <c r="D303" s="88" t="s">
        <v>29</v>
      </c>
      <c r="E303" s="88" t="s">
        <v>706</v>
      </c>
      <c r="F303" s="87"/>
      <c r="G303" s="88" t="s">
        <v>750</v>
      </c>
      <c r="H303" s="87" t="s">
        <v>707</v>
      </c>
      <c r="I303" s="87" t="s">
        <v>708</v>
      </c>
      <c r="J303" s="101"/>
      <c r="K303" s="90">
        <v>7.1699999999755413</v>
      </c>
      <c r="L303" s="88" t="s">
        <v>132</v>
      </c>
      <c r="M303" s="89">
        <v>6.7419999999999994E-2</v>
      </c>
      <c r="N303" s="89">
        <v>6.1599999999769797E-2</v>
      </c>
      <c r="O303" s="90">
        <v>9094.2000000000007</v>
      </c>
      <c r="P303" s="102">
        <v>105.70751</v>
      </c>
      <c r="Q303" s="90"/>
      <c r="R303" s="90">
        <v>34.751907705000001</v>
      </c>
      <c r="S303" s="91">
        <v>7.2753600000000004E-6</v>
      </c>
      <c r="T303" s="91">
        <f t="shared" si="8"/>
        <v>1.0711703920719649E-3</v>
      </c>
      <c r="U303" s="91">
        <f>R303/'סכום נכסי הקרן'!$C$42</f>
        <v>2.5956258112972455E-4</v>
      </c>
    </row>
    <row r="304" spans="2:21">
      <c r="B304" s="86" t="s">
        <v>764</v>
      </c>
      <c r="C304" s="87" t="s">
        <v>765</v>
      </c>
      <c r="D304" s="88" t="s">
        <v>29</v>
      </c>
      <c r="E304" s="88" t="s">
        <v>706</v>
      </c>
      <c r="F304" s="87"/>
      <c r="G304" s="88" t="s">
        <v>750</v>
      </c>
      <c r="H304" s="87" t="s">
        <v>707</v>
      </c>
      <c r="I304" s="87" t="s">
        <v>708</v>
      </c>
      <c r="J304" s="101"/>
      <c r="K304" s="90">
        <v>5.569999999989828</v>
      </c>
      <c r="L304" s="88" t="s">
        <v>132</v>
      </c>
      <c r="M304" s="89">
        <v>3.9329999999999997E-2</v>
      </c>
      <c r="N304" s="89">
        <v>6.3599999999786549E-2</v>
      </c>
      <c r="O304" s="90">
        <v>18885.621999999999</v>
      </c>
      <c r="P304" s="102">
        <v>87.835650000000001</v>
      </c>
      <c r="Q304" s="90"/>
      <c r="R304" s="90">
        <v>59.966736472999997</v>
      </c>
      <c r="S304" s="91">
        <v>1.2590414666666667E-5</v>
      </c>
      <c r="T304" s="91">
        <f t="shared" si="8"/>
        <v>1.8483760133207801E-3</v>
      </c>
      <c r="U304" s="91">
        <f>R304/'סכום נכסי הקרן'!$C$42</f>
        <v>4.4789255982682105E-4</v>
      </c>
    </row>
    <row r="305" spans="2:21">
      <c r="B305" s="86" t="s">
        <v>766</v>
      </c>
      <c r="C305" s="87" t="s">
        <v>767</v>
      </c>
      <c r="D305" s="88" t="s">
        <v>29</v>
      </c>
      <c r="E305" s="88" t="s">
        <v>706</v>
      </c>
      <c r="F305" s="87">
        <v>11</v>
      </c>
      <c r="G305" s="88" t="s">
        <v>768</v>
      </c>
      <c r="H305" s="87" t="s">
        <v>707</v>
      </c>
      <c r="I305" s="87" t="s">
        <v>312</v>
      </c>
      <c r="J305" s="101"/>
      <c r="K305" s="90">
        <v>3.2200000000317819</v>
      </c>
      <c r="L305" s="88" t="s">
        <v>132</v>
      </c>
      <c r="M305" s="89">
        <v>4.7500000000000001E-2</v>
      </c>
      <c r="N305" s="89">
        <v>7.9200000000847495E-2</v>
      </c>
      <c r="O305" s="90">
        <v>13944.44</v>
      </c>
      <c r="P305" s="102">
        <v>89.882170000000002</v>
      </c>
      <c r="Q305" s="90"/>
      <c r="R305" s="90">
        <v>45.308836748000004</v>
      </c>
      <c r="S305" s="91">
        <v>9.2962933333333334E-6</v>
      </c>
      <c r="T305" s="91">
        <f t="shared" si="8"/>
        <v>1.3965703648751624E-3</v>
      </c>
      <c r="U305" s="91">
        <f>R305/'סכום נכסי הקרן'!$C$42</f>
        <v>3.3841246109790211E-4</v>
      </c>
    </row>
    <row r="306" spans="2:21">
      <c r="B306" s="86" t="s">
        <v>769</v>
      </c>
      <c r="C306" s="87" t="s">
        <v>770</v>
      </c>
      <c r="D306" s="88" t="s">
        <v>29</v>
      </c>
      <c r="E306" s="88" t="s">
        <v>706</v>
      </c>
      <c r="F306" s="87">
        <v>11</v>
      </c>
      <c r="G306" s="88" t="s">
        <v>768</v>
      </c>
      <c r="H306" s="87" t="s">
        <v>707</v>
      </c>
      <c r="I306" s="87" t="s">
        <v>312</v>
      </c>
      <c r="J306" s="101"/>
      <c r="K306" s="90">
        <v>6.1700000000335571</v>
      </c>
      <c r="L306" s="88" t="s">
        <v>132</v>
      </c>
      <c r="M306" s="89">
        <v>5.1249999999999997E-2</v>
      </c>
      <c r="N306" s="89">
        <v>7.790000000057247E-2</v>
      </c>
      <c r="O306" s="90">
        <v>9973.3060000000005</v>
      </c>
      <c r="P306" s="102">
        <v>84.302419999999998</v>
      </c>
      <c r="Q306" s="90"/>
      <c r="R306" s="90">
        <v>30.393972794000003</v>
      </c>
      <c r="S306" s="91">
        <v>6.6488706666666667E-6</v>
      </c>
      <c r="T306" s="91">
        <f t="shared" si="8"/>
        <v>9.3684421674754259E-4</v>
      </c>
      <c r="U306" s="91">
        <f>R306/'סכום נכסי הקרן'!$C$42</f>
        <v>2.2701309223557248E-4</v>
      </c>
    </row>
    <row r="307" spans="2:21">
      <c r="B307" s="86" t="s">
        <v>771</v>
      </c>
      <c r="C307" s="87" t="s">
        <v>772</v>
      </c>
      <c r="D307" s="88" t="s">
        <v>29</v>
      </c>
      <c r="E307" s="88" t="s">
        <v>706</v>
      </c>
      <c r="F307" s="87"/>
      <c r="G307" s="88" t="s">
        <v>773</v>
      </c>
      <c r="H307" s="87" t="s">
        <v>711</v>
      </c>
      <c r="I307" s="87" t="s">
        <v>312</v>
      </c>
      <c r="J307" s="101"/>
      <c r="K307" s="90">
        <v>7.5399999999808998</v>
      </c>
      <c r="L307" s="88" t="s">
        <v>132</v>
      </c>
      <c r="M307" s="89">
        <v>3.3000000000000002E-2</v>
      </c>
      <c r="N307" s="89">
        <v>5.8399999999845728E-2</v>
      </c>
      <c r="O307" s="90">
        <v>18188.400000000001</v>
      </c>
      <c r="P307" s="102">
        <v>82.811999999999998</v>
      </c>
      <c r="Q307" s="90"/>
      <c r="R307" s="90">
        <v>54.449772775999996</v>
      </c>
      <c r="S307" s="91">
        <v>4.5471000000000001E-6</v>
      </c>
      <c r="T307" s="91">
        <f t="shared" si="8"/>
        <v>1.6783246821384051E-3</v>
      </c>
      <c r="U307" s="91">
        <f>R307/'סכום נכסי הקרן'!$C$42</f>
        <v>4.0668626550340817E-4</v>
      </c>
    </row>
    <row r="308" spans="2:21">
      <c r="B308" s="86" t="s">
        <v>774</v>
      </c>
      <c r="C308" s="87" t="s">
        <v>775</v>
      </c>
      <c r="D308" s="88" t="s">
        <v>29</v>
      </c>
      <c r="E308" s="88" t="s">
        <v>706</v>
      </c>
      <c r="F308" s="87"/>
      <c r="G308" s="88" t="s">
        <v>737</v>
      </c>
      <c r="H308" s="87" t="s">
        <v>711</v>
      </c>
      <c r="I308" s="87" t="s">
        <v>312</v>
      </c>
      <c r="J308" s="101"/>
      <c r="K308" s="90">
        <v>6.8500000000366983</v>
      </c>
      <c r="L308" s="88" t="s">
        <v>134</v>
      </c>
      <c r="M308" s="89">
        <v>5.7999999999999996E-2</v>
      </c>
      <c r="N308" s="89">
        <v>5.360000000032504E-2</v>
      </c>
      <c r="O308" s="90">
        <v>9094.2000000000007</v>
      </c>
      <c r="P308" s="102">
        <v>106.67863</v>
      </c>
      <c r="Q308" s="90"/>
      <c r="R308" s="90">
        <v>38.148505616000001</v>
      </c>
      <c r="S308" s="91">
        <v>1.81884E-5</v>
      </c>
      <c r="T308" s="91">
        <f t="shared" si="8"/>
        <v>1.1758649356613867E-3</v>
      </c>
      <c r="U308" s="91">
        <f>R308/'סכום נכסי הקרן'!$C$42</f>
        <v>2.8493182785778676E-4</v>
      </c>
    </row>
    <row r="309" spans="2:21">
      <c r="B309" s="86" t="s">
        <v>776</v>
      </c>
      <c r="C309" s="87" t="s">
        <v>777</v>
      </c>
      <c r="D309" s="88" t="s">
        <v>29</v>
      </c>
      <c r="E309" s="88" t="s">
        <v>706</v>
      </c>
      <c r="F309" s="87"/>
      <c r="G309" s="88" t="s">
        <v>778</v>
      </c>
      <c r="H309" s="87" t="s">
        <v>711</v>
      </c>
      <c r="I309" s="87" t="s">
        <v>708</v>
      </c>
      <c r="J309" s="101"/>
      <c r="K309" s="90">
        <v>7.5900000000464205</v>
      </c>
      <c r="L309" s="88" t="s">
        <v>132</v>
      </c>
      <c r="M309" s="89">
        <v>5.5E-2</v>
      </c>
      <c r="N309" s="89">
        <v>5.6000000000319357E-2</v>
      </c>
      <c r="O309" s="90">
        <v>24251.200000000001</v>
      </c>
      <c r="P309" s="102">
        <v>100.00783</v>
      </c>
      <c r="Q309" s="90"/>
      <c r="R309" s="90">
        <v>87.674955327000006</v>
      </c>
      <c r="S309" s="91">
        <v>2.2046545454545455E-5</v>
      </c>
      <c r="T309" s="91">
        <f t="shared" si="8"/>
        <v>2.7024362826275124E-3</v>
      </c>
      <c r="U309" s="91">
        <f>R309/'סכום נכסי הקרן'!$C$42</f>
        <v>6.548457108682752E-4</v>
      </c>
    </row>
    <row r="310" spans="2:21">
      <c r="B310" s="86" t="s">
        <v>779</v>
      </c>
      <c r="C310" s="87" t="s">
        <v>780</v>
      </c>
      <c r="D310" s="88" t="s">
        <v>29</v>
      </c>
      <c r="E310" s="88" t="s">
        <v>706</v>
      </c>
      <c r="F310" s="87"/>
      <c r="G310" s="88" t="s">
        <v>750</v>
      </c>
      <c r="H310" s="87" t="s">
        <v>711</v>
      </c>
      <c r="I310" s="87" t="s">
        <v>708</v>
      </c>
      <c r="J310" s="101"/>
      <c r="K310" s="90">
        <v>4.6000000000202981</v>
      </c>
      <c r="L310" s="88" t="s">
        <v>134</v>
      </c>
      <c r="M310" s="89">
        <v>4.1250000000000002E-2</v>
      </c>
      <c r="N310" s="89">
        <v>5.2000000000115988E-2</v>
      </c>
      <c r="O310" s="90">
        <v>18006.516</v>
      </c>
      <c r="P310" s="102">
        <v>97.414000000000001</v>
      </c>
      <c r="Q310" s="90"/>
      <c r="R310" s="90">
        <v>68.974199175999999</v>
      </c>
      <c r="S310" s="91">
        <v>1.8006515999999998E-5</v>
      </c>
      <c r="T310" s="91">
        <f t="shared" si="8"/>
        <v>2.1260162348893333E-3</v>
      </c>
      <c r="U310" s="91">
        <f>R310/'סכום נכסי הקרן'!$C$42</f>
        <v>5.1516944973073909E-4</v>
      </c>
    </row>
    <row r="311" spans="2:21">
      <c r="B311" s="86" t="s">
        <v>781</v>
      </c>
      <c r="C311" s="87" t="s">
        <v>782</v>
      </c>
      <c r="D311" s="88" t="s">
        <v>29</v>
      </c>
      <c r="E311" s="88" t="s">
        <v>706</v>
      </c>
      <c r="F311" s="87"/>
      <c r="G311" s="88" t="s">
        <v>737</v>
      </c>
      <c r="H311" s="87" t="s">
        <v>711</v>
      </c>
      <c r="I311" s="87" t="s">
        <v>312</v>
      </c>
      <c r="J311" s="101"/>
      <c r="K311" s="90">
        <v>7.0600000000042948</v>
      </c>
      <c r="L311" s="88" t="s">
        <v>132</v>
      </c>
      <c r="M311" s="89">
        <v>0.06</v>
      </c>
      <c r="N311" s="89">
        <v>6.9099999999935588E-2</v>
      </c>
      <c r="O311" s="90">
        <v>15157</v>
      </c>
      <c r="P311" s="102">
        <v>93.504329999999996</v>
      </c>
      <c r="Q311" s="90"/>
      <c r="R311" s="90">
        <v>51.233413262999996</v>
      </c>
      <c r="S311" s="91">
        <v>1.2630833333333333E-5</v>
      </c>
      <c r="T311" s="91">
        <f t="shared" si="8"/>
        <v>1.5791856906956731E-3</v>
      </c>
      <c r="U311" s="91">
        <f>R311/'סכום נכסי הקרן'!$C$42</f>
        <v>3.8266322239100637E-4</v>
      </c>
    </row>
    <row r="312" spans="2:21">
      <c r="B312" s="86" t="s">
        <v>783</v>
      </c>
      <c r="C312" s="87" t="s">
        <v>784</v>
      </c>
      <c r="D312" s="88" t="s">
        <v>29</v>
      </c>
      <c r="E312" s="88" t="s">
        <v>706</v>
      </c>
      <c r="F312" s="87" t="s">
        <v>785</v>
      </c>
      <c r="G312" s="88" t="s">
        <v>786</v>
      </c>
      <c r="H312" s="87" t="s">
        <v>711</v>
      </c>
      <c r="I312" s="87" t="s">
        <v>312</v>
      </c>
      <c r="J312" s="101"/>
      <c r="K312" s="90">
        <v>7.1299999998986427</v>
      </c>
      <c r="L312" s="88" t="s">
        <v>132</v>
      </c>
      <c r="M312" s="89">
        <v>6.3750000000000001E-2</v>
      </c>
      <c r="N312" s="89">
        <v>5.6499999999069177E-2</v>
      </c>
      <c r="O312" s="90">
        <v>5092.7520000000004</v>
      </c>
      <c r="P312" s="102">
        <v>105.03675</v>
      </c>
      <c r="Q312" s="90"/>
      <c r="R312" s="90">
        <v>19.337579192</v>
      </c>
      <c r="S312" s="91">
        <v>7.2753600000000004E-6</v>
      </c>
      <c r="T312" s="91">
        <f t="shared" si="8"/>
        <v>5.9604907047554865E-4</v>
      </c>
      <c r="U312" s="91">
        <f>R312/'סכום נכסי הקרן'!$C$42</f>
        <v>1.444327031046359E-4</v>
      </c>
    </row>
    <row r="313" spans="2:21">
      <c r="B313" s="86" t="s">
        <v>787</v>
      </c>
      <c r="C313" s="87" t="s">
        <v>788</v>
      </c>
      <c r="D313" s="88" t="s">
        <v>29</v>
      </c>
      <c r="E313" s="88" t="s">
        <v>706</v>
      </c>
      <c r="F313" s="87"/>
      <c r="G313" s="88" t="s">
        <v>750</v>
      </c>
      <c r="H313" s="87" t="s">
        <v>711</v>
      </c>
      <c r="I313" s="87" t="s">
        <v>708</v>
      </c>
      <c r="J313" s="101"/>
      <c r="K313" s="90">
        <v>3.8199999999551801</v>
      </c>
      <c r="L313" s="88" t="s">
        <v>132</v>
      </c>
      <c r="M313" s="89">
        <v>8.1250000000000003E-2</v>
      </c>
      <c r="N313" s="89">
        <v>7.6299999999349888E-2</v>
      </c>
      <c r="O313" s="90">
        <v>12125.6</v>
      </c>
      <c r="P313" s="102">
        <v>102.81816999999999</v>
      </c>
      <c r="Q313" s="90"/>
      <c r="R313" s="90">
        <v>45.069360410999998</v>
      </c>
      <c r="S313" s="91">
        <v>6.9289142857142858E-6</v>
      </c>
      <c r="T313" s="91">
        <f t="shared" si="8"/>
        <v>1.3891889006984676E-3</v>
      </c>
      <c r="U313" s="91">
        <f>R313/'סכום נכסי הקרן'!$C$42</f>
        <v>3.3662380832295618E-4</v>
      </c>
    </row>
    <row r="314" spans="2:21">
      <c r="B314" s="86" t="s">
        <v>789</v>
      </c>
      <c r="C314" s="87" t="s">
        <v>790</v>
      </c>
      <c r="D314" s="88" t="s">
        <v>29</v>
      </c>
      <c r="E314" s="88" t="s">
        <v>706</v>
      </c>
      <c r="F314" s="87"/>
      <c r="G314" s="88" t="s">
        <v>750</v>
      </c>
      <c r="H314" s="87" t="s">
        <v>718</v>
      </c>
      <c r="I314" s="87" t="s">
        <v>708</v>
      </c>
      <c r="J314" s="101"/>
      <c r="K314" s="90">
        <v>4.5399999999908323</v>
      </c>
      <c r="L314" s="88" t="s">
        <v>134</v>
      </c>
      <c r="M314" s="89">
        <v>7.2499999999999995E-2</v>
      </c>
      <c r="N314" s="89">
        <v>7.7099999999971053E-2</v>
      </c>
      <c r="O314" s="90">
        <v>21644.196</v>
      </c>
      <c r="P314" s="102">
        <v>97.38861</v>
      </c>
      <c r="Q314" s="90"/>
      <c r="R314" s="90">
        <v>82.886770443999993</v>
      </c>
      <c r="S314" s="91">
        <v>1.7315356799999999E-5</v>
      </c>
      <c r="T314" s="91">
        <f t="shared" si="8"/>
        <v>2.5548483596284466E-3</v>
      </c>
      <c r="U314" s="91">
        <f>R314/'סכום נכסי הקרן'!$C$42</f>
        <v>6.1908267772178133E-4</v>
      </c>
    </row>
    <row r="315" spans="2:21">
      <c r="B315" s="86" t="s">
        <v>791</v>
      </c>
      <c r="C315" s="87" t="s">
        <v>792</v>
      </c>
      <c r="D315" s="88" t="s">
        <v>29</v>
      </c>
      <c r="E315" s="88" t="s">
        <v>706</v>
      </c>
      <c r="F315" s="87"/>
      <c r="G315" s="88" t="s">
        <v>793</v>
      </c>
      <c r="H315" s="87" t="s">
        <v>718</v>
      </c>
      <c r="I315" s="87" t="s">
        <v>708</v>
      </c>
      <c r="J315" s="101"/>
      <c r="K315" s="90">
        <v>3.5000000000213651</v>
      </c>
      <c r="L315" s="88" t="s">
        <v>132</v>
      </c>
      <c r="M315" s="89">
        <v>2.6249999999999999E-2</v>
      </c>
      <c r="N315" s="89">
        <v>7.6100000000739215E-2</v>
      </c>
      <c r="O315" s="90">
        <v>15372.2294</v>
      </c>
      <c r="P315" s="102">
        <v>84.22963</v>
      </c>
      <c r="Q315" s="90"/>
      <c r="R315" s="90">
        <v>46.806915813999993</v>
      </c>
      <c r="S315" s="91">
        <v>1.238025583225213E-5</v>
      </c>
      <c r="T315" s="91">
        <f t="shared" si="8"/>
        <v>1.4427461879149759E-3</v>
      </c>
      <c r="U315" s="91">
        <f>R315/'סכום נכסי הקרן'!$C$42</f>
        <v>3.4960163875134696E-4</v>
      </c>
    </row>
    <row r="316" spans="2:21">
      <c r="B316" s="86" t="s">
        <v>794</v>
      </c>
      <c r="C316" s="87" t="s">
        <v>795</v>
      </c>
      <c r="D316" s="88" t="s">
        <v>29</v>
      </c>
      <c r="E316" s="88" t="s">
        <v>706</v>
      </c>
      <c r="F316" s="87"/>
      <c r="G316" s="88" t="s">
        <v>793</v>
      </c>
      <c r="H316" s="87" t="s">
        <v>718</v>
      </c>
      <c r="I316" s="87" t="s">
        <v>708</v>
      </c>
      <c r="J316" s="101"/>
      <c r="K316" s="90">
        <v>2.3199999999926457</v>
      </c>
      <c r="L316" s="88" t="s">
        <v>132</v>
      </c>
      <c r="M316" s="89">
        <v>7.0499999999999993E-2</v>
      </c>
      <c r="N316" s="89">
        <v>7.2000000000183861E-2</v>
      </c>
      <c r="O316" s="90">
        <v>6062.8</v>
      </c>
      <c r="P316" s="102">
        <v>99.263580000000005</v>
      </c>
      <c r="Q316" s="90"/>
      <c r="R316" s="90">
        <v>21.755621387999998</v>
      </c>
      <c r="S316" s="91">
        <v>7.5785000000000004E-6</v>
      </c>
      <c r="T316" s="91">
        <f t="shared" si="8"/>
        <v>6.7058124376292224E-4</v>
      </c>
      <c r="U316" s="91">
        <f>R316/'סכום נכסי הקרן'!$C$42</f>
        <v>1.6249310079566811E-4</v>
      </c>
    </row>
    <row r="317" spans="2:21">
      <c r="B317" s="86" t="s">
        <v>796</v>
      </c>
      <c r="C317" s="87" t="s">
        <v>797</v>
      </c>
      <c r="D317" s="88" t="s">
        <v>29</v>
      </c>
      <c r="E317" s="88" t="s">
        <v>706</v>
      </c>
      <c r="F317" s="87"/>
      <c r="G317" s="88" t="s">
        <v>798</v>
      </c>
      <c r="H317" s="87" t="s">
        <v>718</v>
      </c>
      <c r="I317" s="87" t="s">
        <v>708</v>
      </c>
      <c r="J317" s="101"/>
      <c r="K317" s="90">
        <v>5.4900000000081395</v>
      </c>
      <c r="L317" s="88" t="s">
        <v>132</v>
      </c>
      <c r="M317" s="89">
        <v>0.04</v>
      </c>
      <c r="N317" s="89">
        <v>5.6800000000069399E-2</v>
      </c>
      <c r="O317" s="90">
        <v>22583.93</v>
      </c>
      <c r="P317" s="102">
        <v>91.793890000000005</v>
      </c>
      <c r="Q317" s="90"/>
      <c r="R317" s="90">
        <v>74.941363410999998</v>
      </c>
      <c r="S317" s="91">
        <v>4.5167860000000002E-5</v>
      </c>
      <c r="T317" s="91">
        <f t="shared" si="8"/>
        <v>2.3099442571268901E-3</v>
      </c>
      <c r="U317" s="91">
        <f>R317/'סכום נכסי הקרן'!$C$42</f>
        <v>5.5973829941834152E-4</v>
      </c>
    </row>
    <row r="318" spans="2:21">
      <c r="B318" s="86" t="s">
        <v>799</v>
      </c>
      <c r="C318" s="87" t="s">
        <v>800</v>
      </c>
      <c r="D318" s="88" t="s">
        <v>29</v>
      </c>
      <c r="E318" s="88" t="s">
        <v>706</v>
      </c>
      <c r="F318" s="87"/>
      <c r="G318" s="88" t="s">
        <v>801</v>
      </c>
      <c r="H318" s="87" t="s">
        <v>718</v>
      </c>
      <c r="I318" s="87" t="s">
        <v>312</v>
      </c>
      <c r="J318" s="101"/>
      <c r="K318" s="90">
        <v>3.7900000000883365</v>
      </c>
      <c r="L318" s="88" t="s">
        <v>132</v>
      </c>
      <c r="M318" s="89">
        <v>5.5E-2</v>
      </c>
      <c r="N318" s="89">
        <v>8.7900000002355635E-2</v>
      </c>
      <c r="O318" s="90">
        <v>4243.96</v>
      </c>
      <c r="P318" s="102">
        <v>88.544110000000003</v>
      </c>
      <c r="Q318" s="90"/>
      <c r="R318" s="90">
        <v>13.584362620000002</v>
      </c>
      <c r="S318" s="91">
        <v>4.2439600000000001E-6</v>
      </c>
      <c r="T318" s="91">
        <f t="shared" si="8"/>
        <v>4.18715633030401E-4</v>
      </c>
      <c r="U318" s="91">
        <f>R318/'סכום נכסי הקרן'!$C$42</f>
        <v>1.0146183209798406E-4</v>
      </c>
    </row>
    <row r="319" spans="2:21">
      <c r="B319" s="86" t="s">
        <v>802</v>
      </c>
      <c r="C319" s="87" t="s">
        <v>803</v>
      </c>
      <c r="D319" s="88" t="s">
        <v>29</v>
      </c>
      <c r="E319" s="88" t="s">
        <v>706</v>
      </c>
      <c r="F319" s="87"/>
      <c r="G319" s="88" t="s">
        <v>801</v>
      </c>
      <c r="H319" s="87" t="s">
        <v>718</v>
      </c>
      <c r="I319" s="87" t="s">
        <v>312</v>
      </c>
      <c r="J319" s="101"/>
      <c r="K319" s="90">
        <v>3.3800000000027368</v>
      </c>
      <c r="L319" s="88" t="s">
        <v>132</v>
      </c>
      <c r="M319" s="89">
        <v>0.06</v>
      </c>
      <c r="N319" s="89">
        <v>8.3000000000273674E-2</v>
      </c>
      <c r="O319" s="90">
        <v>13041.0828</v>
      </c>
      <c r="P319" s="102">
        <v>93.00967</v>
      </c>
      <c r="Q319" s="90"/>
      <c r="R319" s="90">
        <v>43.848025526000001</v>
      </c>
      <c r="S319" s="91">
        <v>1.7388110400000001E-5</v>
      </c>
      <c r="T319" s="91">
        <f t="shared" si="8"/>
        <v>1.3515432618252847E-3</v>
      </c>
      <c r="U319" s="91">
        <f>R319/'סכום נכסי הקרן'!$C$42</f>
        <v>3.2750163759594415E-4</v>
      </c>
    </row>
    <row r="320" spans="2:21">
      <c r="B320" s="86" t="s">
        <v>804</v>
      </c>
      <c r="C320" s="87" t="s">
        <v>805</v>
      </c>
      <c r="D320" s="88" t="s">
        <v>29</v>
      </c>
      <c r="E320" s="88" t="s">
        <v>706</v>
      </c>
      <c r="F320" s="87"/>
      <c r="G320" s="88" t="s">
        <v>806</v>
      </c>
      <c r="H320" s="87" t="s">
        <v>718</v>
      </c>
      <c r="I320" s="87" t="s">
        <v>312</v>
      </c>
      <c r="J320" s="101"/>
      <c r="K320" s="90">
        <v>6.389999999997122</v>
      </c>
      <c r="L320" s="88" t="s">
        <v>134</v>
      </c>
      <c r="M320" s="89">
        <v>6.6250000000000003E-2</v>
      </c>
      <c r="N320" s="89">
        <v>6.460000000000822E-2</v>
      </c>
      <c r="O320" s="90">
        <v>24251.200000000001</v>
      </c>
      <c r="P320" s="102">
        <v>102.01015</v>
      </c>
      <c r="Q320" s="90"/>
      <c r="R320" s="90">
        <v>97.277459751999999</v>
      </c>
      <c r="S320" s="91">
        <v>3.2334933333333334E-5</v>
      </c>
      <c r="T320" s="91">
        <f t="shared" si="8"/>
        <v>2.998417686500777E-3</v>
      </c>
      <c r="U320" s="91">
        <f>R320/'סכום נכסי הקרן'!$C$42</f>
        <v>7.2656697736738006E-4</v>
      </c>
    </row>
    <row r="321" spans="2:21">
      <c r="B321" s="86" t="s">
        <v>807</v>
      </c>
      <c r="C321" s="87" t="s">
        <v>808</v>
      </c>
      <c r="D321" s="88" t="s">
        <v>29</v>
      </c>
      <c r="E321" s="88" t="s">
        <v>706</v>
      </c>
      <c r="F321" s="87"/>
      <c r="G321" s="88" t="s">
        <v>809</v>
      </c>
      <c r="H321" s="87" t="s">
        <v>718</v>
      </c>
      <c r="I321" s="87" t="s">
        <v>312</v>
      </c>
      <c r="J321" s="101"/>
      <c r="K321" s="90">
        <v>6.11999999996537</v>
      </c>
      <c r="L321" s="88" t="s">
        <v>132</v>
      </c>
      <c r="M321" s="89">
        <v>3.2500000000000001E-2</v>
      </c>
      <c r="N321" s="89">
        <v>5.5799999999506779E-2</v>
      </c>
      <c r="O321" s="90">
        <v>12125.6</v>
      </c>
      <c r="P321" s="102">
        <v>86.956249999999997</v>
      </c>
      <c r="Q321" s="90"/>
      <c r="R321" s="90">
        <v>38.116440885999999</v>
      </c>
      <c r="S321" s="91">
        <v>9.7037404567934837E-6</v>
      </c>
      <c r="T321" s="91">
        <f t="shared" si="8"/>
        <v>1.1748765931019697E-3</v>
      </c>
      <c r="U321" s="91">
        <f>R321/'סכום נכסי הקרן'!$C$42</f>
        <v>2.8469233585197581E-4</v>
      </c>
    </row>
    <row r="322" spans="2:21">
      <c r="B322" s="86" t="s">
        <v>810</v>
      </c>
      <c r="C322" s="87" t="s">
        <v>811</v>
      </c>
      <c r="D322" s="88" t="s">
        <v>29</v>
      </c>
      <c r="E322" s="88" t="s">
        <v>706</v>
      </c>
      <c r="F322" s="87"/>
      <c r="G322" s="88" t="s">
        <v>793</v>
      </c>
      <c r="H322" s="87" t="s">
        <v>718</v>
      </c>
      <c r="I322" s="87" t="s">
        <v>312</v>
      </c>
      <c r="J322" s="101"/>
      <c r="K322" s="90">
        <v>1.7999999999824798</v>
      </c>
      <c r="L322" s="88" t="s">
        <v>132</v>
      </c>
      <c r="M322" s="89">
        <v>4.2500000000000003E-2</v>
      </c>
      <c r="N322" s="89">
        <v>7.6699999999601434E-2</v>
      </c>
      <c r="O322" s="90">
        <v>13338.16</v>
      </c>
      <c r="P322" s="102">
        <v>94.699060000000003</v>
      </c>
      <c r="Q322" s="90"/>
      <c r="R322" s="90">
        <v>45.661468245999998</v>
      </c>
      <c r="S322" s="91">
        <v>2.8080336842105263E-5</v>
      </c>
      <c r="T322" s="91">
        <f t="shared" si="8"/>
        <v>1.4074396507623146E-3</v>
      </c>
      <c r="U322" s="91">
        <f>R322/'סכום נכסי הקרן'!$C$42</f>
        <v>3.4104627166696476E-4</v>
      </c>
    </row>
    <row r="323" spans="2:21">
      <c r="B323" s="86" t="s">
        <v>812</v>
      </c>
      <c r="C323" s="87" t="s">
        <v>813</v>
      </c>
      <c r="D323" s="88" t="s">
        <v>29</v>
      </c>
      <c r="E323" s="88" t="s">
        <v>706</v>
      </c>
      <c r="F323" s="87"/>
      <c r="G323" s="88" t="s">
        <v>793</v>
      </c>
      <c r="H323" s="87" t="s">
        <v>718</v>
      </c>
      <c r="I323" s="87" t="s">
        <v>312</v>
      </c>
      <c r="J323" s="101"/>
      <c r="K323" s="90">
        <v>4.9700000000128162</v>
      </c>
      <c r="L323" s="88" t="s">
        <v>132</v>
      </c>
      <c r="M323" s="89">
        <v>3.125E-2</v>
      </c>
      <c r="N323" s="89">
        <v>7.0800000000021804E-2</v>
      </c>
      <c r="O323" s="90">
        <v>12125.6</v>
      </c>
      <c r="P323" s="102">
        <v>83.658330000000007</v>
      </c>
      <c r="Q323" s="90"/>
      <c r="R323" s="90">
        <v>36.670830649000003</v>
      </c>
      <c r="S323" s="91">
        <v>1.6167466666666667E-5</v>
      </c>
      <c r="T323" s="91">
        <f t="shared" si="8"/>
        <v>1.1303180354108263E-3</v>
      </c>
      <c r="U323" s="91">
        <f>R323/'סכום נכסי הקרן'!$C$42</f>
        <v>2.7389504876176851E-4</v>
      </c>
    </row>
    <row r="324" spans="2:21">
      <c r="B324" s="86" t="s">
        <v>814</v>
      </c>
      <c r="C324" s="87" t="s">
        <v>815</v>
      </c>
      <c r="D324" s="88" t="s">
        <v>29</v>
      </c>
      <c r="E324" s="88" t="s">
        <v>706</v>
      </c>
      <c r="F324" s="87"/>
      <c r="G324" s="88" t="s">
        <v>806</v>
      </c>
      <c r="H324" s="87" t="s">
        <v>718</v>
      </c>
      <c r="I324" s="87" t="s">
        <v>708</v>
      </c>
      <c r="J324" s="101"/>
      <c r="K324" s="90">
        <v>4.7499999999882005</v>
      </c>
      <c r="L324" s="88" t="s">
        <v>134</v>
      </c>
      <c r="M324" s="89">
        <v>4.8750000000000002E-2</v>
      </c>
      <c r="N324" s="89">
        <v>5.5799999999915049E-2</v>
      </c>
      <c r="O324" s="90">
        <v>16612.072</v>
      </c>
      <c r="P324" s="102">
        <v>97.309150000000002</v>
      </c>
      <c r="Q324" s="90"/>
      <c r="R324" s="90">
        <v>63.564273213</v>
      </c>
      <c r="S324" s="91">
        <v>1.6612072E-5</v>
      </c>
      <c r="T324" s="91">
        <f t="shared" si="8"/>
        <v>1.9592641657926128E-3</v>
      </c>
      <c r="U324" s="91">
        <f>R324/'סכום נכסי הקרן'!$C$42</f>
        <v>4.7476262203664511E-4</v>
      </c>
    </row>
    <row r="325" spans="2:21">
      <c r="B325" s="86" t="s">
        <v>816</v>
      </c>
      <c r="C325" s="87" t="s">
        <v>817</v>
      </c>
      <c r="D325" s="88" t="s">
        <v>29</v>
      </c>
      <c r="E325" s="88" t="s">
        <v>706</v>
      </c>
      <c r="F325" s="87"/>
      <c r="G325" s="88" t="s">
        <v>798</v>
      </c>
      <c r="H325" s="87" t="s">
        <v>718</v>
      </c>
      <c r="I325" s="87" t="s">
        <v>708</v>
      </c>
      <c r="J325" s="101"/>
      <c r="K325" s="90">
        <v>7.589999999973605</v>
      </c>
      <c r="L325" s="88" t="s">
        <v>132</v>
      </c>
      <c r="M325" s="89">
        <v>5.9000000000000004E-2</v>
      </c>
      <c r="N325" s="89">
        <v>5.859999999983484E-2</v>
      </c>
      <c r="O325" s="90">
        <v>16975.84</v>
      </c>
      <c r="P325" s="102">
        <v>100.63411000000001</v>
      </c>
      <c r="Q325" s="90"/>
      <c r="R325" s="90">
        <v>61.756800757000001</v>
      </c>
      <c r="S325" s="91">
        <v>3.3951680000000001E-5</v>
      </c>
      <c r="T325" s="91">
        <f t="shared" si="8"/>
        <v>1.9035518004229778E-3</v>
      </c>
      <c r="U325" s="91">
        <f>R325/'סכום נכסי הקרן'!$C$42</f>
        <v>4.6126257996750879E-4</v>
      </c>
    </row>
    <row r="326" spans="2:21">
      <c r="B326" s="86" t="s">
        <v>818</v>
      </c>
      <c r="C326" s="87" t="s">
        <v>819</v>
      </c>
      <c r="D326" s="88" t="s">
        <v>29</v>
      </c>
      <c r="E326" s="88" t="s">
        <v>706</v>
      </c>
      <c r="F326" s="87"/>
      <c r="G326" s="88" t="s">
        <v>820</v>
      </c>
      <c r="H326" s="87" t="s">
        <v>718</v>
      </c>
      <c r="I326" s="87" t="s">
        <v>708</v>
      </c>
      <c r="J326" s="101"/>
      <c r="K326" s="90">
        <v>7.2399999999509808</v>
      </c>
      <c r="L326" s="88" t="s">
        <v>132</v>
      </c>
      <c r="M326" s="89">
        <v>3.15E-2</v>
      </c>
      <c r="N326" s="89">
        <v>6.7099999999571086E-2</v>
      </c>
      <c r="O326" s="90">
        <v>12125.6</v>
      </c>
      <c r="P326" s="102">
        <v>78.185749999999999</v>
      </c>
      <c r="Q326" s="90"/>
      <c r="R326" s="90">
        <v>34.271976057000003</v>
      </c>
      <c r="S326" s="91">
        <v>1.8701753790677195E-5</v>
      </c>
      <c r="T326" s="91">
        <f t="shared" si="8"/>
        <v>1.056377288455327E-3</v>
      </c>
      <c r="U326" s="91">
        <f>R326/'סכום נכסי הקרן'!$C$42</f>
        <v>2.5597796360661812E-4</v>
      </c>
    </row>
    <row r="327" spans="2:21">
      <c r="B327" s="86" t="s">
        <v>821</v>
      </c>
      <c r="C327" s="87" t="s">
        <v>822</v>
      </c>
      <c r="D327" s="88" t="s">
        <v>29</v>
      </c>
      <c r="E327" s="88" t="s">
        <v>706</v>
      </c>
      <c r="F327" s="87"/>
      <c r="G327" s="88" t="s">
        <v>793</v>
      </c>
      <c r="H327" s="87" t="s">
        <v>823</v>
      </c>
      <c r="I327" s="87" t="s">
        <v>739</v>
      </c>
      <c r="J327" s="101"/>
      <c r="K327" s="90">
        <v>7.2099999999852358</v>
      </c>
      <c r="L327" s="88" t="s">
        <v>132</v>
      </c>
      <c r="M327" s="89">
        <v>6.7979999999999999E-2</v>
      </c>
      <c r="N327" s="89">
        <v>6.6999999999850485E-2</v>
      </c>
      <c r="O327" s="90">
        <v>29101.439999999999</v>
      </c>
      <c r="P327" s="102">
        <v>101.7236</v>
      </c>
      <c r="Q327" s="90"/>
      <c r="R327" s="90">
        <v>107.01496219799999</v>
      </c>
      <c r="S327" s="91">
        <v>2.9101439999999998E-5</v>
      </c>
      <c r="T327" s="91">
        <f t="shared" si="8"/>
        <v>3.2985601823149798E-3</v>
      </c>
      <c r="U327" s="91">
        <f>R327/'סכום נכסי הקרן'!$C$42</f>
        <v>7.9929654634805264E-4</v>
      </c>
    </row>
    <row r="328" spans="2:21">
      <c r="B328" s="86" t="s">
        <v>824</v>
      </c>
      <c r="C328" s="87" t="s">
        <v>825</v>
      </c>
      <c r="D328" s="88" t="s">
        <v>29</v>
      </c>
      <c r="E328" s="88" t="s">
        <v>706</v>
      </c>
      <c r="F328" s="87"/>
      <c r="G328" s="88" t="s">
        <v>778</v>
      </c>
      <c r="H328" s="87" t="s">
        <v>718</v>
      </c>
      <c r="I328" s="87" t="s">
        <v>312</v>
      </c>
      <c r="J328" s="101"/>
      <c r="K328" s="90">
        <v>7.0100000000290947</v>
      </c>
      <c r="L328" s="88" t="s">
        <v>132</v>
      </c>
      <c r="M328" s="89">
        <v>5.5999999999999994E-2</v>
      </c>
      <c r="N328" s="89">
        <v>5.4600000000320656E-2</v>
      </c>
      <c r="O328" s="90">
        <v>4547.1000000000004</v>
      </c>
      <c r="P328" s="102">
        <v>102.45411</v>
      </c>
      <c r="Q328" s="90"/>
      <c r="R328" s="90">
        <v>16.841167550999998</v>
      </c>
      <c r="S328" s="91">
        <v>7.5785000000000004E-6</v>
      </c>
      <c r="T328" s="91">
        <f t="shared" si="8"/>
        <v>5.1910128795487143E-4</v>
      </c>
      <c r="U328" s="91">
        <f>R328/'סכום נכסי הקרן'!$C$42</f>
        <v>1.2578696271533856E-4</v>
      </c>
    </row>
    <row r="329" spans="2:21">
      <c r="B329" s="86" t="s">
        <v>826</v>
      </c>
      <c r="C329" s="87" t="s">
        <v>827</v>
      </c>
      <c r="D329" s="88" t="s">
        <v>29</v>
      </c>
      <c r="E329" s="88" t="s">
        <v>706</v>
      </c>
      <c r="F329" s="87"/>
      <c r="G329" s="88" t="s">
        <v>773</v>
      </c>
      <c r="H329" s="87" t="s">
        <v>718</v>
      </c>
      <c r="I329" s="87" t="s">
        <v>312</v>
      </c>
      <c r="J329" s="101"/>
      <c r="K329" s="90">
        <v>4.7700000000148677</v>
      </c>
      <c r="L329" s="88" t="s">
        <v>132</v>
      </c>
      <c r="M329" s="89">
        <v>4.4999999999999998E-2</v>
      </c>
      <c r="N329" s="89">
        <v>6.1800000000140083E-2</v>
      </c>
      <c r="O329" s="90">
        <v>24346.38596</v>
      </c>
      <c r="P329" s="102">
        <v>92.473500000000001</v>
      </c>
      <c r="Q329" s="90"/>
      <c r="R329" s="90">
        <v>81.387948127000001</v>
      </c>
      <c r="S329" s="91">
        <v>4.0577309933333333E-5</v>
      </c>
      <c r="T329" s="91">
        <f t="shared" si="8"/>
        <v>2.5086496270991213E-3</v>
      </c>
      <c r="U329" s="91">
        <f>R329/'סכום נכסי הקרן'!$C$42</f>
        <v>6.0788794871415974E-4</v>
      </c>
    </row>
    <row r="330" spans="2:21">
      <c r="B330" s="86" t="s">
        <v>828</v>
      </c>
      <c r="C330" s="87" t="s">
        <v>829</v>
      </c>
      <c r="D330" s="88" t="s">
        <v>29</v>
      </c>
      <c r="E330" s="88" t="s">
        <v>706</v>
      </c>
      <c r="F330" s="87"/>
      <c r="G330" s="88" t="s">
        <v>801</v>
      </c>
      <c r="H330" s="87" t="s">
        <v>718</v>
      </c>
      <c r="I330" s="87" t="s">
        <v>312</v>
      </c>
      <c r="J330" s="101"/>
      <c r="K330" s="90">
        <v>7.3199999999395748</v>
      </c>
      <c r="L330" s="88" t="s">
        <v>132</v>
      </c>
      <c r="M330" s="89">
        <v>0.04</v>
      </c>
      <c r="N330" s="89">
        <v>5.7399999999546807E-2</v>
      </c>
      <c r="O330" s="90">
        <v>9094.2000000000007</v>
      </c>
      <c r="P330" s="102">
        <v>88.599329999999995</v>
      </c>
      <c r="Q330" s="90"/>
      <c r="R330" s="90">
        <v>29.127503068000006</v>
      </c>
      <c r="S330" s="91">
        <v>9.0942000000000001E-6</v>
      </c>
      <c r="T330" s="91">
        <f t="shared" si="8"/>
        <v>8.9780737064221335E-4</v>
      </c>
      <c r="U330" s="91">
        <f>R330/'סכום נכסי הקרן'!$C$42</f>
        <v>2.1755380862462074E-4</v>
      </c>
    </row>
    <row r="331" spans="2:21">
      <c r="B331" s="86" t="s">
        <v>830</v>
      </c>
      <c r="C331" s="87" t="s">
        <v>831</v>
      </c>
      <c r="D331" s="88" t="s">
        <v>29</v>
      </c>
      <c r="E331" s="88" t="s">
        <v>706</v>
      </c>
      <c r="F331" s="87"/>
      <c r="G331" s="88" t="s">
        <v>801</v>
      </c>
      <c r="H331" s="87" t="s">
        <v>718</v>
      </c>
      <c r="I331" s="87" t="s">
        <v>312</v>
      </c>
      <c r="J331" s="101"/>
      <c r="K331" s="90">
        <v>3.3500000000219958</v>
      </c>
      <c r="L331" s="88" t="s">
        <v>132</v>
      </c>
      <c r="M331" s="89">
        <v>6.8750000000000006E-2</v>
      </c>
      <c r="N331" s="89">
        <v>6.1000000000263947E-2</v>
      </c>
      <c r="O331" s="90">
        <v>15157</v>
      </c>
      <c r="P331" s="102">
        <v>103.71629</v>
      </c>
      <c r="Q331" s="90"/>
      <c r="R331" s="90">
        <v>56.828806165000003</v>
      </c>
      <c r="S331" s="91">
        <v>2.2311558084830143E-5</v>
      </c>
      <c r="T331" s="91">
        <f t="shared" ref="T331:T388" si="9">IFERROR(R331/$R$11,0)</f>
        <v>1.7516544731150537E-3</v>
      </c>
      <c r="U331" s="91">
        <f>R331/'סכום נכסי הקרן'!$C$42</f>
        <v>4.2445530576112596E-4</v>
      </c>
    </row>
    <row r="332" spans="2:21">
      <c r="B332" s="86" t="s">
        <v>832</v>
      </c>
      <c r="C332" s="87" t="s">
        <v>833</v>
      </c>
      <c r="D332" s="88" t="s">
        <v>29</v>
      </c>
      <c r="E332" s="88" t="s">
        <v>706</v>
      </c>
      <c r="F332" s="87"/>
      <c r="G332" s="88" t="s">
        <v>834</v>
      </c>
      <c r="H332" s="87" t="s">
        <v>823</v>
      </c>
      <c r="I332" s="87" t="s">
        <v>739</v>
      </c>
      <c r="J332" s="101"/>
      <c r="K332" s="90">
        <v>3.5199999999643103</v>
      </c>
      <c r="L332" s="88" t="s">
        <v>132</v>
      </c>
      <c r="M332" s="89">
        <v>4.7E-2</v>
      </c>
      <c r="N332" s="89">
        <v>7.3899999999141888E-2</v>
      </c>
      <c r="O332" s="90">
        <v>11519.32</v>
      </c>
      <c r="P332" s="102">
        <v>91.508889999999994</v>
      </c>
      <c r="Q332" s="90"/>
      <c r="R332" s="90">
        <v>38.106444293000003</v>
      </c>
      <c r="S332" s="91">
        <v>2.3229118773946361E-5</v>
      </c>
      <c r="T332" s="91">
        <f t="shared" si="9"/>
        <v>1.174568464566003E-3</v>
      </c>
      <c r="U332" s="91">
        <f>R332/'סכום נכסי הקרן'!$C$42</f>
        <v>2.8461767113130469E-4</v>
      </c>
    </row>
    <row r="333" spans="2:21">
      <c r="B333" s="86" t="s">
        <v>835</v>
      </c>
      <c r="C333" s="87" t="s">
        <v>836</v>
      </c>
      <c r="D333" s="88" t="s">
        <v>29</v>
      </c>
      <c r="E333" s="88" t="s">
        <v>706</v>
      </c>
      <c r="F333" s="87"/>
      <c r="G333" s="88" t="s">
        <v>793</v>
      </c>
      <c r="H333" s="87" t="s">
        <v>718</v>
      </c>
      <c r="I333" s="87" t="s">
        <v>312</v>
      </c>
      <c r="J333" s="101"/>
      <c r="K333" s="90">
        <v>3.0999999999486398</v>
      </c>
      <c r="L333" s="88" t="s">
        <v>132</v>
      </c>
      <c r="M333" s="89">
        <v>3.4000000000000002E-2</v>
      </c>
      <c r="N333" s="89">
        <v>7.3699999998213792E-2</v>
      </c>
      <c r="O333" s="90">
        <v>5456.52</v>
      </c>
      <c r="P333" s="102">
        <v>88.836330000000004</v>
      </c>
      <c r="Q333" s="90"/>
      <c r="R333" s="90">
        <v>17.523250849</v>
      </c>
      <c r="S333" s="91">
        <v>5.4565200000000007E-6</v>
      </c>
      <c r="T333" s="91">
        <f t="shared" si="9"/>
        <v>5.4012538366629277E-4</v>
      </c>
      <c r="U333" s="91">
        <f>R333/'סכום נכסי הקרן'!$C$42</f>
        <v>1.3088145430058419E-4</v>
      </c>
    </row>
    <row r="334" spans="2:21">
      <c r="B334" s="86" t="s">
        <v>837</v>
      </c>
      <c r="C334" s="87" t="s">
        <v>838</v>
      </c>
      <c r="D334" s="88" t="s">
        <v>29</v>
      </c>
      <c r="E334" s="88" t="s">
        <v>706</v>
      </c>
      <c r="F334" s="87"/>
      <c r="G334" s="88" t="s">
        <v>793</v>
      </c>
      <c r="H334" s="87" t="s">
        <v>718</v>
      </c>
      <c r="I334" s="87" t="s">
        <v>312</v>
      </c>
      <c r="J334" s="101"/>
      <c r="K334" s="90">
        <v>2.2100000000329647</v>
      </c>
      <c r="L334" s="88" t="s">
        <v>132</v>
      </c>
      <c r="M334" s="89">
        <v>3.7499999999999999E-2</v>
      </c>
      <c r="N334" s="89">
        <v>7.6500000000824117E-2</v>
      </c>
      <c r="O334" s="90">
        <v>3637.68</v>
      </c>
      <c r="P334" s="102">
        <v>92.273330000000001</v>
      </c>
      <c r="Q334" s="90"/>
      <c r="R334" s="90">
        <v>12.13414006</v>
      </c>
      <c r="S334" s="91">
        <v>7.2753599999999996E-6</v>
      </c>
      <c r="T334" s="91">
        <f t="shared" si="9"/>
        <v>3.7401490806952912E-4</v>
      </c>
      <c r="U334" s="91">
        <f>R334/'סכום נכסי הקרן'!$C$42</f>
        <v>9.0630095489981988E-5</v>
      </c>
    </row>
    <row r="335" spans="2:21">
      <c r="B335" s="86" t="s">
        <v>839</v>
      </c>
      <c r="C335" s="87" t="s">
        <v>840</v>
      </c>
      <c r="D335" s="88" t="s">
        <v>29</v>
      </c>
      <c r="E335" s="88" t="s">
        <v>706</v>
      </c>
      <c r="F335" s="87"/>
      <c r="G335" s="88" t="s">
        <v>750</v>
      </c>
      <c r="H335" s="87" t="s">
        <v>823</v>
      </c>
      <c r="I335" s="87" t="s">
        <v>739</v>
      </c>
      <c r="J335" s="101"/>
      <c r="K335" s="90">
        <v>3.6600000000023241</v>
      </c>
      <c r="L335" s="88" t="s">
        <v>132</v>
      </c>
      <c r="M335" s="89">
        <v>6.8750000000000006E-2</v>
      </c>
      <c r="N335" s="89">
        <v>8.740000000020913E-2</v>
      </c>
      <c r="O335" s="90">
        <v>12610.624</v>
      </c>
      <c r="P335" s="102">
        <v>94.403750000000002</v>
      </c>
      <c r="Q335" s="90"/>
      <c r="R335" s="90">
        <v>43.036220564999994</v>
      </c>
      <c r="S335" s="91">
        <v>2.5221248E-5</v>
      </c>
      <c r="T335" s="91">
        <f t="shared" si="9"/>
        <v>1.3265207092292661E-3</v>
      </c>
      <c r="U335" s="91">
        <f>R335/'סכום נכסי הקרן'!$C$42</f>
        <v>3.2143825273547042E-4</v>
      </c>
    </row>
    <row r="336" spans="2:21">
      <c r="B336" s="86" t="s">
        <v>841</v>
      </c>
      <c r="C336" s="87" t="s">
        <v>842</v>
      </c>
      <c r="D336" s="88" t="s">
        <v>29</v>
      </c>
      <c r="E336" s="88" t="s">
        <v>706</v>
      </c>
      <c r="F336" s="87"/>
      <c r="G336" s="88" t="s">
        <v>737</v>
      </c>
      <c r="H336" s="87" t="s">
        <v>718</v>
      </c>
      <c r="I336" s="87" t="s">
        <v>312</v>
      </c>
      <c r="J336" s="101"/>
      <c r="K336" s="90">
        <v>2.2000000000547573</v>
      </c>
      <c r="L336" s="88" t="s">
        <v>132</v>
      </c>
      <c r="M336" s="89">
        <v>5.7500000000000002E-2</v>
      </c>
      <c r="N336" s="89">
        <v>8.0400000001204661E-2</v>
      </c>
      <c r="O336" s="90">
        <v>5138.223</v>
      </c>
      <c r="P336" s="102">
        <v>98.318719999999999</v>
      </c>
      <c r="Q336" s="90"/>
      <c r="R336" s="90">
        <v>18.262384245</v>
      </c>
      <c r="S336" s="91">
        <v>7.3403185714285711E-6</v>
      </c>
      <c r="T336" s="91">
        <f t="shared" si="9"/>
        <v>5.6290795480764308E-4</v>
      </c>
      <c r="U336" s="91">
        <f>R336/'סכום נכסי הקרן'!$C$42</f>
        <v>1.3640205402401566E-4</v>
      </c>
    </row>
    <row r="337" spans="2:21">
      <c r="B337" s="86" t="s">
        <v>843</v>
      </c>
      <c r="C337" s="87" t="s">
        <v>844</v>
      </c>
      <c r="D337" s="88" t="s">
        <v>29</v>
      </c>
      <c r="E337" s="88" t="s">
        <v>706</v>
      </c>
      <c r="F337" s="87"/>
      <c r="G337" s="88" t="s">
        <v>806</v>
      </c>
      <c r="H337" s="87" t="s">
        <v>718</v>
      </c>
      <c r="I337" s="87" t="s">
        <v>312</v>
      </c>
      <c r="J337" s="101"/>
      <c r="K337" s="90">
        <v>4.260000000037194</v>
      </c>
      <c r="L337" s="88" t="s">
        <v>134</v>
      </c>
      <c r="M337" s="89">
        <v>0.04</v>
      </c>
      <c r="N337" s="89">
        <v>6.3300000000464915E-2</v>
      </c>
      <c r="O337" s="90">
        <v>14550.72</v>
      </c>
      <c r="P337" s="102">
        <v>93.981669999999994</v>
      </c>
      <c r="Q337" s="90"/>
      <c r="R337" s="90">
        <v>53.772871049999999</v>
      </c>
      <c r="S337" s="91">
        <v>1.4550719999999999E-5</v>
      </c>
      <c r="T337" s="91">
        <f t="shared" si="9"/>
        <v>1.6574602998607874E-3</v>
      </c>
      <c r="U337" s="91">
        <f>R337/'סכום נכסי הקרן'!$C$42</f>
        <v>4.0163047516627958E-4</v>
      </c>
    </row>
    <row r="338" spans="2:21">
      <c r="B338" s="86" t="s">
        <v>845</v>
      </c>
      <c r="C338" s="87" t="s">
        <v>846</v>
      </c>
      <c r="D338" s="88" t="s">
        <v>29</v>
      </c>
      <c r="E338" s="88" t="s">
        <v>706</v>
      </c>
      <c r="F338" s="87"/>
      <c r="G338" s="88" t="s">
        <v>847</v>
      </c>
      <c r="H338" s="87" t="s">
        <v>718</v>
      </c>
      <c r="I338" s="87" t="s">
        <v>708</v>
      </c>
      <c r="J338" s="101"/>
      <c r="K338" s="90">
        <v>4.2500000000000009</v>
      </c>
      <c r="L338" s="88" t="s">
        <v>134</v>
      </c>
      <c r="M338" s="89">
        <v>4.6249999999999999E-2</v>
      </c>
      <c r="N338" s="89">
        <v>5.3400000000115778E-2</v>
      </c>
      <c r="O338" s="90">
        <v>12428.74</v>
      </c>
      <c r="P338" s="102">
        <v>98.969210000000004</v>
      </c>
      <c r="Q338" s="90"/>
      <c r="R338" s="90">
        <v>48.368518515999995</v>
      </c>
      <c r="S338" s="91">
        <v>2.0714566666666666E-5</v>
      </c>
      <c r="T338" s="91">
        <f t="shared" si="9"/>
        <v>1.4908800225453352E-3</v>
      </c>
      <c r="U338" s="91">
        <f>R338/'סכום נכסי הקרן'!$C$42</f>
        <v>3.6126527550680356E-4</v>
      </c>
    </row>
    <row r="339" spans="2:21">
      <c r="B339" s="86" t="s">
        <v>848</v>
      </c>
      <c r="C339" s="87" t="s">
        <v>849</v>
      </c>
      <c r="D339" s="88" t="s">
        <v>29</v>
      </c>
      <c r="E339" s="88" t="s">
        <v>706</v>
      </c>
      <c r="F339" s="87"/>
      <c r="G339" s="88" t="s">
        <v>801</v>
      </c>
      <c r="H339" s="87" t="s">
        <v>718</v>
      </c>
      <c r="I339" s="87" t="s">
        <v>312</v>
      </c>
      <c r="J339" s="101"/>
      <c r="K339" s="90">
        <v>3.5699999999692413</v>
      </c>
      <c r="L339" s="88" t="s">
        <v>132</v>
      </c>
      <c r="M339" s="89">
        <v>5.2999999999999999E-2</v>
      </c>
      <c r="N339" s="89">
        <v>9.9799999999235695E-2</v>
      </c>
      <c r="O339" s="90">
        <v>17551.806</v>
      </c>
      <c r="P339" s="102">
        <v>84.544830000000005</v>
      </c>
      <c r="Q339" s="90"/>
      <c r="R339" s="90">
        <v>53.643509645000002</v>
      </c>
      <c r="S339" s="91">
        <v>1.1701204E-5</v>
      </c>
      <c r="T339" s="91">
        <f t="shared" si="9"/>
        <v>1.6534729473364571E-3</v>
      </c>
      <c r="U339" s="91">
        <f>R339/'סכום נכסי הקרן'!$C$42</f>
        <v>4.0066427266409189E-4</v>
      </c>
    </row>
    <row r="340" spans="2:21">
      <c r="B340" s="86" t="s">
        <v>850</v>
      </c>
      <c r="C340" s="87" t="s">
        <v>851</v>
      </c>
      <c r="D340" s="88" t="s">
        <v>29</v>
      </c>
      <c r="E340" s="88" t="s">
        <v>706</v>
      </c>
      <c r="F340" s="87"/>
      <c r="G340" s="88" t="s">
        <v>786</v>
      </c>
      <c r="H340" s="87" t="s">
        <v>718</v>
      </c>
      <c r="I340" s="87" t="s">
        <v>708</v>
      </c>
      <c r="J340" s="101"/>
      <c r="K340" s="90">
        <v>4.5699999999735157</v>
      </c>
      <c r="L340" s="88" t="s">
        <v>134</v>
      </c>
      <c r="M340" s="89">
        <v>4.6249999999999999E-2</v>
      </c>
      <c r="N340" s="89">
        <v>6.6099999999484252E-2</v>
      </c>
      <c r="O340" s="90">
        <v>11579.948</v>
      </c>
      <c r="P340" s="102">
        <v>94.531930000000003</v>
      </c>
      <c r="Q340" s="90"/>
      <c r="R340" s="90">
        <v>43.044804501999998</v>
      </c>
      <c r="S340" s="91">
        <v>7.719965333333333E-6</v>
      </c>
      <c r="T340" s="91">
        <f t="shared" si="9"/>
        <v>1.3267852949676916E-3</v>
      </c>
      <c r="U340" s="91">
        <f>R340/'סכום נכסי הקרן'!$C$42</f>
        <v>3.215023663047999E-4</v>
      </c>
    </row>
    <row r="341" spans="2:21">
      <c r="B341" s="86" t="s">
        <v>852</v>
      </c>
      <c r="C341" s="87" t="s">
        <v>853</v>
      </c>
      <c r="D341" s="88" t="s">
        <v>29</v>
      </c>
      <c r="E341" s="88" t="s">
        <v>706</v>
      </c>
      <c r="F341" s="87"/>
      <c r="G341" s="88" t="s">
        <v>854</v>
      </c>
      <c r="H341" s="87" t="s">
        <v>718</v>
      </c>
      <c r="I341" s="87" t="s">
        <v>312</v>
      </c>
      <c r="J341" s="101"/>
      <c r="K341" s="90">
        <v>7.4099999999745707</v>
      </c>
      <c r="L341" s="88" t="s">
        <v>132</v>
      </c>
      <c r="M341" s="89">
        <v>4.2790000000000002E-2</v>
      </c>
      <c r="N341" s="89">
        <v>5.8199999999746989E-2</v>
      </c>
      <c r="O341" s="90">
        <v>24251.200000000001</v>
      </c>
      <c r="P341" s="102">
        <v>89.266289999999998</v>
      </c>
      <c r="Q341" s="90"/>
      <c r="R341" s="90">
        <v>78.258051139000003</v>
      </c>
      <c r="S341" s="91">
        <v>4.85024E-6</v>
      </c>
      <c r="T341" s="91">
        <f t="shared" si="9"/>
        <v>2.412175700768497E-3</v>
      </c>
      <c r="U341" s="91">
        <f>R341/'סכום נכסי הקרן'!$C$42</f>
        <v>5.8451069565019218E-4</v>
      </c>
    </row>
    <row r="342" spans="2:21">
      <c r="B342" s="86" t="s">
        <v>855</v>
      </c>
      <c r="C342" s="87" t="s">
        <v>856</v>
      </c>
      <c r="D342" s="88" t="s">
        <v>29</v>
      </c>
      <c r="E342" s="88" t="s">
        <v>706</v>
      </c>
      <c r="F342" s="87"/>
      <c r="G342" s="88" t="s">
        <v>773</v>
      </c>
      <c r="H342" s="87" t="s">
        <v>857</v>
      </c>
      <c r="I342" s="87" t="s">
        <v>312</v>
      </c>
      <c r="J342" s="101"/>
      <c r="K342" s="90">
        <v>2.0399999999980865</v>
      </c>
      <c r="L342" s="88" t="s">
        <v>132</v>
      </c>
      <c r="M342" s="89">
        <v>6.5000000000000002E-2</v>
      </c>
      <c r="N342" s="89">
        <v>9.3999999999808709E-2</v>
      </c>
      <c r="O342" s="90">
        <v>6062.8</v>
      </c>
      <c r="P342" s="102">
        <v>95.410830000000004</v>
      </c>
      <c r="Q342" s="90"/>
      <c r="R342" s="90">
        <v>20.911213326000002</v>
      </c>
      <c r="S342" s="91">
        <v>1.21256E-5</v>
      </c>
      <c r="T342" s="91">
        <f t="shared" si="9"/>
        <v>6.4455375420697115E-4</v>
      </c>
      <c r="U342" s="91">
        <f>R342/'סכום נכסי הקרן'!$C$42</f>
        <v>1.5618620282736081E-4</v>
      </c>
    </row>
    <row r="343" spans="2:21">
      <c r="B343" s="86" t="s">
        <v>858</v>
      </c>
      <c r="C343" s="87" t="s">
        <v>859</v>
      </c>
      <c r="D343" s="88" t="s">
        <v>29</v>
      </c>
      <c r="E343" s="88" t="s">
        <v>706</v>
      </c>
      <c r="F343" s="87"/>
      <c r="G343" s="88" t="s">
        <v>806</v>
      </c>
      <c r="H343" s="87" t="s">
        <v>857</v>
      </c>
      <c r="I343" s="87" t="s">
        <v>312</v>
      </c>
      <c r="J343" s="101"/>
      <c r="K343" s="90">
        <v>4.639999999978988</v>
      </c>
      <c r="L343" s="88" t="s">
        <v>132</v>
      </c>
      <c r="M343" s="89">
        <v>4.1250000000000002E-2</v>
      </c>
      <c r="N343" s="89">
        <v>5.9799999999773298E-2</v>
      </c>
      <c r="O343" s="90">
        <v>21704.824000000001</v>
      </c>
      <c r="P343" s="102">
        <v>92.195130000000006</v>
      </c>
      <c r="Q343" s="90"/>
      <c r="R343" s="90">
        <v>72.339004467999999</v>
      </c>
      <c r="S343" s="91">
        <v>5.4262060000000001E-5</v>
      </c>
      <c r="T343" s="91">
        <f t="shared" si="9"/>
        <v>2.2297308232933216E-3</v>
      </c>
      <c r="U343" s="91">
        <f>R343/'סכום נכסי הקרן'!$C$42</f>
        <v>5.4030123685461023E-4</v>
      </c>
    </row>
    <row r="344" spans="2:21">
      <c r="B344" s="86" t="s">
        <v>860</v>
      </c>
      <c r="C344" s="87" t="s">
        <v>861</v>
      </c>
      <c r="D344" s="88" t="s">
        <v>29</v>
      </c>
      <c r="E344" s="88" t="s">
        <v>706</v>
      </c>
      <c r="F344" s="87"/>
      <c r="G344" s="88" t="s">
        <v>862</v>
      </c>
      <c r="H344" s="87" t="s">
        <v>857</v>
      </c>
      <c r="I344" s="87" t="s">
        <v>708</v>
      </c>
      <c r="J344" s="101"/>
      <c r="K344" s="90">
        <v>4.2900000000038361</v>
      </c>
      <c r="L344" s="88" t="s">
        <v>134</v>
      </c>
      <c r="M344" s="89">
        <v>3.125E-2</v>
      </c>
      <c r="N344" s="89">
        <v>6.4999999999999988E-2</v>
      </c>
      <c r="O344" s="90">
        <v>18188.400000000001</v>
      </c>
      <c r="P344" s="102">
        <v>87.472070000000002</v>
      </c>
      <c r="Q344" s="90"/>
      <c r="R344" s="90">
        <v>62.560396443999998</v>
      </c>
      <c r="S344" s="91">
        <v>2.4251200000000003E-5</v>
      </c>
      <c r="T344" s="91">
        <f t="shared" si="9"/>
        <v>1.9283213156512679E-3</v>
      </c>
      <c r="U344" s="91">
        <f>R344/'סכום נכסי הקרן'!$C$42</f>
        <v>4.672646496228798E-4</v>
      </c>
    </row>
    <row r="345" spans="2:21">
      <c r="B345" s="86" t="s">
        <v>863</v>
      </c>
      <c r="C345" s="87" t="s">
        <v>864</v>
      </c>
      <c r="D345" s="88" t="s">
        <v>29</v>
      </c>
      <c r="E345" s="88" t="s">
        <v>706</v>
      </c>
      <c r="F345" s="87"/>
      <c r="G345" s="88" t="s">
        <v>750</v>
      </c>
      <c r="H345" s="87" t="s">
        <v>865</v>
      </c>
      <c r="I345" s="87" t="s">
        <v>739</v>
      </c>
      <c r="J345" s="101"/>
      <c r="K345" s="90">
        <v>5.2000000000295872</v>
      </c>
      <c r="L345" s="88" t="s">
        <v>134</v>
      </c>
      <c r="M345" s="89">
        <v>6.8750000000000006E-2</v>
      </c>
      <c r="N345" s="89">
        <v>8.1400000000355049E-2</v>
      </c>
      <c r="O345" s="90">
        <v>10670.528</v>
      </c>
      <c r="P345" s="102">
        <v>96.660404999999997</v>
      </c>
      <c r="Q345" s="90"/>
      <c r="R345" s="90">
        <v>40.557401054000003</v>
      </c>
      <c r="S345" s="91">
        <v>1.0670528000000001E-5</v>
      </c>
      <c r="T345" s="91">
        <f t="shared" si="9"/>
        <v>1.2501151751787868E-3</v>
      </c>
      <c r="U345" s="91">
        <f>R345/'סכום נכסי הקרן'!$C$42</f>
        <v>3.0292390826000705E-4</v>
      </c>
    </row>
    <row r="346" spans="2:21">
      <c r="B346" s="86" t="s">
        <v>866</v>
      </c>
      <c r="C346" s="87" t="s">
        <v>867</v>
      </c>
      <c r="D346" s="88" t="s">
        <v>29</v>
      </c>
      <c r="E346" s="88" t="s">
        <v>706</v>
      </c>
      <c r="F346" s="87"/>
      <c r="G346" s="88" t="s">
        <v>750</v>
      </c>
      <c r="H346" s="87" t="s">
        <v>865</v>
      </c>
      <c r="I346" s="87" t="s">
        <v>739</v>
      </c>
      <c r="J346" s="101"/>
      <c r="K346" s="90">
        <v>5.0599999999460001</v>
      </c>
      <c r="L346" s="88" t="s">
        <v>132</v>
      </c>
      <c r="M346" s="89">
        <v>7.7499999999999999E-2</v>
      </c>
      <c r="N346" s="89">
        <v>8.6899999998982305E-2</v>
      </c>
      <c r="O346" s="90">
        <v>12517.863160000001</v>
      </c>
      <c r="P346" s="102">
        <v>95.760220000000004</v>
      </c>
      <c r="Q346" s="90"/>
      <c r="R346" s="90">
        <v>43.333487889000004</v>
      </c>
      <c r="S346" s="91">
        <v>6.2589315800000001E-6</v>
      </c>
      <c r="T346" s="91">
        <f t="shared" si="9"/>
        <v>1.3356834855206368E-3</v>
      </c>
      <c r="U346" s="91">
        <f>R346/'סכום נכסי הקרן'!$C$42</f>
        <v>3.2365854736096135E-4</v>
      </c>
    </row>
    <row r="347" spans="2:21">
      <c r="B347" s="86" t="s">
        <v>868</v>
      </c>
      <c r="C347" s="87" t="s">
        <v>869</v>
      </c>
      <c r="D347" s="88" t="s">
        <v>29</v>
      </c>
      <c r="E347" s="88" t="s">
        <v>706</v>
      </c>
      <c r="F347" s="87"/>
      <c r="G347" s="88" t="s">
        <v>778</v>
      </c>
      <c r="H347" s="87" t="s">
        <v>865</v>
      </c>
      <c r="I347" s="87" t="s">
        <v>739</v>
      </c>
      <c r="J347" s="101"/>
      <c r="K347" s="90">
        <v>5.3199999999038328</v>
      </c>
      <c r="L347" s="88" t="s">
        <v>132</v>
      </c>
      <c r="M347" s="89">
        <v>3.2500000000000001E-2</v>
      </c>
      <c r="N347" s="89">
        <v>5.6599999998988827E-2</v>
      </c>
      <c r="O347" s="90">
        <v>8911.1034400000008</v>
      </c>
      <c r="P347" s="102">
        <v>87.801249999999996</v>
      </c>
      <c r="Q347" s="90"/>
      <c r="R347" s="90">
        <v>28.283977670999995</v>
      </c>
      <c r="S347" s="91">
        <v>1.2730147771428572E-5</v>
      </c>
      <c r="T347" s="91">
        <f t="shared" si="9"/>
        <v>8.7180708778300336E-4</v>
      </c>
      <c r="U347" s="91">
        <f>R347/'סכום נכסי הקרן'!$C$42</f>
        <v>2.1125350329599278E-4</v>
      </c>
    </row>
    <row r="348" spans="2:21">
      <c r="B348" s="86" t="s">
        <v>870</v>
      </c>
      <c r="C348" s="87" t="s">
        <v>871</v>
      </c>
      <c r="D348" s="88" t="s">
        <v>29</v>
      </c>
      <c r="E348" s="88" t="s">
        <v>706</v>
      </c>
      <c r="F348" s="87"/>
      <c r="G348" s="88" t="s">
        <v>801</v>
      </c>
      <c r="H348" s="87" t="s">
        <v>865</v>
      </c>
      <c r="I348" s="87" t="s">
        <v>739</v>
      </c>
      <c r="J348" s="101"/>
      <c r="K348" s="90">
        <v>7.5499999996313223</v>
      </c>
      <c r="L348" s="88" t="s">
        <v>132</v>
      </c>
      <c r="M348" s="89">
        <v>3.2500000000000001E-2</v>
      </c>
      <c r="N348" s="89">
        <v>5.7699999996599367E-2</v>
      </c>
      <c r="O348" s="90">
        <v>3031.4</v>
      </c>
      <c r="P348" s="102">
        <v>82.917670000000001</v>
      </c>
      <c r="Q348" s="90"/>
      <c r="R348" s="90">
        <v>9.086541617</v>
      </c>
      <c r="S348" s="91">
        <v>2.5365050384525596E-6</v>
      </c>
      <c r="T348" s="91">
        <f t="shared" si="9"/>
        <v>2.8007769901678596E-4</v>
      </c>
      <c r="U348" s="91">
        <f>R348/'סכום נכסי הקרן'!$C$42</f>
        <v>6.7867531638035616E-5</v>
      </c>
    </row>
    <row r="349" spans="2:21">
      <c r="B349" s="86" t="s">
        <v>872</v>
      </c>
      <c r="C349" s="87" t="s">
        <v>873</v>
      </c>
      <c r="D349" s="88" t="s">
        <v>29</v>
      </c>
      <c r="E349" s="88" t="s">
        <v>706</v>
      </c>
      <c r="F349" s="87"/>
      <c r="G349" s="88" t="s">
        <v>801</v>
      </c>
      <c r="H349" s="87" t="s">
        <v>865</v>
      </c>
      <c r="I349" s="87" t="s">
        <v>739</v>
      </c>
      <c r="J349" s="101"/>
      <c r="K349" s="90">
        <v>5.6699999999830162</v>
      </c>
      <c r="L349" s="88" t="s">
        <v>132</v>
      </c>
      <c r="M349" s="89">
        <v>4.4999999999999998E-2</v>
      </c>
      <c r="N349" s="89">
        <v>5.7499999999823082E-2</v>
      </c>
      <c r="O349" s="90">
        <v>16430.187999999998</v>
      </c>
      <c r="P349" s="102">
        <v>95.171499999999995</v>
      </c>
      <c r="Q349" s="90"/>
      <c r="R349" s="90">
        <v>56.527235788000006</v>
      </c>
      <c r="S349" s="91">
        <v>1.0954188945929727E-5</v>
      </c>
      <c r="T349" s="91">
        <f t="shared" si="9"/>
        <v>1.742359062292991E-3</v>
      </c>
      <c r="U349" s="91">
        <f>R349/'סכום נכסי הקרן'!$C$42</f>
        <v>4.2220287156065415E-4</v>
      </c>
    </row>
    <row r="350" spans="2:21">
      <c r="B350" s="86" t="s">
        <v>874</v>
      </c>
      <c r="C350" s="87" t="s">
        <v>875</v>
      </c>
      <c r="D350" s="88" t="s">
        <v>29</v>
      </c>
      <c r="E350" s="88" t="s">
        <v>706</v>
      </c>
      <c r="F350" s="87"/>
      <c r="G350" s="88" t="s">
        <v>793</v>
      </c>
      <c r="H350" s="87" t="s">
        <v>857</v>
      </c>
      <c r="I350" s="87" t="s">
        <v>312</v>
      </c>
      <c r="J350" s="101"/>
      <c r="K350" s="90">
        <v>0.35000000050657504</v>
      </c>
      <c r="L350" s="88" t="s">
        <v>132</v>
      </c>
      <c r="M350" s="89">
        <v>6.5000000000000002E-2</v>
      </c>
      <c r="N350" s="89">
        <v>0.19309999922291385</v>
      </c>
      <c r="O350" s="90">
        <v>28.495159999999995</v>
      </c>
      <c r="P350" s="102">
        <v>95.817939999999993</v>
      </c>
      <c r="Q350" s="90"/>
      <c r="R350" s="90">
        <v>9.870205700000001E-2</v>
      </c>
      <c r="S350" s="91">
        <v>1.1398063999999998E-8</v>
      </c>
      <c r="T350" s="91">
        <f t="shared" si="9"/>
        <v>3.0423285533699719E-6</v>
      </c>
      <c r="U350" s="91">
        <f>R350/'סכום נכסי הקרן'!$C$42</f>
        <v>7.3720731809054516E-7</v>
      </c>
    </row>
    <row r="351" spans="2:21">
      <c r="B351" s="86" t="s">
        <v>876</v>
      </c>
      <c r="C351" s="87" t="s">
        <v>877</v>
      </c>
      <c r="D351" s="88" t="s">
        <v>29</v>
      </c>
      <c r="E351" s="88" t="s">
        <v>706</v>
      </c>
      <c r="F351" s="87"/>
      <c r="G351" s="88" t="s">
        <v>750</v>
      </c>
      <c r="H351" s="87" t="s">
        <v>865</v>
      </c>
      <c r="I351" s="87" t="s">
        <v>739</v>
      </c>
      <c r="J351" s="101"/>
      <c r="K351" s="90">
        <v>4.5800000000020891</v>
      </c>
      <c r="L351" s="88" t="s">
        <v>132</v>
      </c>
      <c r="M351" s="89">
        <v>7.4999999999999997E-2</v>
      </c>
      <c r="N351" s="89">
        <v>9.6700000000135802E-2</v>
      </c>
      <c r="O351" s="90">
        <v>14550.72</v>
      </c>
      <c r="P351" s="102">
        <v>90.979330000000004</v>
      </c>
      <c r="Q351" s="90"/>
      <c r="R351" s="90">
        <v>47.855905205000006</v>
      </c>
      <c r="S351" s="91">
        <v>1.4550719999999999E-5</v>
      </c>
      <c r="T351" s="91">
        <f t="shared" si="9"/>
        <v>1.4750795604243402E-3</v>
      </c>
      <c r="U351" s="91">
        <f>R351/'סכום נכסי הקרן'!$C$42</f>
        <v>3.5743655809496866E-4</v>
      </c>
    </row>
    <row r="352" spans="2:21">
      <c r="B352" s="86" t="s">
        <v>878</v>
      </c>
      <c r="C352" s="87" t="s">
        <v>879</v>
      </c>
      <c r="D352" s="88" t="s">
        <v>29</v>
      </c>
      <c r="E352" s="88" t="s">
        <v>706</v>
      </c>
      <c r="F352" s="87"/>
      <c r="G352" s="88" t="s">
        <v>880</v>
      </c>
      <c r="H352" s="87" t="s">
        <v>857</v>
      </c>
      <c r="I352" s="87" t="s">
        <v>312</v>
      </c>
      <c r="J352" s="101"/>
      <c r="K352" s="90">
        <v>5.3800000000305088</v>
      </c>
      <c r="L352" s="88" t="s">
        <v>132</v>
      </c>
      <c r="M352" s="89">
        <v>3.7499999999999999E-2</v>
      </c>
      <c r="N352" s="89">
        <v>5.8400000000462658E-2</v>
      </c>
      <c r="O352" s="90">
        <v>18188.400000000001</v>
      </c>
      <c r="P352" s="102">
        <v>90.728579999999994</v>
      </c>
      <c r="Q352" s="90"/>
      <c r="R352" s="90">
        <v>59.655010711000003</v>
      </c>
      <c r="S352" s="91">
        <v>3.0314000000000001E-5</v>
      </c>
      <c r="T352" s="91">
        <f t="shared" si="9"/>
        <v>1.8387675794605456E-3</v>
      </c>
      <c r="U352" s="91">
        <f>R352/'סכום נכסי הקרן'!$C$42</f>
        <v>4.4556427488556854E-4</v>
      </c>
    </row>
    <row r="353" spans="2:21">
      <c r="B353" s="86" t="s">
        <v>881</v>
      </c>
      <c r="C353" s="87" t="s">
        <v>882</v>
      </c>
      <c r="D353" s="88" t="s">
        <v>29</v>
      </c>
      <c r="E353" s="88" t="s">
        <v>706</v>
      </c>
      <c r="F353" s="87"/>
      <c r="G353" s="88" t="s">
        <v>793</v>
      </c>
      <c r="H353" s="87" t="s">
        <v>865</v>
      </c>
      <c r="I353" s="87" t="s">
        <v>739</v>
      </c>
      <c r="J353" s="101"/>
      <c r="K353" s="90">
        <v>6.4699999999931634</v>
      </c>
      <c r="L353" s="88" t="s">
        <v>132</v>
      </c>
      <c r="M353" s="89">
        <v>3.6249999999999998E-2</v>
      </c>
      <c r="N353" s="89">
        <v>5.7499999999868524E-2</v>
      </c>
      <c r="O353" s="90">
        <v>24251.200000000001</v>
      </c>
      <c r="P353" s="102">
        <v>86.761009999999999</v>
      </c>
      <c r="Q353" s="90"/>
      <c r="R353" s="90">
        <v>76.061722016000004</v>
      </c>
      <c r="S353" s="91">
        <v>2.6945777777777778E-5</v>
      </c>
      <c r="T353" s="91">
        <f t="shared" si="9"/>
        <v>2.3444774682635666E-3</v>
      </c>
      <c r="U353" s="91">
        <f>R353/'סכום נכסי הקרן'!$C$42</f>
        <v>5.681062766175575E-4</v>
      </c>
    </row>
    <row r="354" spans="2:21">
      <c r="B354" s="86" t="s">
        <v>883</v>
      </c>
      <c r="C354" s="87" t="s">
        <v>884</v>
      </c>
      <c r="D354" s="88" t="s">
        <v>29</v>
      </c>
      <c r="E354" s="88" t="s">
        <v>706</v>
      </c>
      <c r="F354" s="87"/>
      <c r="G354" s="88" t="s">
        <v>750</v>
      </c>
      <c r="H354" s="87" t="s">
        <v>857</v>
      </c>
      <c r="I354" s="87" t="s">
        <v>708</v>
      </c>
      <c r="J354" s="101"/>
      <c r="K354" s="90">
        <v>4.119999999993265</v>
      </c>
      <c r="L354" s="88" t="s">
        <v>135</v>
      </c>
      <c r="M354" s="89">
        <v>7.4160000000000004E-2</v>
      </c>
      <c r="N354" s="89">
        <v>7.1399999999938971E-2</v>
      </c>
      <c r="O354" s="90">
        <v>20613.52</v>
      </c>
      <c r="P354" s="102">
        <v>103.18897</v>
      </c>
      <c r="Q354" s="90"/>
      <c r="R354" s="90">
        <v>95.021267796999993</v>
      </c>
      <c r="S354" s="91">
        <v>3.1713107692307694E-5</v>
      </c>
      <c r="T354" s="91">
        <f t="shared" si="9"/>
        <v>2.9288742806669941E-3</v>
      </c>
      <c r="U354" s="91">
        <f>R354/'סכום נכסי הקרן'!$C$42</f>
        <v>7.0971544183916896E-4</v>
      </c>
    </row>
    <row r="355" spans="2:21">
      <c r="B355" s="86" t="s">
        <v>885</v>
      </c>
      <c r="C355" s="87" t="s">
        <v>886</v>
      </c>
      <c r="D355" s="88" t="s">
        <v>29</v>
      </c>
      <c r="E355" s="88" t="s">
        <v>706</v>
      </c>
      <c r="F355" s="87"/>
      <c r="G355" s="88" t="s">
        <v>854</v>
      </c>
      <c r="H355" s="87" t="s">
        <v>857</v>
      </c>
      <c r="I355" s="87" t="s">
        <v>708</v>
      </c>
      <c r="J355" s="101"/>
      <c r="K355" s="90">
        <v>7.1199999999424985</v>
      </c>
      <c r="L355" s="88" t="s">
        <v>132</v>
      </c>
      <c r="M355" s="89">
        <v>5.1249999999999997E-2</v>
      </c>
      <c r="N355" s="89">
        <v>6.069999999949343E-2</v>
      </c>
      <c r="O355" s="90">
        <v>13035.02</v>
      </c>
      <c r="P355" s="102">
        <v>93.002629999999996</v>
      </c>
      <c r="Q355" s="90"/>
      <c r="R355" s="90">
        <v>43.824322445999996</v>
      </c>
      <c r="S355" s="91">
        <v>2.6070040000000002E-5</v>
      </c>
      <c r="T355" s="91">
        <f t="shared" si="9"/>
        <v>1.3508126533731547E-3</v>
      </c>
      <c r="U355" s="91">
        <f>R355/'סכום נכסי הקרן'!$C$42</f>
        <v>3.2732459889413381E-4</v>
      </c>
    </row>
    <row r="356" spans="2:21">
      <c r="B356" s="86" t="s">
        <v>887</v>
      </c>
      <c r="C356" s="87" t="s">
        <v>888</v>
      </c>
      <c r="D356" s="88" t="s">
        <v>29</v>
      </c>
      <c r="E356" s="88" t="s">
        <v>706</v>
      </c>
      <c r="F356" s="87"/>
      <c r="G356" s="88" t="s">
        <v>773</v>
      </c>
      <c r="H356" s="87" t="s">
        <v>857</v>
      </c>
      <c r="I356" s="87" t="s">
        <v>708</v>
      </c>
      <c r="J356" s="101"/>
      <c r="K356" s="90">
        <v>7.3299999999407692</v>
      </c>
      <c r="L356" s="88" t="s">
        <v>132</v>
      </c>
      <c r="M356" s="89">
        <v>6.4000000000000001E-2</v>
      </c>
      <c r="N356" s="89">
        <v>6.3399999999608145E-2</v>
      </c>
      <c r="O356" s="90">
        <v>12125.6</v>
      </c>
      <c r="P356" s="102">
        <v>101.29833000000001</v>
      </c>
      <c r="Q356" s="90"/>
      <c r="R356" s="90">
        <v>44.403156011</v>
      </c>
      <c r="S356" s="91">
        <v>9.70048E-6</v>
      </c>
      <c r="T356" s="91">
        <f t="shared" si="9"/>
        <v>1.3686542458989158E-3</v>
      </c>
      <c r="U356" s="91">
        <f>R356/'סכום נכסי הקרן'!$C$42</f>
        <v>3.3164791649302076E-4</v>
      </c>
    </row>
    <row r="357" spans="2:21">
      <c r="B357" s="86" t="s">
        <v>889</v>
      </c>
      <c r="C357" s="87" t="s">
        <v>890</v>
      </c>
      <c r="D357" s="88" t="s">
        <v>29</v>
      </c>
      <c r="E357" s="88" t="s">
        <v>706</v>
      </c>
      <c r="F357" s="87"/>
      <c r="G357" s="88" t="s">
        <v>750</v>
      </c>
      <c r="H357" s="87" t="s">
        <v>865</v>
      </c>
      <c r="I357" s="87" t="s">
        <v>739</v>
      </c>
      <c r="J357" s="101"/>
      <c r="K357" s="90">
        <v>4.4999999999680922</v>
      </c>
      <c r="L357" s="88" t="s">
        <v>132</v>
      </c>
      <c r="M357" s="89">
        <v>7.6249999999999998E-2</v>
      </c>
      <c r="N357" s="89">
        <v>8.7199999999310801E-2</v>
      </c>
      <c r="O357" s="90">
        <v>18188.400000000001</v>
      </c>
      <c r="P357" s="102">
        <v>95.331680000000006</v>
      </c>
      <c r="Q357" s="90"/>
      <c r="R357" s="90">
        <v>62.681596206000002</v>
      </c>
      <c r="S357" s="91">
        <v>3.63768E-5</v>
      </c>
      <c r="T357" s="91">
        <f t="shared" si="9"/>
        <v>1.9320570989550976E-3</v>
      </c>
      <c r="U357" s="91">
        <f>R357/'סכום נכסי הקרן'!$C$42</f>
        <v>4.6816989267670225E-4</v>
      </c>
    </row>
    <row r="358" spans="2:21">
      <c r="B358" s="86" t="s">
        <v>891</v>
      </c>
      <c r="C358" s="87" t="s">
        <v>892</v>
      </c>
      <c r="D358" s="88" t="s">
        <v>29</v>
      </c>
      <c r="E358" s="88" t="s">
        <v>706</v>
      </c>
      <c r="F358" s="87"/>
      <c r="G358" s="88" t="s">
        <v>847</v>
      </c>
      <c r="H358" s="87" t="s">
        <v>857</v>
      </c>
      <c r="I358" s="87" t="s">
        <v>312</v>
      </c>
      <c r="J358" s="101"/>
      <c r="K358" s="90">
        <v>6.5500000001173726</v>
      </c>
      <c r="L358" s="88" t="s">
        <v>132</v>
      </c>
      <c r="M358" s="89">
        <v>4.1250000000000002E-2</v>
      </c>
      <c r="N358" s="89">
        <v>7.7800000001377698E-2</v>
      </c>
      <c r="O358" s="90">
        <v>9094.2000000000007</v>
      </c>
      <c r="P358" s="102">
        <v>79.042169999999999</v>
      </c>
      <c r="Q358" s="90"/>
      <c r="R358" s="90">
        <v>25.985533588999999</v>
      </c>
      <c r="S358" s="91">
        <v>9.0942000000000001E-6</v>
      </c>
      <c r="T358" s="91">
        <f t="shared" si="9"/>
        <v>8.0096132963438824E-4</v>
      </c>
      <c r="U358" s="91">
        <f>R358/'סכום נכסי הקרן'!$C$42</f>
        <v>1.9408638592302555E-4</v>
      </c>
    </row>
    <row r="359" spans="2:21">
      <c r="B359" s="86" t="s">
        <v>893</v>
      </c>
      <c r="C359" s="87" t="s">
        <v>894</v>
      </c>
      <c r="D359" s="88" t="s">
        <v>29</v>
      </c>
      <c r="E359" s="88" t="s">
        <v>706</v>
      </c>
      <c r="F359" s="87"/>
      <c r="G359" s="88" t="s">
        <v>847</v>
      </c>
      <c r="H359" s="87" t="s">
        <v>857</v>
      </c>
      <c r="I359" s="87" t="s">
        <v>312</v>
      </c>
      <c r="J359" s="101"/>
      <c r="K359" s="90">
        <v>1.1999999999951874</v>
      </c>
      <c r="L359" s="88" t="s">
        <v>132</v>
      </c>
      <c r="M359" s="89">
        <v>6.25E-2</v>
      </c>
      <c r="N359" s="89">
        <v>8.4899999999629425E-2</v>
      </c>
      <c r="O359" s="90">
        <v>23038.639999999999</v>
      </c>
      <c r="P359" s="102">
        <v>99.794920000000005</v>
      </c>
      <c r="Q359" s="90"/>
      <c r="R359" s="90">
        <v>83.113880592000001</v>
      </c>
      <c r="S359" s="91">
        <v>1.7722030769230768E-5</v>
      </c>
      <c r="T359" s="91">
        <f t="shared" si="9"/>
        <v>2.5618486563701902E-3</v>
      </c>
      <c r="U359" s="91">
        <f>R359/'סכום נכסי הקרן'!$C$42</f>
        <v>6.2077896722381504E-4</v>
      </c>
    </row>
    <row r="360" spans="2:21">
      <c r="B360" s="86" t="s">
        <v>895</v>
      </c>
      <c r="C360" s="87" t="s">
        <v>896</v>
      </c>
      <c r="D360" s="88" t="s">
        <v>29</v>
      </c>
      <c r="E360" s="88" t="s">
        <v>706</v>
      </c>
      <c r="F360" s="87"/>
      <c r="G360" s="88" t="s">
        <v>773</v>
      </c>
      <c r="H360" s="87" t="s">
        <v>857</v>
      </c>
      <c r="I360" s="87" t="s">
        <v>708</v>
      </c>
      <c r="J360" s="101"/>
      <c r="K360" s="90">
        <v>3.0200000000132365</v>
      </c>
      <c r="L360" s="88" t="s">
        <v>134</v>
      </c>
      <c r="M360" s="89">
        <v>5.7500000000000002E-2</v>
      </c>
      <c r="N360" s="89">
        <v>5.5800000000253702E-2</v>
      </c>
      <c r="O360" s="90">
        <v>18249.027999999998</v>
      </c>
      <c r="P360" s="102">
        <v>101.06919000000001</v>
      </c>
      <c r="Q360" s="90"/>
      <c r="R360" s="90">
        <v>72.526067401999995</v>
      </c>
      <c r="S360" s="91">
        <v>2.8075427692307691E-5</v>
      </c>
      <c r="T360" s="91">
        <f t="shared" si="9"/>
        <v>2.235496730536626E-3</v>
      </c>
      <c r="U360" s="91">
        <f>R360/'סכום נכסי הקרן'!$C$42</f>
        <v>5.4169841304404142E-4</v>
      </c>
    </row>
    <row r="361" spans="2:21">
      <c r="B361" s="86" t="s">
        <v>897</v>
      </c>
      <c r="C361" s="87" t="s">
        <v>898</v>
      </c>
      <c r="D361" s="88" t="s">
        <v>29</v>
      </c>
      <c r="E361" s="88" t="s">
        <v>706</v>
      </c>
      <c r="F361" s="87"/>
      <c r="G361" s="88" t="s">
        <v>773</v>
      </c>
      <c r="H361" s="87" t="s">
        <v>899</v>
      </c>
      <c r="I361" s="87" t="s">
        <v>739</v>
      </c>
      <c r="J361" s="101"/>
      <c r="K361" s="90">
        <v>6.7000000000334961</v>
      </c>
      <c r="L361" s="88" t="s">
        <v>132</v>
      </c>
      <c r="M361" s="89">
        <v>3.7499999999999999E-2</v>
      </c>
      <c r="N361" s="89">
        <v>6.1100000000284711E-2</v>
      </c>
      <c r="O361" s="90">
        <v>19400.96</v>
      </c>
      <c r="P361" s="102">
        <v>85.134</v>
      </c>
      <c r="Q361" s="90"/>
      <c r="R361" s="90">
        <v>59.708280030000005</v>
      </c>
      <c r="S361" s="91">
        <v>1.940096E-5</v>
      </c>
      <c r="T361" s="91">
        <f t="shared" si="9"/>
        <v>1.8404095185967511E-3</v>
      </c>
      <c r="U361" s="91">
        <f>R361/'סכום נכסי הקרן'!$C$42</f>
        <v>4.4596214432203327E-4</v>
      </c>
    </row>
    <row r="362" spans="2:21">
      <c r="B362" s="86" t="s">
        <v>900</v>
      </c>
      <c r="C362" s="87" t="s">
        <v>901</v>
      </c>
      <c r="D362" s="88" t="s">
        <v>29</v>
      </c>
      <c r="E362" s="88" t="s">
        <v>706</v>
      </c>
      <c r="F362" s="87"/>
      <c r="G362" s="88" t="s">
        <v>773</v>
      </c>
      <c r="H362" s="87" t="s">
        <v>899</v>
      </c>
      <c r="I362" s="87" t="s">
        <v>739</v>
      </c>
      <c r="J362" s="101"/>
      <c r="K362" s="90">
        <v>5.1400000003380883</v>
      </c>
      <c r="L362" s="88" t="s">
        <v>132</v>
      </c>
      <c r="M362" s="89">
        <v>5.8749999999999997E-2</v>
      </c>
      <c r="N362" s="89">
        <v>6.3200000003995588E-2</v>
      </c>
      <c r="O362" s="90">
        <v>1818.84</v>
      </c>
      <c r="P362" s="102">
        <v>98.967010000000002</v>
      </c>
      <c r="Q362" s="90"/>
      <c r="R362" s="90">
        <v>6.5071866700000003</v>
      </c>
      <c r="S362" s="91">
        <v>3.6376799999999998E-6</v>
      </c>
      <c r="T362" s="91">
        <f t="shared" si="9"/>
        <v>2.0057332552096116E-4</v>
      </c>
      <c r="U362" s="91">
        <f>R362/'סכום נכסי הקרן'!$C$42</f>
        <v>4.8602286306001151E-5</v>
      </c>
    </row>
    <row r="363" spans="2:21">
      <c r="B363" s="86" t="s">
        <v>902</v>
      </c>
      <c r="C363" s="87" t="s">
        <v>903</v>
      </c>
      <c r="D363" s="88" t="s">
        <v>29</v>
      </c>
      <c r="E363" s="88" t="s">
        <v>706</v>
      </c>
      <c r="F363" s="87"/>
      <c r="G363" s="88" t="s">
        <v>862</v>
      </c>
      <c r="H363" s="87" t="s">
        <v>904</v>
      </c>
      <c r="I363" s="87" t="s">
        <v>708</v>
      </c>
      <c r="J363" s="101"/>
      <c r="K363" s="90">
        <v>6.7900000000265397</v>
      </c>
      <c r="L363" s="88" t="s">
        <v>132</v>
      </c>
      <c r="M363" s="89">
        <v>0.04</v>
      </c>
      <c r="N363" s="89">
        <v>5.8000000000272209E-2</v>
      </c>
      <c r="O363" s="90">
        <v>23190.21</v>
      </c>
      <c r="P363" s="102">
        <v>87.642669999999995</v>
      </c>
      <c r="Q363" s="90"/>
      <c r="R363" s="90">
        <v>73.473134195</v>
      </c>
      <c r="S363" s="91">
        <v>4.6380419999999995E-5</v>
      </c>
      <c r="T363" s="91">
        <f t="shared" si="9"/>
        <v>2.2646885066137188E-3</v>
      </c>
      <c r="U363" s="91">
        <f>R363/'סכום נכסי הקרן'!$C$42</f>
        <v>5.4877207079486367E-4</v>
      </c>
    </row>
    <row r="364" spans="2:21">
      <c r="B364" s="86" t="s">
        <v>905</v>
      </c>
      <c r="C364" s="87" t="s">
        <v>906</v>
      </c>
      <c r="D364" s="88" t="s">
        <v>29</v>
      </c>
      <c r="E364" s="88" t="s">
        <v>706</v>
      </c>
      <c r="F364" s="87"/>
      <c r="G364" s="88" t="s">
        <v>907</v>
      </c>
      <c r="H364" s="87" t="s">
        <v>899</v>
      </c>
      <c r="I364" s="87" t="s">
        <v>739</v>
      </c>
      <c r="J364" s="101"/>
      <c r="K364" s="90">
        <v>7.1800000000146831</v>
      </c>
      <c r="L364" s="88" t="s">
        <v>132</v>
      </c>
      <c r="M364" s="89">
        <v>6.0999999999999999E-2</v>
      </c>
      <c r="N364" s="89">
        <v>6.5700000000088479E-2</v>
      </c>
      <c r="O364" s="90">
        <v>15157</v>
      </c>
      <c r="P364" s="102">
        <v>96.951719999999995</v>
      </c>
      <c r="Q364" s="90"/>
      <c r="R364" s="90">
        <v>53.122325729000003</v>
      </c>
      <c r="S364" s="91">
        <v>8.6611428571428571E-6</v>
      </c>
      <c r="T364" s="91">
        <f t="shared" si="9"/>
        <v>1.6374083104140069E-3</v>
      </c>
      <c r="U364" s="91">
        <f>R364/'סכום נכסי הקרן'!$C$42</f>
        <v>3.9677154125985895E-4</v>
      </c>
    </row>
    <row r="365" spans="2:21">
      <c r="B365" s="86" t="s">
        <v>908</v>
      </c>
      <c r="C365" s="87" t="s">
        <v>909</v>
      </c>
      <c r="D365" s="88" t="s">
        <v>29</v>
      </c>
      <c r="E365" s="88" t="s">
        <v>706</v>
      </c>
      <c r="F365" s="87"/>
      <c r="G365" s="88" t="s">
        <v>907</v>
      </c>
      <c r="H365" s="87" t="s">
        <v>899</v>
      </c>
      <c r="I365" s="87" t="s">
        <v>739</v>
      </c>
      <c r="J365" s="101"/>
      <c r="K365" s="90">
        <v>3.8099999999781318</v>
      </c>
      <c r="L365" s="88" t="s">
        <v>132</v>
      </c>
      <c r="M365" s="89">
        <v>7.3499999999999996E-2</v>
      </c>
      <c r="N365" s="89">
        <v>6.549999999985151E-2</v>
      </c>
      <c r="O365" s="90">
        <v>9700.48</v>
      </c>
      <c r="P365" s="102">
        <v>105.62582999999999</v>
      </c>
      <c r="Q365" s="90"/>
      <c r="R365" s="90">
        <v>37.040059401000001</v>
      </c>
      <c r="S365" s="91">
        <v>6.4669866666666664E-6</v>
      </c>
      <c r="T365" s="91">
        <f t="shared" si="9"/>
        <v>1.1416989043519341E-3</v>
      </c>
      <c r="U365" s="91">
        <f>R365/'סכום נכסי הקרן'!$C$42</f>
        <v>2.7665282449914588E-4</v>
      </c>
    </row>
    <row r="366" spans="2:21">
      <c r="B366" s="86" t="s">
        <v>910</v>
      </c>
      <c r="C366" s="87" t="s">
        <v>911</v>
      </c>
      <c r="D366" s="88" t="s">
        <v>29</v>
      </c>
      <c r="E366" s="88" t="s">
        <v>706</v>
      </c>
      <c r="F366" s="87"/>
      <c r="G366" s="88" t="s">
        <v>907</v>
      </c>
      <c r="H366" s="87" t="s">
        <v>904</v>
      </c>
      <c r="I366" s="87" t="s">
        <v>708</v>
      </c>
      <c r="J366" s="101"/>
      <c r="K366" s="90">
        <v>5.9800000000039173</v>
      </c>
      <c r="L366" s="88" t="s">
        <v>132</v>
      </c>
      <c r="M366" s="89">
        <v>3.7499999999999999E-2</v>
      </c>
      <c r="N366" s="89">
        <v>5.9600000000078347E-2</v>
      </c>
      <c r="O366" s="90">
        <v>14550.72</v>
      </c>
      <c r="P366" s="102">
        <v>87.350579999999994</v>
      </c>
      <c r="Q366" s="90"/>
      <c r="R366" s="90">
        <v>45.947151759</v>
      </c>
      <c r="S366" s="91">
        <v>3.63768E-5</v>
      </c>
      <c r="T366" s="91">
        <f t="shared" si="9"/>
        <v>1.4162453751336613E-3</v>
      </c>
      <c r="U366" s="91">
        <f>R366/'סכום נכסי הקרן'!$C$42</f>
        <v>3.4318004661393895E-4</v>
      </c>
    </row>
    <row r="367" spans="2:21">
      <c r="B367" s="86" t="s">
        <v>912</v>
      </c>
      <c r="C367" s="87" t="s">
        <v>913</v>
      </c>
      <c r="D367" s="88" t="s">
        <v>29</v>
      </c>
      <c r="E367" s="88" t="s">
        <v>706</v>
      </c>
      <c r="F367" s="87"/>
      <c r="G367" s="88" t="s">
        <v>801</v>
      </c>
      <c r="H367" s="87" t="s">
        <v>899</v>
      </c>
      <c r="I367" s="87" t="s">
        <v>739</v>
      </c>
      <c r="J367" s="101"/>
      <c r="K367" s="90">
        <v>4.5400000000098553</v>
      </c>
      <c r="L367" s="88" t="s">
        <v>132</v>
      </c>
      <c r="M367" s="89">
        <v>5.1249999999999997E-2</v>
      </c>
      <c r="N367" s="89">
        <v>6.1600000000127858E-2</v>
      </c>
      <c r="O367" s="90">
        <v>21624.188760000001</v>
      </c>
      <c r="P367" s="102">
        <v>96.047790000000006</v>
      </c>
      <c r="Q367" s="90"/>
      <c r="R367" s="90">
        <v>75.081944119000013</v>
      </c>
      <c r="S367" s="91">
        <v>3.9316706836363638E-5</v>
      </c>
      <c r="T367" s="91">
        <f t="shared" si="9"/>
        <v>2.3142774262117187E-3</v>
      </c>
      <c r="U367" s="91">
        <f>R367/'סכום נכסי הקרן'!$C$42</f>
        <v>5.6078829908268451E-4</v>
      </c>
    </row>
    <row r="368" spans="2:21">
      <c r="B368" s="86" t="s">
        <v>914</v>
      </c>
      <c r="C368" s="87" t="s">
        <v>915</v>
      </c>
      <c r="D368" s="88" t="s">
        <v>29</v>
      </c>
      <c r="E368" s="88" t="s">
        <v>706</v>
      </c>
      <c r="F368" s="87"/>
      <c r="G368" s="88" t="s">
        <v>809</v>
      </c>
      <c r="H368" s="87" t="s">
        <v>899</v>
      </c>
      <c r="I368" s="87" t="s">
        <v>739</v>
      </c>
      <c r="J368" s="101"/>
      <c r="K368" s="90">
        <v>6.7600000000455482</v>
      </c>
      <c r="L368" s="88" t="s">
        <v>132</v>
      </c>
      <c r="M368" s="89">
        <v>0.04</v>
      </c>
      <c r="N368" s="89">
        <v>5.9100000000455476E-2</v>
      </c>
      <c r="O368" s="90">
        <v>19097.82</v>
      </c>
      <c r="P368" s="102">
        <v>89.044560000000004</v>
      </c>
      <c r="Q368" s="90"/>
      <c r="R368" s="90">
        <v>61.475131719999993</v>
      </c>
      <c r="S368" s="91">
        <v>1.7361654545454545E-5</v>
      </c>
      <c r="T368" s="91">
        <f t="shared" si="9"/>
        <v>1.8948698156709748E-3</v>
      </c>
      <c r="U368" s="91">
        <f>R368/'סכום נכסי הקרן'!$C$42</f>
        <v>4.5915878920906576E-4</v>
      </c>
    </row>
    <row r="369" spans="2:21">
      <c r="B369" s="86" t="s">
        <v>916</v>
      </c>
      <c r="C369" s="87" t="s">
        <v>917</v>
      </c>
      <c r="D369" s="88" t="s">
        <v>29</v>
      </c>
      <c r="E369" s="88" t="s">
        <v>706</v>
      </c>
      <c r="F369" s="87"/>
      <c r="G369" s="88" t="s">
        <v>778</v>
      </c>
      <c r="H369" s="87" t="s">
        <v>899</v>
      </c>
      <c r="I369" s="87" t="s">
        <v>739</v>
      </c>
      <c r="J369" s="101"/>
      <c r="K369" s="90">
        <v>5.3800000000458539</v>
      </c>
      <c r="L369" s="88" t="s">
        <v>132</v>
      </c>
      <c r="M369" s="89">
        <v>4.0910000000000002E-2</v>
      </c>
      <c r="N369" s="89">
        <v>6.2400000000586334E-2</v>
      </c>
      <c r="O369" s="90">
        <v>8239.3451999999997</v>
      </c>
      <c r="P369" s="102">
        <v>89.327299999999994</v>
      </c>
      <c r="Q369" s="90"/>
      <c r="R369" s="90">
        <v>26.606345181000002</v>
      </c>
      <c r="S369" s="91">
        <v>1.6478690400000001E-5</v>
      </c>
      <c r="T369" s="91">
        <f t="shared" si="9"/>
        <v>8.2009682579334546E-4</v>
      </c>
      <c r="U369" s="91">
        <f>R369/'סכום נכסי הקרן'!$C$42</f>
        <v>1.9872323810917446E-4</v>
      </c>
    </row>
    <row r="370" spans="2:21">
      <c r="B370" s="86" t="s">
        <v>918</v>
      </c>
      <c r="C370" s="87" t="s">
        <v>919</v>
      </c>
      <c r="D370" s="88" t="s">
        <v>29</v>
      </c>
      <c r="E370" s="88" t="s">
        <v>706</v>
      </c>
      <c r="F370" s="87"/>
      <c r="G370" s="88" t="s">
        <v>750</v>
      </c>
      <c r="H370" s="87" t="s">
        <v>904</v>
      </c>
      <c r="I370" s="87" t="s">
        <v>708</v>
      </c>
      <c r="J370" s="101"/>
      <c r="K370" s="90">
        <v>4.9299999999864701</v>
      </c>
      <c r="L370" s="88" t="s">
        <v>134</v>
      </c>
      <c r="M370" s="89">
        <v>7.8750000000000001E-2</v>
      </c>
      <c r="N370" s="89">
        <v>9.6599999999820607E-2</v>
      </c>
      <c r="O370" s="90">
        <v>18067.144</v>
      </c>
      <c r="P370" s="102">
        <v>92.595299999999995</v>
      </c>
      <c r="Q370" s="90"/>
      <c r="R370" s="90">
        <v>65.783055273000002</v>
      </c>
      <c r="S370" s="91">
        <v>1.8067143999999999E-5</v>
      </c>
      <c r="T370" s="91">
        <f t="shared" si="9"/>
        <v>2.0276544731480418E-3</v>
      </c>
      <c r="U370" s="91">
        <f>R370/'סכום נכסי הקרן'!$C$42</f>
        <v>4.9133474243206923E-4</v>
      </c>
    </row>
    <row r="371" spans="2:21">
      <c r="B371" s="86" t="s">
        <v>920</v>
      </c>
      <c r="C371" s="87" t="s">
        <v>921</v>
      </c>
      <c r="D371" s="88" t="s">
        <v>29</v>
      </c>
      <c r="E371" s="88" t="s">
        <v>706</v>
      </c>
      <c r="F371" s="87"/>
      <c r="G371" s="88" t="s">
        <v>847</v>
      </c>
      <c r="H371" s="87" t="s">
        <v>904</v>
      </c>
      <c r="I371" s="87" t="s">
        <v>708</v>
      </c>
      <c r="J371" s="101"/>
      <c r="K371" s="90">
        <v>5.8899999999260073</v>
      </c>
      <c r="L371" s="88" t="s">
        <v>134</v>
      </c>
      <c r="M371" s="89">
        <v>6.1349999999999995E-2</v>
      </c>
      <c r="N371" s="89">
        <v>6.669999999907078E-2</v>
      </c>
      <c r="O371" s="90">
        <v>6062.8</v>
      </c>
      <c r="P371" s="102">
        <v>97.506069999999994</v>
      </c>
      <c r="Q371" s="90"/>
      <c r="R371" s="90">
        <v>23.245585347999999</v>
      </c>
      <c r="S371" s="91">
        <v>6.0627999999999998E-6</v>
      </c>
      <c r="T371" s="91">
        <f t="shared" si="9"/>
        <v>7.1650693200871229E-4</v>
      </c>
      <c r="U371" s="91">
        <f>R371/'סכום נכסי הקרן'!$C$42</f>
        <v>1.7362166658638076E-4</v>
      </c>
    </row>
    <row r="372" spans="2:21">
      <c r="B372" s="86" t="s">
        <v>922</v>
      </c>
      <c r="C372" s="87" t="s">
        <v>923</v>
      </c>
      <c r="D372" s="88" t="s">
        <v>29</v>
      </c>
      <c r="E372" s="88" t="s">
        <v>706</v>
      </c>
      <c r="F372" s="87"/>
      <c r="G372" s="88" t="s">
        <v>847</v>
      </c>
      <c r="H372" s="87" t="s">
        <v>904</v>
      </c>
      <c r="I372" s="87" t="s">
        <v>708</v>
      </c>
      <c r="J372" s="101"/>
      <c r="K372" s="90">
        <v>4.5599999999790475</v>
      </c>
      <c r="L372" s="88" t="s">
        <v>134</v>
      </c>
      <c r="M372" s="89">
        <v>7.1249999999999994E-2</v>
      </c>
      <c r="N372" s="89">
        <v>6.6399999999645423E-2</v>
      </c>
      <c r="O372" s="90">
        <v>18188.400000000001</v>
      </c>
      <c r="P372" s="102">
        <v>104.10363</v>
      </c>
      <c r="Q372" s="90"/>
      <c r="R372" s="90">
        <v>74.455360251000002</v>
      </c>
      <c r="S372" s="91">
        <v>2.4251200000000003E-5</v>
      </c>
      <c r="T372" s="91">
        <f t="shared" si="9"/>
        <v>2.2949640091397988E-3</v>
      </c>
      <c r="U372" s="91">
        <f>R372/'סכום נכסי הקרן'!$C$42</f>
        <v>5.5610833367034172E-4</v>
      </c>
    </row>
    <row r="373" spans="2:21">
      <c r="B373" s="86" t="s">
        <v>924</v>
      </c>
      <c r="C373" s="87" t="s">
        <v>925</v>
      </c>
      <c r="D373" s="88" t="s">
        <v>29</v>
      </c>
      <c r="E373" s="88" t="s">
        <v>706</v>
      </c>
      <c r="F373" s="87" t="s">
        <v>926</v>
      </c>
      <c r="G373" s="88" t="s">
        <v>798</v>
      </c>
      <c r="H373" s="87" t="s">
        <v>726</v>
      </c>
      <c r="I373" s="87" t="s">
        <v>708</v>
      </c>
      <c r="J373" s="101"/>
      <c r="K373" s="90">
        <v>4.5100000000304634</v>
      </c>
      <c r="L373" s="88" t="s">
        <v>132</v>
      </c>
      <c r="M373" s="89">
        <v>4.6249999999999999E-2</v>
      </c>
      <c r="N373" s="89">
        <v>6.1100000000537474E-2</v>
      </c>
      <c r="O373" s="90">
        <v>15158.81884</v>
      </c>
      <c r="P373" s="102">
        <v>94.046379999999999</v>
      </c>
      <c r="Q373" s="90"/>
      <c r="R373" s="90">
        <v>51.536595393000006</v>
      </c>
      <c r="S373" s="91">
        <v>2.75614888E-5</v>
      </c>
      <c r="T373" s="91">
        <f t="shared" si="9"/>
        <v>1.5885307811528107E-3</v>
      </c>
      <c r="U373" s="91">
        <f>R373/'סכום נכסי הקרן'!$C$42</f>
        <v>3.849276948016501E-4</v>
      </c>
    </row>
    <row r="374" spans="2:21">
      <c r="B374" s="86" t="s">
        <v>927</v>
      </c>
      <c r="C374" s="87" t="s">
        <v>928</v>
      </c>
      <c r="D374" s="88" t="s">
        <v>29</v>
      </c>
      <c r="E374" s="88" t="s">
        <v>706</v>
      </c>
      <c r="F374" s="87">
        <v>2061</v>
      </c>
      <c r="G374" s="88" t="s">
        <v>798</v>
      </c>
      <c r="H374" s="87" t="s">
        <v>929</v>
      </c>
      <c r="I374" s="87" t="s">
        <v>739</v>
      </c>
      <c r="J374" s="101"/>
      <c r="K374" s="90">
        <v>4.1899999999734243</v>
      </c>
      <c r="L374" s="88" t="s">
        <v>132</v>
      </c>
      <c r="M374" s="89">
        <v>6.3750000000000001E-2</v>
      </c>
      <c r="N374" s="89">
        <v>5.7699999999614018E-2</v>
      </c>
      <c r="O374" s="90">
        <v>16975.84</v>
      </c>
      <c r="P374" s="102">
        <v>103.01075</v>
      </c>
      <c r="Q374" s="90"/>
      <c r="R374" s="90">
        <v>63.215288471999997</v>
      </c>
      <c r="S374" s="91">
        <v>3.3951680000000001E-5</v>
      </c>
      <c r="T374" s="91">
        <f t="shared" si="9"/>
        <v>1.9485072851914849E-3</v>
      </c>
      <c r="U374" s="91">
        <f>R374/'סכום נכסי הקרן'!$C$42</f>
        <v>4.7215604915673911E-4</v>
      </c>
    </row>
    <row r="375" spans="2:21">
      <c r="B375" s="86" t="s">
        <v>930</v>
      </c>
      <c r="C375" s="87" t="s">
        <v>931</v>
      </c>
      <c r="D375" s="88" t="s">
        <v>29</v>
      </c>
      <c r="E375" s="88" t="s">
        <v>706</v>
      </c>
      <c r="F375" s="87"/>
      <c r="G375" s="88" t="s">
        <v>750</v>
      </c>
      <c r="H375" s="87" t="s">
        <v>726</v>
      </c>
      <c r="I375" s="87" t="s">
        <v>708</v>
      </c>
      <c r="J375" s="101"/>
      <c r="K375" s="90">
        <v>4.0699999999209631</v>
      </c>
      <c r="L375" s="88" t="s">
        <v>135</v>
      </c>
      <c r="M375" s="89">
        <v>8.5000000000000006E-2</v>
      </c>
      <c r="N375" s="89">
        <v>0.10239999999825961</v>
      </c>
      <c r="O375" s="90">
        <v>6062.8</v>
      </c>
      <c r="P375" s="102">
        <v>92.497389999999996</v>
      </c>
      <c r="Q375" s="90"/>
      <c r="R375" s="90">
        <v>25.051753114</v>
      </c>
      <c r="S375" s="91">
        <v>8.0837333333333336E-6</v>
      </c>
      <c r="T375" s="91">
        <f t="shared" si="9"/>
        <v>7.7217908245516412E-4</v>
      </c>
      <c r="U375" s="91">
        <f>R375/'סכום נכסי הקרן'!$C$42</f>
        <v>1.87111963904039E-4</v>
      </c>
    </row>
    <row r="376" spans="2:21">
      <c r="B376" s="86" t="s">
        <v>932</v>
      </c>
      <c r="C376" s="87" t="s">
        <v>933</v>
      </c>
      <c r="D376" s="88" t="s">
        <v>29</v>
      </c>
      <c r="E376" s="88" t="s">
        <v>706</v>
      </c>
      <c r="F376" s="87"/>
      <c r="G376" s="88" t="s">
        <v>750</v>
      </c>
      <c r="H376" s="87" t="s">
        <v>726</v>
      </c>
      <c r="I376" s="87" t="s">
        <v>708</v>
      </c>
      <c r="J376" s="101"/>
      <c r="K376" s="90">
        <v>4.3799999999616643</v>
      </c>
      <c r="L376" s="88" t="s">
        <v>135</v>
      </c>
      <c r="M376" s="89">
        <v>8.5000000000000006E-2</v>
      </c>
      <c r="N376" s="89">
        <v>0.10099999999952081</v>
      </c>
      <c r="O376" s="90">
        <v>6062.8</v>
      </c>
      <c r="P376" s="102">
        <v>92.463390000000004</v>
      </c>
      <c r="Q376" s="90"/>
      <c r="R376" s="90">
        <v>25.042544642000003</v>
      </c>
      <c r="S376" s="91">
        <v>8.0837333333333336E-6</v>
      </c>
      <c r="T376" s="91">
        <f t="shared" si="9"/>
        <v>7.7189524645265297E-4</v>
      </c>
      <c r="U376" s="91">
        <f>R376/'סכום נכסי הקרן'!$C$42</f>
        <v>1.8704318567232668E-4</v>
      </c>
    </row>
    <row r="377" spans="2:21">
      <c r="B377" s="86" t="s">
        <v>934</v>
      </c>
      <c r="C377" s="87" t="s">
        <v>935</v>
      </c>
      <c r="D377" s="88" t="s">
        <v>29</v>
      </c>
      <c r="E377" s="88" t="s">
        <v>706</v>
      </c>
      <c r="F377" s="87" t="s">
        <v>936</v>
      </c>
      <c r="G377" s="88" t="s">
        <v>854</v>
      </c>
      <c r="H377" s="87" t="s">
        <v>929</v>
      </c>
      <c r="I377" s="87" t="s">
        <v>739</v>
      </c>
      <c r="J377" s="101"/>
      <c r="K377" s="90">
        <v>6.2600000000043057</v>
      </c>
      <c r="L377" s="88" t="s">
        <v>132</v>
      </c>
      <c r="M377" s="89">
        <v>4.1250000000000002E-2</v>
      </c>
      <c r="N377" s="89">
        <v>6.3699999999978468E-2</v>
      </c>
      <c r="O377" s="90">
        <v>19416.723279999998</v>
      </c>
      <c r="P377" s="102">
        <v>86.028040000000004</v>
      </c>
      <c r="Q377" s="90"/>
      <c r="R377" s="90">
        <v>60.384333849000001</v>
      </c>
      <c r="S377" s="91">
        <v>3.8833446559999996E-5</v>
      </c>
      <c r="T377" s="91">
        <f t="shared" si="9"/>
        <v>1.8612477655358044E-3</v>
      </c>
      <c r="U377" s="91">
        <f>R377/'סכום נכסי הקרן'!$C$42</f>
        <v>4.5101160162756702E-4</v>
      </c>
    </row>
    <row r="378" spans="2:21">
      <c r="B378" s="86" t="s">
        <v>937</v>
      </c>
      <c r="C378" s="87" t="s">
        <v>938</v>
      </c>
      <c r="D378" s="88" t="s">
        <v>29</v>
      </c>
      <c r="E378" s="88" t="s">
        <v>706</v>
      </c>
      <c r="F378" s="87"/>
      <c r="G378" s="88" t="s">
        <v>854</v>
      </c>
      <c r="H378" s="87" t="s">
        <v>929</v>
      </c>
      <c r="I378" s="87" t="s">
        <v>739</v>
      </c>
      <c r="J378" s="101"/>
      <c r="K378" s="90">
        <v>4.7200000000534237</v>
      </c>
      <c r="L378" s="88" t="s">
        <v>132</v>
      </c>
      <c r="M378" s="89">
        <v>0.04</v>
      </c>
      <c r="N378" s="89">
        <v>7.1700000000868153E-2</v>
      </c>
      <c r="O378" s="90">
        <v>9094.2000000000007</v>
      </c>
      <c r="P378" s="102">
        <v>86.543329999999997</v>
      </c>
      <c r="Q378" s="90"/>
      <c r="R378" s="90">
        <v>28.451582109</v>
      </c>
      <c r="S378" s="91">
        <v>4.5471000000000001E-6</v>
      </c>
      <c r="T378" s="91">
        <f t="shared" si="9"/>
        <v>8.7697321889412035E-4</v>
      </c>
      <c r="U378" s="91">
        <f>R378/'סכום נכסי הקרן'!$C$42</f>
        <v>2.1250534365265379E-4</v>
      </c>
    </row>
    <row r="379" spans="2:21">
      <c r="B379" s="86" t="s">
        <v>939</v>
      </c>
      <c r="C379" s="87" t="s">
        <v>940</v>
      </c>
      <c r="D379" s="88" t="s">
        <v>29</v>
      </c>
      <c r="E379" s="88" t="s">
        <v>706</v>
      </c>
      <c r="F379" s="87"/>
      <c r="G379" s="88" t="s">
        <v>756</v>
      </c>
      <c r="H379" s="87" t="s">
        <v>726</v>
      </c>
      <c r="I379" s="87" t="s">
        <v>708</v>
      </c>
      <c r="J379" s="101"/>
      <c r="K379" s="90">
        <v>2.8100000000493379</v>
      </c>
      <c r="L379" s="88" t="s">
        <v>132</v>
      </c>
      <c r="M379" s="89">
        <v>4.3749999999999997E-2</v>
      </c>
      <c r="N379" s="89">
        <v>6.0800000000867341E-2</v>
      </c>
      <c r="O379" s="90">
        <v>9094.2000000000007</v>
      </c>
      <c r="P379" s="102">
        <v>96.794210000000007</v>
      </c>
      <c r="Q379" s="90"/>
      <c r="R379" s="90">
        <v>31.821611902999997</v>
      </c>
      <c r="S379" s="91">
        <v>4.5471000000000001E-6</v>
      </c>
      <c r="T379" s="91">
        <f t="shared" si="9"/>
        <v>9.8084884397854708E-4</v>
      </c>
      <c r="U379" s="91">
        <f>R379/'סכום נכסי הקרן'!$C$42</f>
        <v>2.3767615266953143E-4</v>
      </c>
    </row>
    <row r="380" spans="2:21">
      <c r="B380" s="86" t="s">
        <v>941</v>
      </c>
      <c r="C380" s="87" t="s">
        <v>942</v>
      </c>
      <c r="D380" s="88" t="s">
        <v>29</v>
      </c>
      <c r="E380" s="88" t="s">
        <v>706</v>
      </c>
      <c r="F380" s="87"/>
      <c r="G380" s="88" t="s">
        <v>768</v>
      </c>
      <c r="H380" s="87" t="s">
        <v>943</v>
      </c>
      <c r="I380" s="87" t="s">
        <v>739</v>
      </c>
      <c r="J380" s="101"/>
      <c r="K380" s="90">
        <v>4.1200000000474066</v>
      </c>
      <c r="L380" s="88" t="s">
        <v>134</v>
      </c>
      <c r="M380" s="89">
        <v>2.6249999999999999E-2</v>
      </c>
      <c r="N380" s="89">
        <v>0.10460000000160932</v>
      </c>
      <c r="O380" s="90">
        <v>10943.353999999999</v>
      </c>
      <c r="P380" s="102">
        <v>74.511700000000005</v>
      </c>
      <c r="Q380" s="90"/>
      <c r="R380" s="90">
        <v>32.063469253999997</v>
      </c>
      <c r="S380" s="91">
        <v>3.6477846666666664E-5</v>
      </c>
      <c r="T380" s="91">
        <f t="shared" si="9"/>
        <v>9.8830369899529421E-4</v>
      </c>
      <c r="U380" s="91">
        <f>R380/'סכום נכסי הקרן'!$C$42</f>
        <v>2.394825892779518E-4</v>
      </c>
    </row>
    <row r="381" spans="2:21">
      <c r="B381" s="86" t="s">
        <v>944</v>
      </c>
      <c r="C381" s="87" t="s">
        <v>945</v>
      </c>
      <c r="D381" s="88" t="s">
        <v>29</v>
      </c>
      <c r="E381" s="88" t="s">
        <v>706</v>
      </c>
      <c r="F381" s="87"/>
      <c r="G381" s="88" t="s">
        <v>750</v>
      </c>
      <c r="H381" s="87" t="s">
        <v>946</v>
      </c>
      <c r="I381" s="87" t="s">
        <v>708</v>
      </c>
      <c r="J381" s="101"/>
      <c r="K381" s="90">
        <v>3.9799999999983977</v>
      </c>
      <c r="L381" s="88" t="s">
        <v>135</v>
      </c>
      <c r="M381" s="89">
        <v>8.8749999999999996E-2</v>
      </c>
      <c r="N381" s="89">
        <v>0.11230000000018425</v>
      </c>
      <c r="O381" s="90">
        <v>12307.484000000002</v>
      </c>
      <c r="P381" s="102">
        <v>90.816869999999994</v>
      </c>
      <c r="Q381" s="90"/>
      <c r="R381" s="90">
        <v>49.931108096000003</v>
      </c>
      <c r="S381" s="91">
        <v>9.8459872000000013E-6</v>
      </c>
      <c r="T381" s="91">
        <f t="shared" si="9"/>
        <v>1.5390442760667426E-3</v>
      </c>
      <c r="U381" s="91">
        <f>R381/'סכום נכסי הקרן'!$C$42</f>
        <v>3.7293628327058335E-4</v>
      </c>
    </row>
    <row r="382" spans="2:21">
      <c r="B382" s="86" t="s">
        <v>947</v>
      </c>
      <c r="C382" s="87" t="s">
        <v>948</v>
      </c>
      <c r="D382" s="88" t="s">
        <v>29</v>
      </c>
      <c r="E382" s="88" t="s">
        <v>706</v>
      </c>
      <c r="F382" s="87"/>
      <c r="G382" s="88" t="s">
        <v>854</v>
      </c>
      <c r="H382" s="87" t="s">
        <v>943</v>
      </c>
      <c r="I382" s="87" t="s">
        <v>739</v>
      </c>
      <c r="J382" s="101"/>
      <c r="K382" s="90">
        <v>6.1999999998917259</v>
      </c>
      <c r="L382" s="88" t="s">
        <v>132</v>
      </c>
      <c r="M382" s="89">
        <v>4.4999999999999998E-2</v>
      </c>
      <c r="N382" s="89">
        <v>7.2399999998546044E-2</v>
      </c>
      <c r="O382" s="90">
        <v>4243.96</v>
      </c>
      <c r="P382" s="102">
        <v>84.280500000000004</v>
      </c>
      <c r="Q382" s="90"/>
      <c r="R382" s="90">
        <v>12.930243012</v>
      </c>
      <c r="S382" s="91">
        <v>1.5432581818181819E-6</v>
      </c>
      <c r="T382" s="91">
        <f t="shared" si="9"/>
        <v>3.985534720661409E-4</v>
      </c>
      <c r="U382" s="91">
        <f>R382/'סכום נכסי הקרן'!$C$42</f>
        <v>9.6576201782051319E-5</v>
      </c>
    </row>
    <row r="383" spans="2:21">
      <c r="B383" s="86" t="s">
        <v>949</v>
      </c>
      <c r="C383" s="87" t="s">
        <v>950</v>
      </c>
      <c r="D383" s="88" t="s">
        <v>29</v>
      </c>
      <c r="E383" s="88" t="s">
        <v>706</v>
      </c>
      <c r="F383" s="87"/>
      <c r="G383" s="88" t="s">
        <v>854</v>
      </c>
      <c r="H383" s="87" t="s">
        <v>943</v>
      </c>
      <c r="I383" s="87" t="s">
        <v>739</v>
      </c>
      <c r="J383" s="101"/>
      <c r="K383" s="90">
        <v>5.8600000000300412</v>
      </c>
      <c r="L383" s="88" t="s">
        <v>132</v>
      </c>
      <c r="M383" s="89">
        <v>4.7500000000000001E-2</v>
      </c>
      <c r="N383" s="89">
        <v>7.2200000000353232E-2</v>
      </c>
      <c r="O383" s="90">
        <v>19400.96</v>
      </c>
      <c r="P383" s="102">
        <v>86.378640000000004</v>
      </c>
      <c r="Q383" s="90"/>
      <c r="R383" s="90">
        <v>60.581200913000011</v>
      </c>
      <c r="S383" s="91">
        <v>6.3609704918032781E-6</v>
      </c>
      <c r="T383" s="91">
        <f t="shared" si="9"/>
        <v>1.8673158689596807E-3</v>
      </c>
      <c r="U383" s="91">
        <f>R383/'סכום נכסי הקרן'!$C$42</f>
        <v>4.5248200502829661E-4</v>
      </c>
    </row>
    <row r="384" spans="2:21">
      <c r="B384" s="86" t="s">
        <v>951</v>
      </c>
      <c r="C384" s="87" t="s">
        <v>952</v>
      </c>
      <c r="D384" s="88" t="s">
        <v>29</v>
      </c>
      <c r="E384" s="88" t="s">
        <v>706</v>
      </c>
      <c r="F384" s="87"/>
      <c r="G384" s="88" t="s">
        <v>806</v>
      </c>
      <c r="H384" s="87" t="s">
        <v>946</v>
      </c>
      <c r="I384" s="87" t="s">
        <v>708</v>
      </c>
      <c r="J384" s="101"/>
      <c r="K384" s="90">
        <v>2.5999999999861041</v>
      </c>
      <c r="L384" s="88" t="s">
        <v>135</v>
      </c>
      <c r="M384" s="89">
        <v>0.06</v>
      </c>
      <c r="N384" s="89">
        <v>0.10379999999968038</v>
      </c>
      <c r="O384" s="90">
        <v>14368.835999999999</v>
      </c>
      <c r="P384" s="102">
        <v>89.691329999999994</v>
      </c>
      <c r="Q384" s="90"/>
      <c r="R384" s="90">
        <v>57.571489368000002</v>
      </c>
      <c r="S384" s="91">
        <v>1.14950688E-5</v>
      </c>
      <c r="T384" s="91">
        <f t="shared" si="9"/>
        <v>1.7745464612181502E-3</v>
      </c>
      <c r="U384" s="91">
        <f>R384/'סכום נכסי הקרן'!$C$42</f>
        <v>4.3000241905253922E-4</v>
      </c>
    </row>
    <row r="385" spans="2:21">
      <c r="B385" s="86" t="s">
        <v>953</v>
      </c>
      <c r="C385" s="87" t="s">
        <v>954</v>
      </c>
      <c r="D385" s="88" t="s">
        <v>29</v>
      </c>
      <c r="E385" s="88" t="s">
        <v>706</v>
      </c>
      <c r="F385" s="87"/>
      <c r="G385" s="88" t="s">
        <v>806</v>
      </c>
      <c r="H385" s="87" t="s">
        <v>946</v>
      </c>
      <c r="I385" s="87" t="s">
        <v>708</v>
      </c>
      <c r="J385" s="101"/>
      <c r="K385" s="90">
        <v>2.6599999999891781</v>
      </c>
      <c r="L385" s="88" t="s">
        <v>134</v>
      </c>
      <c r="M385" s="89">
        <v>0.05</v>
      </c>
      <c r="N385" s="89">
        <v>8.0299999999134231E-2</v>
      </c>
      <c r="O385" s="90">
        <v>6062.8</v>
      </c>
      <c r="P385" s="102">
        <v>93.025509999999997</v>
      </c>
      <c r="Q385" s="90"/>
      <c r="R385" s="90">
        <v>22.177413064</v>
      </c>
      <c r="S385" s="91">
        <v>6.0627999999999998E-6</v>
      </c>
      <c r="T385" s="91">
        <f t="shared" si="9"/>
        <v>6.8358227837629995E-4</v>
      </c>
      <c r="U385" s="91">
        <f>R385/'סכום נכסי הקרן'!$C$42</f>
        <v>1.6564346989341526E-4</v>
      </c>
    </row>
    <row r="386" spans="2:21">
      <c r="B386" s="86" t="s">
        <v>955</v>
      </c>
      <c r="C386" s="87" t="s">
        <v>956</v>
      </c>
      <c r="D386" s="88" t="s">
        <v>29</v>
      </c>
      <c r="E386" s="88" t="s">
        <v>706</v>
      </c>
      <c r="F386" s="87">
        <v>2061</v>
      </c>
      <c r="G386" s="88" t="s">
        <v>798</v>
      </c>
      <c r="H386" s="87" t="s">
        <v>943</v>
      </c>
      <c r="I386" s="87" t="s">
        <v>739</v>
      </c>
      <c r="J386" s="101"/>
      <c r="K386" s="90">
        <v>6.4500000000312676</v>
      </c>
      <c r="L386" s="88" t="s">
        <v>132</v>
      </c>
      <c r="M386" s="89">
        <v>5.1249999999999997E-2</v>
      </c>
      <c r="N386" s="89">
        <v>7.0000000000338028E-2</v>
      </c>
      <c r="O386" s="90">
        <v>18188.400000000001</v>
      </c>
      <c r="P386" s="102">
        <v>89.98742</v>
      </c>
      <c r="Q386" s="90"/>
      <c r="R386" s="90">
        <v>59.167685726999999</v>
      </c>
      <c r="S386" s="91">
        <v>9.0942000000000001E-6</v>
      </c>
      <c r="T386" s="91">
        <f t="shared" si="9"/>
        <v>1.8237465884229042E-3</v>
      </c>
      <c r="U386" s="91">
        <f>R386/'סכום נכסי הקרן'!$C$42</f>
        <v>4.4192443641195736E-4</v>
      </c>
    </row>
    <row r="387" spans="2:21">
      <c r="B387" s="86" t="s">
        <v>957</v>
      </c>
      <c r="C387" s="87" t="s">
        <v>958</v>
      </c>
      <c r="D387" s="88" t="s">
        <v>29</v>
      </c>
      <c r="E387" s="88" t="s">
        <v>706</v>
      </c>
      <c r="F387" s="87" t="s">
        <v>742</v>
      </c>
      <c r="G387" s="88" t="s">
        <v>768</v>
      </c>
      <c r="H387" s="87" t="s">
        <v>959</v>
      </c>
      <c r="I387" s="87" t="s">
        <v>739</v>
      </c>
      <c r="J387" s="101"/>
      <c r="K387" s="90">
        <v>3.1999999999249513</v>
      </c>
      <c r="L387" s="88" t="s">
        <v>134</v>
      </c>
      <c r="M387" s="89">
        <v>3.6249999999999998E-2</v>
      </c>
      <c r="N387" s="89">
        <v>0.39609999999302048</v>
      </c>
      <c r="O387" s="90">
        <v>18794.68</v>
      </c>
      <c r="P387" s="102">
        <v>36.058929999999997</v>
      </c>
      <c r="Q387" s="90"/>
      <c r="R387" s="90">
        <v>26.649151659999998</v>
      </c>
      <c r="S387" s="91">
        <v>5.3699085714285715E-5</v>
      </c>
      <c r="T387" s="91">
        <f t="shared" si="9"/>
        <v>8.2141626509673216E-4</v>
      </c>
      <c r="U387" s="91">
        <f>R387/'סכום נכסי הקרן'!$C$42</f>
        <v>1.9904296041831017E-4</v>
      </c>
    </row>
    <row r="388" spans="2:21">
      <c r="B388" s="86" t="s">
        <v>960</v>
      </c>
      <c r="C388" s="87" t="s">
        <v>961</v>
      </c>
      <c r="D388" s="88" t="s">
        <v>29</v>
      </c>
      <c r="E388" s="88" t="s">
        <v>706</v>
      </c>
      <c r="F388" s="87" t="s">
        <v>962</v>
      </c>
      <c r="G388" s="88" t="s">
        <v>562</v>
      </c>
      <c r="H388" s="87" t="s">
        <v>550</v>
      </c>
      <c r="I388" s="87"/>
      <c r="J388" s="101"/>
      <c r="K388" s="90">
        <v>4.0799999999176055</v>
      </c>
      <c r="L388" s="88" t="s">
        <v>132</v>
      </c>
      <c r="M388" s="89">
        <v>2.5000000000000001E-2</v>
      </c>
      <c r="N388" s="89">
        <v>-3.8000000000699575E-3</v>
      </c>
      <c r="O388" s="90">
        <v>6339.09375</v>
      </c>
      <c r="P388" s="102">
        <v>112.27983</v>
      </c>
      <c r="Q388" s="90"/>
      <c r="R388" s="90">
        <v>25.729848888999999</v>
      </c>
      <c r="S388" s="91">
        <v>1.4699347826086956E-5</v>
      </c>
      <c r="T388" s="91">
        <f t="shared" si="9"/>
        <v>7.9308026932913207E-4</v>
      </c>
      <c r="U388" s="91">
        <f>R388/'סכום נכסי הקרן'!$C$42</f>
        <v>1.9217667261316225E-4</v>
      </c>
    </row>
    <row r="389" spans="2:21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</row>
    <row r="390" spans="2:21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</row>
    <row r="391" spans="2:21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</row>
    <row r="392" spans="2:21">
      <c r="B392" s="95" t="s">
        <v>220</v>
      </c>
      <c r="C392" s="105"/>
      <c r="D392" s="105"/>
      <c r="E392" s="105"/>
      <c r="F392" s="105"/>
      <c r="G392" s="105"/>
      <c r="H392" s="105"/>
      <c r="I392" s="105"/>
      <c r="J392" s="105"/>
      <c r="K392" s="105"/>
      <c r="L392" s="94"/>
      <c r="M392" s="94"/>
      <c r="N392" s="94"/>
      <c r="O392" s="94"/>
      <c r="P392" s="94"/>
      <c r="Q392" s="94"/>
      <c r="R392" s="94"/>
      <c r="S392" s="94"/>
      <c r="T392" s="94"/>
      <c r="U392" s="94"/>
    </row>
    <row r="393" spans="2:21">
      <c r="B393" s="95" t="s">
        <v>112</v>
      </c>
      <c r="C393" s="105"/>
      <c r="D393" s="105"/>
      <c r="E393" s="105"/>
      <c r="F393" s="105"/>
      <c r="G393" s="105"/>
      <c r="H393" s="105"/>
      <c r="I393" s="105"/>
      <c r="J393" s="105"/>
      <c r="K393" s="105"/>
      <c r="L393" s="94"/>
      <c r="M393" s="94"/>
      <c r="N393" s="94"/>
      <c r="O393" s="94"/>
      <c r="P393" s="94"/>
      <c r="Q393" s="94"/>
      <c r="R393" s="94"/>
      <c r="S393" s="94"/>
      <c r="T393" s="94"/>
      <c r="U393" s="94"/>
    </row>
    <row r="394" spans="2:21">
      <c r="B394" s="95" t="s">
        <v>203</v>
      </c>
      <c r="C394" s="105"/>
      <c r="D394" s="105"/>
      <c r="E394" s="105"/>
      <c r="F394" s="105"/>
      <c r="G394" s="105"/>
      <c r="H394" s="105"/>
      <c r="I394" s="105"/>
      <c r="J394" s="105"/>
      <c r="K394" s="105"/>
      <c r="L394" s="94"/>
      <c r="M394" s="94"/>
      <c r="N394" s="94"/>
      <c r="O394" s="94"/>
      <c r="P394" s="94"/>
      <c r="Q394" s="94"/>
      <c r="R394" s="94"/>
      <c r="S394" s="94"/>
      <c r="T394" s="94"/>
      <c r="U394" s="94"/>
    </row>
    <row r="395" spans="2:21">
      <c r="B395" s="95" t="s">
        <v>211</v>
      </c>
      <c r="C395" s="105"/>
      <c r="D395" s="105"/>
      <c r="E395" s="105"/>
      <c r="F395" s="105"/>
      <c r="G395" s="105"/>
      <c r="H395" s="105"/>
      <c r="I395" s="105"/>
      <c r="J395" s="105"/>
      <c r="K395" s="105"/>
      <c r="L395" s="94"/>
      <c r="M395" s="94"/>
      <c r="N395" s="94"/>
      <c r="O395" s="94"/>
      <c r="P395" s="94"/>
      <c r="Q395" s="94"/>
      <c r="R395" s="94"/>
      <c r="S395" s="94"/>
      <c r="T395" s="94"/>
      <c r="U395" s="94"/>
    </row>
    <row r="396" spans="2:21">
      <c r="B396" s="152" t="s">
        <v>216</v>
      </c>
      <c r="C396" s="152"/>
      <c r="D396" s="152"/>
      <c r="E396" s="152"/>
      <c r="F396" s="152"/>
      <c r="G396" s="152"/>
      <c r="H396" s="152"/>
      <c r="I396" s="152"/>
      <c r="J396" s="152"/>
      <c r="K396" s="152"/>
      <c r="L396" s="94"/>
      <c r="M396" s="94"/>
      <c r="N396" s="94"/>
      <c r="O396" s="94"/>
      <c r="P396" s="94"/>
      <c r="Q396" s="94"/>
      <c r="R396" s="94"/>
      <c r="S396" s="94"/>
      <c r="T396" s="94"/>
      <c r="U396" s="94"/>
    </row>
    <row r="397" spans="2:21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</row>
    <row r="398" spans="2:21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</row>
    <row r="399" spans="2:21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</row>
    <row r="400" spans="2:21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</row>
    <row r="401" spans="2:21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</row>
    <row r="402" spans="2:21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</row>
    <row r="403" spans="2:21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</row>
    <row r="404" spans="2:21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</row>
    <row r="405" spans="2:21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</row>
    <row r="406" spans="2:21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</row>
    <row r="407" spans="2:21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</row>
    <row r="408" spans="2:21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</row>
    <row r="409" spans="2:21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</row>
    <row r="410" spans="2:21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</row>
    <row r="411" spans="2:21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</row>
    <row r="412" spans="2:21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</row>
    <row r="413" spans="2:21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</row>
    <row r="414" spans="2:21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</row>
    <row r="415" spans="2:21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</row>
    <row r="416" spans="2:21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</row>
    <row r="417" spans="2:21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</row>
    <row r="418" spans="2:21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</row>
    <row r="419" spans="2:21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</row>
    <row r="420" spans="2:21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</row>
    <row r="421" spans="2:21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</row>
    <row r="422" spans="2:21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</row>
    <row r="423" spans="2:21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</row>
    <row r="424" spans="2:21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</row>
    <row r="425" spans="2:21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</row>
    <row r="426" spans="2:21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</row>
    <row r="427" spans="2:21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</row>
    <row r="428" spans="2:21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</row>
    <row r="429" spans="2:21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</row>
    <row r="430" spans="2:21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</row>
    <row r="431" spans="2:21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</row>
    <row r="432" spans="2:21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</row>
    <row r="433" spans="2:21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</row>
    <row r="434" spans="2:21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</row>
    <row r="435" spans="2:21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</row>
    <row r="436" spans="2:21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</row>
    <row r="437" spans="2:21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</row>
    <row r="438" spans="2:21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</row>
    <row r="439" spans="2:21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</row>
    <row r="440" spans="2:21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</row>
    <row r="441" spans="2:21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</row>
    <row r="442" spans="2:21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</row>
    <row r="443" spans="2:21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</row>
    <row r="444" spans="2:21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</row>
    <row r="445" spans="2:21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</row>
    <row r="446" spans="2:21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</row>
    <row r="447" spans="2:21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</row>
    <row r="448" spans="2:21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</row>
    <row r="449" spans="2:21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</row>
    <row r="450" spans="2:21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</row>
    <row r="451" spans="2:21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</row>
    <row r="452" spans="2:21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</row>
    <row r="453" spans="2:21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</row>
    <row r="454" spans="2:21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</row>
    <row r="455" spans="2:21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</row>
    <row r="456" spans="2:21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</row>
    <row r="457" spans="2:21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</row>
    <row r="458" spans="2:21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</row>
    <row r="459" spans="2:21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</row>
    <row r="460" spans="2:21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</row>
    <row r="461" spans="2:21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</row>
    <row r="462" spans="2:21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</row>
    <row r="463" spans="2:21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</row>
    <row r="464" spans="2:21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</row>
    <row r="465" spans="2:21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</row>
    <row r="466" spans="2:21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</row>
    <row r="467" spans="2:21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</row>
    <row r="468" spans="2:21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</row>
    <row r="469" spans="2:21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</row>
    <row r="470" spans="2:21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</row>
    <row r="471" spans="2:21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</row>
    <row r="472" spans="2:21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</row>
    <row r="473" spans="2:21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</row>
    <row r="474" spans="2:21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</row>
    <row r="475" spans="2:21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</row>
    <row r="476" spans="2:21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</row>
    <row r="477" spans="2:21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</row>
    <row r="478" spans="2:21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</row>
    <row r="479" spans="2:21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</row>
    <row r="480" spans="2:21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</row>
    <row r="481" spans="2:21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</row>
    <row r="482" spans="2:21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</row>
    <row r="483" spans="2:21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</row>
    <row r="484" spans="2:21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</row>
    <row r="485" spans="2:21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</row>
    <row r="486" spans="2:21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</row>
    <row r="487" spans="2:21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</row>
    <row r="488" spans="2:21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</row>
    <row r="489" spans="2:21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</row>
    <row r="490" spans="2:21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</row>
    <row r="491" spans="2:21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</row>
    <row r="492" spans="2:21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</row>
    <row r="493" spans="2:21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</row>
    <row r="494" spans="2:21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</row>
    <row r="495" spans="2:21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</row>
    <row r="496" spans="2:21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</row>
    <row r="497" spans="2:21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</row>
    <row r="498" spans="2:21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</row>
    <row r="499" spans="2:21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</row>
    <row r="500" spans="2:21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</row>
    <row r="501" spans="2:21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</row>
    <row r="502" spans="2:21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</row>
    <row r="503" spans="2:21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</row>
    <row r="504" spans="2:21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</row>
    <row r="505" spans="2:21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</row>
    <row r="506" spans="2:21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</row>
    <row r="507" spans="2:21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</row>
    <row r="508" spans="2:21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</row>
    <row r="509" spans="2:21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</row>
    <row r="510" spans="2:21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</row>
    <row r="511" spans="2:21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</row>
    <row r="512" spans="2:21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</row>
    <row r="513" spans="2:21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</row>
    <row r="514" spans="2:21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</row>
    <row r="515" spans="2:21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</row>
    <row r="516" spans="2:21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</row>
    <row r="517" spans="2:21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</row>
    <row r="518" spans="2:21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</row>
    <row r="519" spans="2:21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</row>
    <row r="520" spans="2:21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</row>
    <row r="521" spans="2:21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</row>
    <row r="522" spans="2:21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</row>
    <row r="523" spans="2:21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</row>
    <row r="524" spans="2:21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</row>
    <row r="525" spans="2:21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</row>
    <row r="526" spans="2:21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</row>
    <row r="527" spans="2:21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</row>
    <row r="528" spans="2:21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</row>
    <row r="529" spans="2:21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</row>
    <row r="530" spans="2:21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</row>
    <row r="531" spans="2:21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</row>
    <row r="532" spans="2:21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</row>
    <row r="533" spans="2:21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</row>
    <row r="534" spans="2:21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</row>
    <row r="535" spans="2:21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</row>
    <row r="536" spans="2:21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</row>
    <row r="537" spans="2:21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</row>
    <row r="538" spans="2:21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</row>
    <row r="539" spans="2:21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</row>
    <row r="540" spans="2:21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</row>
    <row r="541" spans="2:21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</row>
    <row r="542" spans="2:21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</row>
    <row r="543" spans="2:21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</row>
    <row r="544" spans="2:21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</row>
    <row r="545" spans="2:21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</row>
    <row r="546" spans="2:21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</row>
    <row r="547" spans="2:21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</row>
    <row r="548" spans="2:21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</row>
    <row r="549" spans="2:21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</row>
    <row r="550" spans="2:21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</row>
    <row r="551" spans="2:21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</row>
    <row r="552" spans="2:21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</row>
    <row r="553" spans="2:21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</row>
    <row r="554" spans="2:21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</row>
    <row r="555" spans="2:21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</row>
    <row r="556" spans="2:21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</row>
    <row r="557" spans="2:21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</row>
    <row r="558" spans="2:21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</row>
    <row r="559" spans="2:21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</row>
    <row r="560" spans="2:21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</row>
    <row r="561" spans="2:21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</row>
    <row r="562" spans="2:21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</row>
    <row r="563" spans="2:21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</row>
    <row r="564" spans="2:21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</row>
    <row r="565" spans="2:21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</row>
    <row r="566" spans="2:21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</row>
    <row r="567" spans="2:21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</row>
    <row r="568" spans="2:21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</row>
    <row r="569" spans="2:21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</row>
    <row r="570" spans="2:21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</row>
    <row r="571" spans="2:21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</row>
    <row r="572" spans="2:21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</row>
    <row r="573" spans="2:21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</row>
    <row r="574" spans="2:21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</row>
    <row r="575" spans="2:21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</row>
    <row r="576" spans="2:21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</row>
    <row r="577" spans="2:21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</row>
    <row r="578" spans="2:21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</row>
    <row r="579" spans="2:21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</row>
    <row r="580" spans="2:21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</row>
    <row r="581" spans="2:21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</row>
    <row r="582" spans="2:21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</row>
    <row r="583" spans="2:21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</row>
    <row r="584" spans="2:21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</row>
    <row r="585" spans="2:21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</row>
    <row r="586" spans="2:21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</row>
    <row r="587" spans="2:21">
      <c r="B587" s="93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</row>
    <row r="588" spans="2:21">
      <c r="B588" s="93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</row>
    <row r="589" spans="2:21">
      <c r="B589" s="93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</row>
    <row r="590" spans="2:21">
      <c r="B590" s="93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</row>
    <row r="591" spans="2:21">
      <c r="B591" s="93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</row>
    <row r="592" spans="2:21">
      <c r="B592" s="93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</row>
    <row r="593" spans="2:21">
      <c r="B593" s="93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</row>
    <row r="594" spans="2:21">
      <c r="B594" s="93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</row>
    <row r="595" spans="2:21">
      <c r="B595" s="93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</row>
    <row r="596" spans="2:21">
      <c r="B596" s="93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</row>
    <row r="597" spans="2:21">
      <c r="B597" s="93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</row>
    <row r="598" spans="2:21">
      <c r="B598" s="93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</row>
    <row r="599" spans="2:21">
      <c r="B599" s="93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</row>
    <row r="600" spans="2:21">
      <c r="B600" s="93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</row>
    <row r="601" spans="2:21">
      <c r="B601" s="93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</row>
    <row r="602" spans="2:21">
      <c r="B602" s="93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</row>
    <row r="603" spans="2:21">
      <c r="B603" s="93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</row>
    <row r="604" spans="2:21">
      <c r="B604" s="93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</row>
    <row r="605" spans="2:21">
      <c r="B605" s="93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</row>
    <row r="606" spans="2:21">
      <c r="B606" s="93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</row>
    <row r="607" spans="2:21">
      <c r="B607" s="93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</row>
    <row r="608" spans="2:21">
      <c r="B608" s="93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</row>
    <row r="609" spans="2:21">
      <c r="B609" s="93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</row>
    <row r="610" spans="2:21">
      <c r="B610" s="93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</row>
    <row r="611" spans="2:21">
      <c r="B611" s="93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</row>
    <row r="612" spans="2:21">
      <c r="B612" s="93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</row>
    <row r="613" spans="2:21">
      <c r="B613" s="93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</row>
    <row r="614" spans="2:21">
      <c r="B614" s="93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</row>
    <row r="615" spans="2:21">
      <c r="B615" s="93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</row>
    <row r="616" spans="2:21">
      <c r="B616" s="93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</row>
    <row r="617" spans="2:21">
      <c r="B617" s="93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</row>
    <row r="618" spans="2:21">
      <c r="B618" s="93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</row>
    <row r="619" spans="2:21">
      <c r="B619" s="93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</row>
    <row r="620" spans="2:21">
      <c r="B620" s="93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</row>
    <row r="621" spans="2:21">
      <c r="B621" s="93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</row>
    <row r="622" spans="2:21">
      <c r="B622" s="93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</row>
    <row r="623" spans="2:21">
      <c r="B623" s="93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</row>
    <row r="624" spans="2:21">
      <c r="B624" s="93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</row>
    <row r="625" spans="2:21">
      <c r="B625" s="93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</row>
    <row r="626" spans="2:21">
      <c r="B626" s="93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</row>
    <row r="627" spans="2:21">
      <c r="B627" s="93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</row>
    <row r="628" spans="2:21">
      <c r="B628" s="93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</row>
    <row r="629" spans="2:21">
      <c r="B629" s="93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</row>
    <row r="630" spans="2:21">
      <c r="B630" s="93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</row>
    <row r="631" spans="2:21">
      <c r="B631" s="93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</row>
    <row r="632" spans="2:21">
      <c r="B632" s="93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</row>
    <row r="633" spans="2:21">
      <c r="B633" s="93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</row>
    <row r="634" spans="2:21">
      <c r="B634" s="93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</row>
    <row r="635" spans="2:21">
      <c r="B635" s="93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</row>
    <row r="636" spans="2:21">
      <c r="B636" s="93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</row>
    <row r="637" spans="2:21">
      <c r="B637" s="93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</row>
    <row r="638" spans="2:21">
      <c r="B638" s="93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</row>
    <row r="639" spans="2:21">
      <c r="B639" s="93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</row>
    <row r="640" spans="2:21">
      <c r="B640" s="93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</row>
    <row r="641" spans="2:21">
      <c r="B641" s="93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</row>
    <row r="642" spans="2:21">
      <c r="B642" s="93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</row>
    <row r="643" spans="2:21">
      <c r="B643" s="93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</row>
    <row r="644" spans="2:21">
      <c r="B644" s="93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</row>
    <row r="645" spans="2:21">
      <c r="B645" s="93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</row>
    <row r="646" spans="2:21">
      <c r="B646" s="93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</row>
    <row r="647" spans="2:21">
      <c r="B647" s="93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</row>
    <row r="648" spans="2:21">
      <c r="B648" s="93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</row>
    <row r="649" spans="2:21">
      <c r="B649" s="93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</row>
    <row r="650" spans="2:21">
      <c r="B650" s="93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</row>
    <row r="651" spans="2:21">
      <c r="B651" s="93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</row>
    <row r="652" spans="2:21">
      <c r="B652" s="93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</row>
    <row r="653" spans="2:21">
      <c r="B653" s="93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</row>
    <row r="654" spans="2:21">
      <c r="B654" s="93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</row>
    <row r="655" spans="2:21">
      <c r="B655" s="93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</row>
    <row r="656" spans="2:21">
      <c r="B656" s="93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</row>
    <row r="657" spans="2:21">
      <c r="B657" s="93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</row>
    <row r="658" spans="2:21">
      <c r="B658" s="93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</row>
    <row r="659" spans="2:21">
      <c r="B659" s="93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</row>
    <row r="660" spans="2:21">
      <c r="B660" s="93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</row>
    <row r="661" spans="2:21">
      <c r="B661" s="93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</row>
    <row r="662" spans="2:21">
      <c r="B662" s="93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</row>
    <row r="663" spans="2:21">
      <c r="B663" s="93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</row>
    <row r="664" spans="2:21">
      <c r="B664" s="93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</row>
    <row r="665" spans="2:21">
      <c r="B665" s="93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</row>
    <row r="666" spans="2:21">
      <c r="B666" s="93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</row>
    <row r="667" spans="2:21">
      <c r="B667" s="93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</row>
    <row r="668" spans="2:21">
      <c r="B668" s="93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</row>
    <row r="669" spans="2:21">
      <c r="B669" s="93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</row>
    <row r="670" spans="2:21">
      <c r="B670" s="93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</row>
    <row r="671" spans="2:21">
      <c r="B671" s="93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</row>
    <row r="672" spans="2:21">
      <c r="B672" s="93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</row>
    <row r="673" spans="2:21">
      <c r="B673" s="93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</row>
    <row r="674" spans="2:21">
      <c r="B674" s="93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</row>
    <row r="675" spans="2:21">
      <c r="B675" s="93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</row>
    <row r="676" spans="2:21">
      <c r="B676" s="93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</row>
    <row r="677" spans="2:21">
      <c r="B677" s="93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</row>
    <row r="678" spans="2:21">
      <c r="B678" s="93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</row>
    <row r="679" spans="2:21">
      <c r="B679" s="93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</row>
    <row r="680" spans="2:21">
      <c r="B680" s="93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</row>
    <row r="681" spans="2:21">
      <c r="B681" s="93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</row>
    <row r="682" spans="2:21">
      <c r="B682" s="93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</row>
    <row r="683" spans="2:21">
      <c r="B683" s="93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</row>
    <row r="684" spans="2:21">
      <c r="B684" s="93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</row>
    <row r="685" spans="2:21">
      <c r="B685" s="93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</row>
    <row r="686" spans="2:21">
      <c r="B686" s="93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</row>
    <row r="687" spans="2:21">
      <c r="B687" s="93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</row>
    <row r="688" spans="2:21">
      <c r="B688" s="93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</row>
    <row r="689" spans="2:21">
      <c r="B689" s="93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</row>
    <row r="690" spans="2:21">
      <c r="B690" s="93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</row>
    <row r="691" spans="2:21">
      <c r="B691" s="93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</row>
    <row r="692" spans="2:21">
      <c r="B692" s="93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</row>
    <row r="693" spans="2:21">
      <c r="B693" s="93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</row>
    <row r="694" spans="2:21">
      <c r="B694" s="93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</row>
    <row r="695" spans="2:21">
      <c r="B695" s="93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</row>
    <row r="696" spans="2:21">
      <c r="B696" s="93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</row>
    <row r="697" spans="2:21">
      <c r="B697" s="93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</row>
    <row r="698" spans="2:21">
      <c r="B698" s="93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</row>
    <row r="699" spans="2:21">
      <c r="B699" s="93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</row>
    <row r="700" spans="2:21">
      <c r="B700" s="93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</row>
    <row r="701" spans="2:21">
      <c r="B701" s="93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</row>
    <row r="702" spans="2:21">
      <c r="B702" s="93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</row>
    <row r="703" spans="2:21">
      <c r="B703" s="93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</row>
    <row r="704" spans="2:21">
      <c r="B704" s="93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</row>
    <row r="705" spans="2:21">
      <c r="B705" s="93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</row>
    <row r="706" spans="2:21">
      <c r="B706" s="93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</row>
    <row r="707" spans="2:21">
      <c r="B707" s="93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</row>
    <row r="708" spans="2:21">
      <c r="B708" s="93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</row>
    <row r="709" spans="2:21">
      <c r="B709" s="93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</row>
    <row r="710" spans="2:21">
      <c r="B710" s="93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</row>
    <row r="711" spans="2:21">
      <c r="B711" s="93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</row>
    <row r="712" spans="2:21">
      <c r="B712" s="93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</row>
    <row r="713" spans="2:21">
      <c r="B713" s="93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</row>
    <row r="714" spans="2:21">
      <c r="B714" s="93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</row>
    <row r="715" spans="2:21">
      <c r="B715" s="93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</row>
    <row r="716" spans="2:21">
      <c r="B716" s="93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</row>
    <row r="717" spans="2:21">
      <c r="B717" s="93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</row>
    <row r="718" spans="2:21">
      <c r="B718" s="93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</row>
    <row r="719" spans="2:21">
      <c r="B719" s="93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</row>
    <row r="720" spans="2:21">
      <c r="B720" s="93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</row>
    <row r="721" spans="2:21">
      <c r="B721" s="93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</row>
    <row r="722" spans="2:21">
      <c r="B722" s="93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</row>
    <row r="723" spans="2:21">
      <c r="B723" s="93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</row>
    <row r="724" spans="2:21">
      <c r="B724" s="93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</row>
    <row r="725" spans="2:21">
      <c r="B725" s="93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</row>
    <row r="726" spans="2:21">
      <c r="B726" s="93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</row>
    <row r="727" spans="2:21">
      <c r="B727" s="93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</row>
    <row r="728" spans="2:21">
      <c r="B728" s="93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</row>
    <row r="729" spans="2:21">
      <c r="B729" s="93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</row>
    <row r="730" spans="2:21">
      <c r="B730" s="93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</row>
    <row r="731" spans="2:21">
      <c r="B731" s="93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</row>
    <row r="732" spans="2:21">
      <c r="B732" s="93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</row>
    <row r="733" spans="2:21">
      <c r="B733" s="93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96:K396"/>
  </mergeCells>
  <phoneticPr fontId="4" type="noConversion"/>
  <conditionalFormatting sqref="B12:B388">
    <cfRule type="cellIs" dxfId="14" priority="2" operator="equal">
      <formula>"NR3"</formula>
    </cfRule>
  </conditionalFormatting>
  <conditionalFormatting sqref="B12:B368">
    <cfRule type="containsText" dxfId="13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94 B396" xr:uid="{00000000-0002-0000-0400-000001000000}"/>
    <dataValidation type="list" allowBlank="1" showInputMessage="1" showErrorMessage="1" sqref="I12:I35 I37:I827" xr:uid="{00000000-0002-0000-0400-000002000000}">
      <formula1>#REF!</formula1>
    </dataValidation>
    <dataValidation type="list" allowBlank="1" showInputMessage="1" showErrorMessage="1" sqref="G12:G35 G37:G827 L12:L827 E12:E35 E37:E821" xr:uid="{00000000-0002-0000-0400-000000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2.8554687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1.28515625" style="1" bestFit="1" customWidth="1"/>
    <col min="10" max="10" width="10.7109375" style="1" bestFit="1" customWidth="1"/>
    <col min="11" max="11" width="9.710937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146</v>
      </c>
      <c r="C1" s="46" t="s" vm="1">
        <v>229</v>
      </c>
    </row>
    <row r="2" spans="2:15">
      <c r="B2" s="46" t="s">
        <v>145</v>
      </c>
      <c r="C2" s="46" t="s">
        <v>230</v>
      </c>
    </row>
    <row r="3" spans="2:15">
      <c r="B3" s="46" t="s">
        <v>147</v>
      </c>
      <c r="C3" s="46" t="s">
        <v>231</v>
      </c>
    </row>
    <row r="4" spans="2:15">
      <c r="B4" s="46" t="s">
        <v>148</v>
      </c>
      <c r="C4" s="46">
        <v>12152</v>
      </c>
    </row>
    <row r="6" spans="2:15" ht="26.25" customHeight="1">
      <c r="B6" s="143" t="s">
        <v>173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</row>
    <row r="7" spans="2:15" ht="26.25" customHeight="1">
      <c r="B7" s="143" t="s">
        <v>92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</row>
    <row r="8" spans="2:15" s="3" customFormat="1" ht="63">
      <c r="B8" s="21" t="s">
        <v>115</v>
      </c>
      <c r="C8" s="29" t="s">
        <v>47</v>
      </c>
      <c r="D8" s="29" t="s">
        <v>119</v>
      </c>
      <c r="E8" s="29" t="s">
        <v>189</v>
      </c>
      <c r="F8" s="29" t="s">
        <v>117</v>
      </c>
      <c r="G8" s="29" t="s">
        <v>67</v>
      </c>
      <c r="H8" s="29" t="s">
        <v>103</v>
      </c>
      <c r="I8" s="12" t="s">
        <v>205</v>
      </c>
      <c r="J8" s="12" t="s">
        <v>204</v>
      </c>
      <c r="K8" s="29" t="s">
        <v>219</v>
      </c>
      <c r="L8" s="12" t="s">
        <v>63</v>
      </c>
      <c r="M8" s="12" t="s">
        <v>60</v>
      </c>
      <c r="N8" s="12" t="s">
        <v>149</v>
      </c>
      <c r="O8" s="13" t="s">
        <v>151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212</v>
      </c>
      <c r="J9" s="15"/>
      <c r="K9" s="15" t="s">
        <v>208</v>
      </c>
      <c r="L9" s="15" t="s">
        <v>208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4" t="s">
        <v>31</v>
      </c>
      <c r="C11" s="74"/>
      <c r="D11" s="75"/>
      <c r="E11" s="75"/>
      <c r="F11" s="74"/>
      <c r="G11" s="75"/>
      <c r="H11" s="75"/>
      <c r="I11" s="77"/>
      <c r="J11" s="98"/>
      <c r="K11" s="77">
        <v>26.082437299000002</v>
      </c>
      <c r="L11" s="77">
        <f>L12+L183</f>
        <v>9700.1832686010002</v>
      </c>
      <c r="M11" s="78"/>
      <c r="N11" s="78">
        <f t="shared" ref="N11:N46" si="0">IFERROR(L11/$L$11,0)</f>
        <v>1</v>
      </c>
      <c r="O11" s="78">
        <f>L11/'סכום נכסי הקרן'!$C$42</f>
        <v>7.2450831419168096E-2</v>
      </c>
    </row>
    <row r="12" spans="2:15">
      <c r="B12" s="79" t="s">
        <v>198</v>
      </c>
      <c r="C12" s="80"/>
      <c r="D12" s="81"/>
      <c r="E12" s="81"/>
      <c r="F12" s="80"/>
      <c r="G12" s="81"/>
      <c r="H12" s="81"/>
      <c r="I12" s="83"/>
      <c r="J12" s="100"/>
      <c r="K12" s="83">
        <v>25.743157855999993</v>
      </c>
      <c r="L12" s="83">
        <f>L13+L48+L111</f>
        <v>7422.0710810140008</v>
      </c>
      <c r="M12" s="84"/>
      <c r="N12" s="84">
        <f t="shared" si="0"/>
        <v>0.76514751067011977</v>
      </c>
      <c r="O12" s="84">
        <f>L12/'סכום נכסי הקרן'!$C$42</f>
        <v>5.5435573306356969E-2</v>
      </c>
    </row>
    <row r="13" spans="2:15">
      <c r="B13" s="85" t="s">
        <v>963</v>
      </c>
      <c r="C13" s="80"/>
      <c r="D13" s="81"/>
      <c r="E13" s="81"/>
      <c r="F13" s="80"/>
      <c r="G13" s="81"/>
      <c r="H13" s="81"/>
      <c r="I13" s="83"/>
      <c r="J13" s="100"/>
      <c r="K13" s="83">
        <v>19.139579217999998</v>
      </c>
      <c r="L13" s="83">
        <v>4739.1306649810003</v>
      </c>
      <c r="M13" s="84"/>
      <c r="N13" s="84">
        <f t="shared" si="0"/>
        <v>0.4885609409382321</v>
      </c>
      <c r="O13" s="84">
        <f>L13/'סכום נכסי הקרן'!$C$42</f>
        <v>3.5396646369905999E-2</v>
      </c>
    </row>
    <row r="14" spans="2:15">
      <c r="B14" s="86" t="s">
        <v>964</v>
      </c>
      <c r="C14" s="87" t="s">
        <v>965</v>
      </c>
      <c r="D14" s="88" t="s">
        <v>120</v>
      </c>
      <c r="E14" s="88" t="s">
        <v>314</v>
      </c>
      <c r="F14" s="87" t="s">
        <v>531</v>
      </c>
      <c r="G14" s="88" t="s">
        <v>348</v>
      </c>
      <c r="H14" s="88" t="s">
        <v>133</v>
      </c>
      <c r="I14" s="90">
        <v>4858.249949</v>
      </c>
      <c r="J14" s="102">
        <v>2674</v>
      </c>
      <c r="K14" s="90"/>
      <c r="L14" s="90">
        <v>129.90960364200001</v>
      </c>
      <c r="M14" s="91">
        <v>2.1647784064045699E-5</v>
      </c>
      <c r="N14" s="91">
        <f t="shared" si="0"/>
        <v>1.339248961022322E-2</v>
      </c>
      <c r="O14" s="91">
        <f>L14/'סכום נכסי הקרן'!$C$42</f>
        <v>9.7029700703324276E-4</v>
      </c>
    </row>
    <row r="15" spans="2:15">
      <c r="B15" s="86" t="s">
        <v>966</v>
      </c>
      <c r="C15" s="87" t="s">
        <v>967</v>
      </c>
      <c r="D15" s="88" t="s">
        <v>120</v>
      </c>
      <c r="E15" s="88" t="s">
        <v>314</v>
      </c>
      <c r="F15" s="87" t="s">
        <v>962</v>
      </c>
      <c r="G15" s="88" t="s">
        <v>562</v>
      </c>
      <c r="H15" s="88" t="s">
        <v>133</v>
      </c>
      <c r="I15" s="90">
        <v>552.162148</v>
      </c>
      <c r="J15" s="102">
        <v>30480</v>
      </c>
      <c r="K15" s="90"/>
      <c r="L15" s="90">
        <v>168.29902298300004</v>
      </c>
      <c r="M15" s="91">
        <v>9.8431787496551892E-6</v>
      </c>
      <c r="N15" s="91">
        <f t="shared" si="0"/>
        <v>1.7350086933694893E-2</v>
      </c>
      <c r="O15" s="91">
        <f>L15/'סכום נכסי הקרן'!$C$42</f>
        <v>1.2570282235410399E-3</v>
      </c>
    </row>
    <row r="16" spans="2:15">
      <c r="B16" s="86" t="s">
        <v>968</v>
      </c>
      <c r="C16" s="87" t="s">
        <v>969</v>
      </c>
      <c r="D16" s="88" t="s">
        <v>120</v>
      </c>
      <c r="E16" s="88" t="s">
        <v>314</v>
      </c>
      <c r="F16" s="87" t="s">
        <v>577</v>
      </c>
      <c r="G16" s="88" t="s">
        <v>431</v>
      </c>
      <c r="H16" s="88" t="s">
        <v>133</v>
      </c>
      <c r="I16" s="90">
        <v>17035.697960000001</v>
      </c>
      <c r="J16" s="102">
        <v>2413</v>
      </c>
      <c r="K16" s="90"/>
      <c r="L16" s="90">
        <v>411.07139178100005</v>
      </c>
      <c r="M16" s="91">
        <v>1.3214249159814518E-5</v>
      </c>
      <c r="N16" s="91">
        <f t="shared" si="0"/>
        <v>4.2377693327879405E-2</v>
      </c>
      <c r="O16" s="91">
        <f>L16/'סכום נכסי הקרן'!$C$42</f>
        <v>3.0702991152313955E-3</v>
      </c>
    </row>
    <row r="17" spans="2:15">
      <c r="B17" s="86" t="s">
        <v>970</v>
      </c>
      <c r="C17" s="87" t="s">
        <v>971</v>
      </c>
      <c r="D17" s="88" t="s">
        <v>120</v>
      </c>
      <c r="E17" s="88" t="s">
        <v>314</v>
      </c>
      <c r="F17" s="87" t="s">
        <v>695</v>
      </c>
      <c r="G17" s="88" t="s">
        <v>575</v>
      </c>
      <c r="H17" s="88" t="s">
        <v>133</v>
      </c>
      <c r="I17" s="90">
        <v>449.22386399999994</v>
      </c>
      <c r="J17" s="102">
        <v>60900</v>
      </c>
      <c r="K17" s="90"/>
      <c r="L17" s="90">
        <v>273.577333114</v>
      </c>
      <c r="M17" s="91">
        <v>1.0130243475540684E-5</v>
      </c>
      <c r="N17" s="91">
        <f t="shared" si="0"/>
        <v>2.8203315910489642E-2</v>
      </c>
      <c r="O17" s="91">
        <f>L17/'סכום נכסי הקרן'!$C$42</f>
        <v>2.0433536864924266E-3</v>
      </c>
    </row>
    <row r="18" spans="2:15">
      <c r="B18" s="86" t="s">
        <v>972</v>
      </c>
      <c r="C18" s="87" t="s">
        <v>973</v>
      </c>
      <c r="D18" s="88" t="s">
        <v>120</v>
      </c>
      <c r="E18" s="88" t="s">
        <v>314</v>
      </c>
      <c r="F18" s="87" t="s">
        <v>974</v>
      </c>
      <c r="G18" s="88" t="s">
        <v>338</v>
      </c>
      <c r="H18" s="88" t="s">
        <v>133</v>
      </c>
      <c r="I18" s="90">
        <v>348.13252799999992</v>
      </c>
      <c r="J18" s="102">
        <v>2805</v>
      </c>
      <c r="K18" s="90"/>
      <c r="L18" s="90">
        <v>9.7651173999999994</v>
      </c>
      <c r="M18" s="91">
        <v>1.9370562286232554E-6</v>
      </c>
      <c r="N18" s="91">
        <f t="shared" si="0"/>
        <v>1.0066941138740324E-3</v>
      </c>
      <c r="O18" s="91">
        <f>L18/'סכום נכסי הקרן'!$C$42</f>
        <v>7.2935825534956332E-5</v>
      </c>
    </row>
    <row r="19" spans="2:15">
      <c r="B19" s="86" t="s">
        <v>975</v>
      </c>
      <c r="C19" s="87" t="s">
        <v>976</v>
      </c>
      <c r="D19" s="88" t="s">
        <v>120</v>
      </c>
      <c r="E19" s="88" t="s">
        <v>314</v>
      </c>
      <c r="F19" s="87" t="s">
        <v>623</v>
      </c>
      <c r="G19" s="88" t="s">
        <v>492</v>
      </c>
      <c r="H19" s="88" t="s">
        <v>133</v>
      </c>
      <c r="I19" s="90">
        <v>104.151951</v>
      </c>
      <c r="J19" s="102">
        <v>152370</v>
      </c>
      <c r="K19" s="90"/>
      <c r="L19" s="90">
        <v>158.69632716700002</v>
      </c>
      <c r="M19" s="91">
        <v>2.7139908755329511E-5</v>
      </c>
      <c r="N19" s="91">
        <f t="shared" si="0"/>
        <v>1.6360136996657781E-2</v>
      </c>
      <c r="O19" s="91">
        <f>L19/'סכום נכסי הקרן'!$C$42</f>
        <v>1.1853055275393479E-3</v>
      </c>
    </row>
    <row r="20" spans="2:15">
      <c r="B20" s="86" t="s">
        <v>977</v>
      </c>
      <c r="C20" s="87" t="s">
        <v>978</v>
      </c>
      <c r="D20" s="88" t="s">
        <v>120</v>
      </c>
      <c r="E20" s="88" t="s">
        <v>314</v>
      </c>
      <c r="F20" s="87" t="s">
        <v>366</v>
      </c>
      <c r="G20" s="88" t="s">
        <v>338</v>
      </c>
      <c r="H20" s="88" t="s">
        <v>133</v>
      </c>
      <c r="I20" s="90">
        <v>4577.5935499999996</v>
      </c>
      <c r="J20" s="102">
        <v>1823</v>
      </c>
      <c r="K20" s="90"/>
      <c r="L20" s="90">
        <v>83.449530421000006</v>
      </c>
      <c r="M20" s="91">
        <v>9.7392018240110772E-6</v>
      </c>
      <c r="N20" s="91">
        <f t="shared" si="0"/>
        <v>8.6028818332867883E-3</v>
      </c>
      <c r="O20" s="91">
        <f>L20/'סכום נכסי הקרן'!$C$42</f>
        <v>6.232859414224849E-4</v>
      </c>
    </row>
    <row r="21" spans="2:15">
      <c r="B21" s="86" t="s">
        <v>979</v>
      </c>
      <c r="C21" s="87" t="s">
        <v>980</v>
      </c>
      <c r="D21" s="88" t="s">
        <v>120</v>
      </c>
      <c r="E21" s="88" t="s">
        <v>314</v>
      </c>
      <c r="F21" s="87" t="s">
        <v>652</v>
      </c>
      <c r="G21" s="88" t="s">
        <v>562</v>
      </c>
      <c r="H21" s="88" t="s">
        <v>133</v>
      </c>
      <c r="I21" s="90">
        <v>2177.3302530000001</v>
      </c>
      <c r="J21" s="102">
        <v>6001</v>
      </c>
      <c r="K21" s="90"/>
      <c r="L21" s="90">
        <v>130.661588486</v>
      </c>
      <c r="M21" s="91">
        <v>1.8510646202670594E-5</v>
      </c>
      <c r="N21" s="91">
        <f t="shared" si="0"/>
        <v>1.3470012356255671E-2</v>
      </c>
      <c r="O21" s="91">
        <f>L21/'סכום נכסי הקרן'!$C$42</f>
        <v>9.759135944371909E-4</v>
      </c>
    </row>
    <row r="22" spans="2:15">
      <c r="B22" s="86" t="s">
        <v>981</v>
      </c>
      <c r="C22" s="87" t="s">
        <v>982</v>
      </c>
      <c r="D22" s="88" t="s">
        <v>120</v>
      </c>
      <c r="E22" s="88" t="s">
        <v>314</v>
      </c>
      <c r="F22" s="87" t="s">
        <v>983</v>
      </c>
      <c r="G22" s="88" t="s">
        <v>127</v>
      </c>
      <c r="H22" s="88" t="s">
        <v>133</v>
      </c>
      <c r="I22" s="90">
        <v>634.15243799999996</v>
      </c>
      <c r="J22" s="102">
        <v>5940</v>
      </c>
      <c r="K22" s="90"/>
      <c r="L22" s="90">
        <v>37.668654795000002</v>
      </c>
      <c r="M22" s="91">
        <v>3.5809733192057799E-6</v>
      </c>
      <c r="N22" s="91">
        <f t="shared" si="0"/>
        <v>3.8832931040521184E-3</v>
      </c>
      <c r="O22" s="91">
        <f>L22/'סכום נכסי הקרן'!$C$42</f>
        <v>2.8134781403289804E-4</v>
      </c>
    </row>
    <row r="23" spans="2:15">
      <c r="B23" s="86" t="s">
        <v>984</v>
      </c>
      <c r="C23" s="87" t="s">
        <v>985</v>
      </c>
      <c r="D23" s="88" t="s">
        <v>120</v>
      </c>
      <c r="E23" s="88" t="s">
        <v>314</v>
      </c>
      <c r="F23" s="87" t="s">
        <v>655</v>
      </c>
      <c r="G23" s="88" t="s">
        <v>562</v>
      </c>
      <c r="H23" s="88" t="s">
        <v>133</v>
      </c>
      <c r="I23" s="90">
        <v>9571.8438249999999</v>
      </c>
      <c r="J23" s="102">
        <v>1006</v>
      </c>
      <c r="K23" s="90"/>
      <c r="L23" s="90">
        <v>96.292748884000005</v>
      </c>
      <c r="M23" s="91">
        <v>1.7472959852251556E-5</v>
      </c>
      <c r="N23" s="91">
        <f t="shared" si="0"/>
        <v>9.9268999582404517E-3</v>
      </c>
      <c r="O23" s="91">
        <f>L23/'סכום נכסי הקרן'!$C$42</f>
        <v>7.1921215538942583E-4</v>
      </c>
    </row>
    <row r="24" spans="2:15">
      <c r="B24" s="86" t="s">
        <v>986</v>
      </c>
      <c r="C24" s="87" t="s">
        <v>987</v>
      </c>
      <c r="D24" s="88" t="s">
        <v>120</v>
      </c>
      <c r="E24" s="88" t="s">
        <v>314</v>
      </c>
      <c r="F24" s="87" t="s">
        <v>371</v>
      </c>
      <c r="G24" s="88" t="s">
        <v>338</v>
      </c>
      <c r="H24" s="88" t="s">
        <v>133</v>
      </c>
      <c r="I24" s="90">
        <v>1210.512082</v>
      </c>
      <c r="J24" s="102">
        <v>4751</v>
      </c>
      <c r="K24" s="90"/>
      <c r="L24" s="90">
        <v>57.511429032999999</v>
      </c>
      <c r="M24" s="91">
        <v>9.7438239583469164E-6</v>
      </c>
      <c r="N24" s="91">
        <f t="shared" si="0"/>
        <v>5.9289012836655948E-3</v>
      </c>
      <c r="O24" s="91">
        <f>L24/'סכום נכסי הקרן'!$C$42</f>
        <v>4.295538274037454E-4</v>
      </c>
    </row>
    <row r="25" spans="2:15">
      <c r="B25" s="86" t="s">
        <v>988</v>
      </c>
      <c r="C25" s="87" t="s">
        <v>989</v>
      </c>
      <c r="D25" s="88" t="s">
        <v>120</v>
      </c>
      <c r="E25" s="88" t="s">
        <v>314</v>
      </c>
      <c r="F25" s="87" t="s">
        <v>519</v>
      </c>
      <c r="G25" s="88" t="s">
        <v>520</v>
      </c>
      <c r="H25" s="88" t="s">
        <v>133</v>
      </c>
      <c r="I25" s="90">
        <v>268.89001400000001</v>
      </c>
      <c r="J25" s="102">
        <v>5400</v>
      </c>
      <c r="K25" s="90">
        <v>0.53126213299999991</v>
      </c>
      <c r="L25" s="90">
        <v>15.051322882000001</v>
      </c>
      <c r="M25" s="91">
        <v>2.6563108188356009E-6</v>
      </c>
      <c r="N25" s="91">
        <f t="shared" si="0"/>
        <v>1.5516534549115549E-3</v>
      </c>
      <c r="O25" s="91">
        <f>L25/'סכום נכסי הקרן'!$C$42</f>
        <v>1.1241858288276681E-4</v>
      </c>
    </row>
    <row r="26" spans="2:15">
      <c r="B26" s="86" t="s">
        <v>990</v>
      </c>
      <c r="C26" s="87" t="s">
        <v>991</v>
      </c>
      <c r="D26" s="88" t="s">
        <v>120</v>
      </c>
      <c r="E26" s="88" t="s">
        <v>314</v>
      </c>
      <c r="F26" s="87" t="s">
        <v>434</v>
      </c>
      <c r="G26" s="88" t="s">
        <v>156</v>
      </c>
      <c r="H26" s="88" t="s">
        <v>133</v>
      </c>
      <c r="I26" s="90">
        <v>26567.544020000001</v>
      </c>
      <c r="J26" s="102">
        <v>488.6</v>
      </c>
      <c r="K26" s="90"/>
      <c r="L26" s="90">
        <v>129.809020081</v>
      </c>
      <c r="M26" s="91">
        <v>9.6033805801355749E-6</v>
      </c>
      <c r="N26" s="91">
        <f t="shared" si="0"/>
        <v>1.3382120366857934E-2</v>
      </c>
      <c r="O26" s="91">
        <f>L26/'סכום נכסי הקרן'!$C$42</f>
        <v>9.6954574673024008E-4</v>
      </c>
    </row>
    <row r="27" spans="2:15">
      <c r="B27" s="86" t="s">
        <v>992</v>
      </c>
      <c r="C27" s="87" t="s">
        <v>993</v>
      </c>
      <c r="D27" s="88" t="s">
        <v>120</v>
      </c>
      <c r="E27" s="88" t="s">
        <v>314</v>
      </c>
      <c r="F27" s="87" t="s">
        <v>375</v>
      </c>
      <c r="G27" s="88" t="s">
        <v>338</v>
      </c>
      <c r="H27" s="88" t="s">
        <v>133</v>
      </c>
      <c r="I27" s="90">
        <v>197.32330999999999</v>
      </c>
      <c r="J27" s="102">
        <v>29700</v>
      </c>
      <c r="K27" s="90"/>
      <c r="L27" s="90">
        <v>58.605023144</v>
      </c>
      <c r="M27" s="91">
        <v>8.2337950473710667E-6</v>
      </c>
      <c r="N27" s="91">
        <f t="shared" si="0"/>
        <v>6.0416408145299149E-3</v>
      </c>
      <c r="O27" s="91">
        <f>L27/'סכום נכסי הקרן'!$C$42</f>
        <v>4.3772190014867231E-4</v>
      </c>
    </row>
    <row r="28" spans="2:15">
      <c r="B28" s="86" t="s">
        <v>994</v>
      </c>
      <c r="C28" s="87" t="s">
        <v>995</v>
      </c>
      <c r="D28" s="88" t="s">
        <v>120</v>
      </c>
      <c r="E28" s="88" t="s">
        <v>314</v>
      </c>
      <c r="F28" s="87" t="s">
        <v>996</v>
      </c>
      <c r="G28" s="88" t="s">
        <v>321</v>
      </c>
      <c r="H28" s="88" t="s">
        <v>133</v>
      </c>
      <c r="I28" s="90">
        <v>609.59901500000001</v>
      </c>
      <c r="J28" s="102">
        <v>12650</v>
      </c>
      <c r="K28" s="90">
        <v>1.6283511340000001</v>
      </c>
      <c r="L28" s="90">
        <v>78.742626467999997</v>
      </c>
      <c r="M28" s="91">
        <v>6.0759371271057006E-6</v>
      </c>
      <c r="N28" s="91">
        <f t="shared" si="0"/>
        <v>8.1176431710198588E-3</v>
      </c>
      <c r="O28" s="91">
        <f>L28/'סכום נכסי הקרן'!$C$42</f>
        <v>5.8812999690452091E-4</v>
      </c>
    </row>
    <row r="29" spans="2:15">
      <c r="B29" s="86" t="s">
        <v>997</v>
      </c>
      <c r="C29" s="87" t="s">
        <v>998</v>
      </c>
      <c r="D29" s="88" t="s">
        <v>120</v>
      </c>
      <c r="E29" s="88" t="s">
        <v>314</v>
      </c>
      <c r="F29" s="87" t="s">
        <v>999</v>
      </c>
      <c r="G29" s="88" t="s">
        <v>321</v>
      </c>
      <c r="H29" s="88" t="s">
        <v>133</v>
      </c>
      <c r="I29" s="90">
        <v>12120.80596</v>
      </c>
      <c r="J29" s="102">
        <v>1755</v>
      </c>
      <c r="K29" s="90"/>
      <c r="L29" s="90">
        <v>212.720144592</v>
      </c>
      <c r="M29" s="91">
        <v>9.7984602311953187E-6</v>
      </c>
      <c r="N29" s="91">
        <f t="shared" si="0"/>
        <v>2.1929497484914979E-2</v>
      </c>
      <c r="O29" s="91">
        <f>L29/'סכום נכסי הקרן'!$C$42</f>
        <v>1.588810325386646E-3</v>
      </c>
    </row>
    <row r="30" spans="2:15">
      <c r="B30" s="86" t="s">
        <v>1000</v>
      </c>
      <c r="C30" s="87" t="s">
        <v>1001</v>
      </c>
      <c r="D30" s="88" t="s">
        <v>120</v>
      </c>
      <c r="E30" s="88" t="s">
        <v>314</v>
      </c>
      <c r="F30" s="87" t="s">
        <v>453</v>
      </c>
      <c r="G30" s="88" t="s">
        <v>454</v>
      </c>
      <c r="H30" s="88" t="s">
        <v>133</v>
      </c>
      <c r="I30" s="90">
        <v>2571.943096</v>
      </c>
      <c r="J30" s="102">
        <v>3560</v>
      </c>
      <c r="K30" s="90">
        <v>1.8050205289999999</v>
      </c>
      <c r="L30" s="90">
        <v>93.366194740000012</v>
      </c>
      <c r="M30" s="91">
        <v>1.0187943819646208E-5</v>
      </c>
      <c r="N30" s="91">
        <f t="shared" si="0"/>
        <v>9.6251990456944908E-3</v>
      </c>
      <c r="O30" s="91">
        <f>L30/'סכום נכסי הקרן'!$C$42</f>
        <v>6.9735367343554924E-4</v>
      </c>
    </row>
    <row r="31" spans="2:15">
      <c r="B31" s="86" t="s">
        <v>1002</v>
      </c>
      <c r="C31" s="87" t="s">
        <v>1003</v>
      </c>
      <c r="D31" s="88" t="s">
        <v>120</v>
      </c>
      <c r="E31" s="88" t="s">
        <v>314</v>
      </c>
      <c r="F31" s="87" t="s">
        <v>1004</v>
      </c>
      <c r="G31" s="88" t="s">
        <v>454</v>
      </c>
      <c r="H31" s="88" t="s">
        <v>133</v>
      </c>
      <c r="I31" s="90">
        <v>2129.5723149999999</v>
      </c>
      <c r="J31" s="102">
        <v>3020</v>
      </c>
      <c r="K31" s="90"/>
      <c r="L31" s="90">
        <v>64.313083904999999</v>
      </c>
      <c r="M31" s="91">
        <v>1.0088383484224196E-5</v>
      </c>
      <c r="N31" s="91">
        <f t="shared" si="0"/>
        <v>6.6300895688412593E-3</v>
      </c>
      <c r="O31" s="91">
        <f>L31/'סכום נכסי הקרן'!$C$42</f>
        <v>4.8035550164610298E-4</v>
      </c>
    </row>
    <row r="32" spans="2:15">
      <c r="B32" s="86" t="s">
        <v>1005</v>
      </c>
      <c r="C32" s="87" t="s">
        <v>1006</v>
      </c>
      <c r="D32" s="88" t="s">
        <v>120</v>
      </c>
      <c r="E32" s="88" t="s">
        <v>314</v>
      </c>
      <c r="F32" s="87" t="s">
        <v>1007</v>
      </c>
      <c r="G32" s="88" t="s">
        <v>492</v>
      </c>
      <c r="H32" s="88" t="s">
        <v>133</v>
      </c>
      <c r="I32" s="90">
        <v>49.309697</v>
      </c>
      <c r="J32" s="102">
        <v>117790</v>
      </c>
      <c r="K32" s="90"/>
      <c r="L32" s="90">
        <v>58.081892391000004</v>
      </c>
      <c r="M32" s="91">
        <v>6.4018696794111958E-6</v>
      </c>
      <c r="N32" s="91">
        <f t="shared" si="0"/>
        <v>5.9877108280013778E-3</v>
      </c>
      <c r="O32" s="91">
        <f>L32/'סכום נכסי הקרן'!$C$42</f>
        <v>4.3381462778625525E-4</v>
      </c>
    </row>
    <row r="33" spans="2:15">
      <c r="B33" s="86" t="s">
        <v>1008</v>
      </c>
      <c r="C33" s="87" t="s">
        <v>1009</v>
      </c>
      <c r="D33" s="88" t="s">
        <v>120</v>
      </c>
      <c r="E33" s="88" t="s">
        <v>314</v>
      </c>
      <c r="F33" s="87" t="s">
        <v>1010</v>
      </c>
      <c r="G33" s="88" t="s">
        <v>1011</v>
      </c>
      <c r="H33" s="88" t="s">
        <v>133</v>
      </c>
      <c r="I33" s="90">
        <v>467.32925799999998</v>
      </c>
      <c r="J33" s="102">
        <v>15300</v>
      </c>
      <c r="K33" s="90"/>
      <c r="L33" s="90">
        <v>71.501376452000002</v>
      </c>
      <c r="M33" s="91">
        <v>4.246330502405491E-6</v>
      </c>
      <c r="N33" s="91">
        <f t="shared" si="0"/>
        <v>7.3711366550615921E-3</v>
      </c>
      <c r="O33" s="91">
        <f>L33/'סכום נכסי הקרן'!$C$42</f>
        <v>5.3404497916351807E-4</v>
      </c>
    </row>
    <row r="34" spans="2:15">
      <c r="B34" s="86" t="s">
        <v>1012</v>
      </c>
      <c r="C34" s="87" t="s">
        <v>1013</v>
      </c>
      <c r="D34" s="88" t="s">
        <v>120</v>
      </c>
      <c r="E34" s="88" t="s">
        <v>314</v>
      </c>
      <c r="F34" s="87" t="s">
        <v>724</v>
      </c>
      <c r="G34" s="88" t="s">
        <v>725</v>
      </c>
      <c r="H34" s="88" t="s">
        <v>133</v>
      </c>
      <c r="I34" s="90">
        <v>2408.342607</v>
      </c>
      <c r="J34" s="102">
        <v>3197</v>
      </c>
      <c r="K34" s="90"/>
      <c r="L34" s="90">
        <v>76.994713134000008</v>
      </c>
      <c r="M34" s="91">
        <v>2.1681302586373393E-6</v>
      </c>
      <c r="N34" s="91">
        <f t="shared" si="0"/>
        <v>7.9374493246151308E-3</v>
      </c>
      <c r="O34" s="91">
        <f>L34/'סכום נכסי הקרן'!$C$42</f>
        <v>5.7507480291588055E-4</v>
      </c>
    </row>
    <row r="35" spans="2:15">
      <c r="B35" s="86" t="s">
        <v>1014</v>
      </c>
      <c r="C35" s="87" t="s">
        <v>1015</v>
      </c>
      <c r="D35" s="88" t="s">
        <v>120</v>
      </c>
      <c r="E35" s="88" t="s">
        <v>314</v>
      </c>
      <c r="F35" s="87" t="s">
        <v>326</v>
      </c>
      <c r="G35" s="88" t="s">
        <v>321</v>
      </c>
      <c r="H35" s="88" t="s">
        <v>133</v>
      </c>
      <c r="I35" s="90">
        <v>16936.785303000001</v>
      </c>
      <c r="J35" s="102">
        <v>2700</v>
      </c>
      <c r="K35" s="90">
        <v>7.6550374119999995</v>
      </c>
      <c r="L35" s="90">
        <v>464.94824058300003</v>
      </c>
      <c r="M35" s="91">
        <v>1.097080540536653E-5</v>
      </c>
      <c r="N35" s="91">
        <f t="shared" si="0"/>
        <v>4.7931902697963845E-2</v>
      </c>
      <c r="O35" s="91">
        <f>L35/'סכום נכסי הקרן'!$C$42</f>
        <v>3.4727062019701471E-3</v>
      </c>
    </row>
    <row r="36" spans="2:15">
      <c r="B36" s="86" t="s">
        <v>1016</v>
      </c>
      <c r="C36" s="87" t="s">
        <v>1017</v>
      </c>
      <c r="D36" s="88" t="s">
        <v>120</v>
      </c>
      <c r="E36" s="88" t="s">
        <v>314</v>
      </c>
      <c r="F36" s="87" t="s">
        <v>392</v>
      </c>
      <c r="G36" s="88" t="s">
        <v>338</v>
      </c>
      <c r="H36" s="88" t="s">
        <v>133</v>
      </c>
      <c r="I36" s="90">
        <v>16186.335211</v>
      </c>
      <c r="J36" s="102">
        <v>992</v>
      </c>
      <c r="K36" s="90">
        <v>1.92963258</v>
      </c>
      <c r="L36" s="90">
        <v>162.49807787099999</v>
      </c>
      <c r="M36" s="91">
        <v>2.1442541195953672E-5</v>
      </c>
      <c r="N36" s="91">
        <f t="shared" si="0"/>
        <v>1.6752062654011704E-2</v>
      </c>
      <c r="O36" s="91">
        <f>L36/'סכום נכסי הקרן'!$C$42</f>
        <v>1.2137008672691437E-3</v>
      </c>
    </row>
    <row r="37" spans="2:15">
      <c r="B37" s="86" t="s">
        <v>1018</v>
      </c>
      <c r="C37" s="87" t="s">
        <v>1019</v>
      </c>
      <c r="D37" s="88" t="s">
        <v>120</v>
      </c>
      <c r="E37" s="88" t="s">
        <v>314</v>
      </c>
      <c r="F37" s="87" t="s">
        <v>721</v>
      </c>
      <c r="G37" s="88" t="s">
        <v>321</v>
      </c>
      <c r="H37" s="88" t="s">
        <v>133</v>
      </c>
      <c r="I37" s="90">
        <v>2803.9824800000001</v>
      </c>
      <c r="J37" s="102">
        <v>11220</v>
      </c>
      <c r="K37" s="90"/>
      <c r="L37" s="90">
        <v>314.60683424199999</v>
      </c>
      <c r="M37" s="91">
        <v>1.0902341722155779E-5</v>
      </c>
      <c r="N37" s="91">
        <f t="shared" si="0"/>
        <v>3.2433081471807478E-2</v>
      </c>
      <c r="O37" s="91">
        <f>L37/'סכום נכסי הקרן'!$C$42</f>
        <v>2.3498037181180677E-3</v>
      </c>
    </row>
    <row r="38" spans="2:15">
      <c r="B38" s="86" t="s">
        <v>1020</v>
      </c>
      <c r="C38" s="87" t="s">
        <v>1021</v>
      </c>
      <c r="D38" s="88" t="s">
        <v>120</v>
      </c>
      <c r="E38" s="88" t="s">
        <v>314</v>
      </c>
      <c r="F38" s="87" t="s">
        <v>398</v>
      </c>
      <c r="G38" s="88" t="s">
        <v>338</v>
      </c>
      <c r="H38" s="88" t="s">
        <v>133</v>
      </c>
      <c r="I38" s="90">
        <v>805.24022600000001</v>
      </c>
      <c r="J38" s="102">
        <v>22500</v>
      </c>
      <c r="K38" s="90">
        <v>4.4084470580000001</v>
      </c>
      <c r="L38" s="90">
        <v>185.58749799199998</v>
      </c>
      <c r="M38" s="91">
        <v>1.6955566338371473E-5</v>
      </c>
      <c r="N38" s="91">
        <f t="shared" si="0"/>
        <v>1.9132370271058411E-2</v>
      </c>
      <c r="O38" s="91">
        <f>L38/'סכום נכסי הקרן'!$C$42</f>
        <v>1.3861561331575563E-3</v>
      </c>
    </row>
    <row r="39" spans="2:15">
      <c r="B39" s="86" t="s">
        <v>1022</v>
      </c>
      <c r="C39" s="87" t="s">
        <v>1023</v>
      </c>
      <c r="D39" s="88" t="s">
        <v>120</v>
      </c>
      <c r="E39" s="88" t="s">
        <v>314</v>
      </c>
      <c r="F39" s="87" t="s">
        <v>1024</v>
      </c>
      <c r="G39" s="88" t="s">
        <v>1011</v>
      </c>
      <c r="H39" s="88" t="s">
        <v>133</v>
      </c>
      <c r="I39" s="90">
        <v>124.05004600000001</v>
      </c>
      <c r="J39" s="102">
        <v>37180</v>
      </c>
      <c r="K39" s="90"/>
      <c r="L39" s="90">
        <v>46.121807009999998</v>
      </c>
      <c r="M39" s="91">
        <v>4.3255452625864784E-6</v>
      </c>
      <c r="N39" s="91">
        <f t="shared" si="0"/>
        <v>4.7547356305415326E-3</v>
      </c>
      <c r="O39" s="91">
        <f>L39/'סכום נכסי הקרן'!$C$42</f>
        <v>3.4448454961107648E-4</v>
      </c>
    </row>
    <row r="40" spans="2:15">
      <c r="B40" s="86" t="s">
        <v>1025</v>
      </c>
      <c r="C40" s="87" t="s">
        <v>1026</v>
      </c>
      <c r="D40" s="88" t="s">
        <v>120</v>
      </c>
      <c r="E40" s="88" t="s">
        <v>314</v>
      </c>
      <c r="F40" s="87" t="s">
        <v>1027</v>
      </c>
      <c r="G40" s="88" t="s">
        <v>127</v>
      </c>
      <c r="H40" s="88" t="s">
        <v>133</v>
      </c>
      <c r="I40" s="90">
        <v>10822.018908</v>
      </c>
      <c r="J40" s="102">
        <v>1051</v>
      </c>
      <c r="K40" s="90"/>
      <c r="L40" s="90">
        <v>113.73941873400001</v>
      </c>
      <c r="M40" s="91">
        <v>9.21952927576709E-6</v>
      </c>
      <c r="N40" s="91">
        <f t="shared" si="0"/>
        <v>1.1725491733972566E-2</v>
      </c>
      <c r="O40" s="91">
        <f>L40/'סכום נכסי הקרן'!$C$42</f>
        <v>8.4952162492489536E-4</v>
      </c>
    </row>
    <row r="41" spans="2:15">
      <c r="B41" s="86" t="s">
        <v>1028</v>
      </c>
      <c r="C41" s="87" t="s">
        <v>1029</v>
      </c>
      <c r="D41" s="88" t="s">
        <v>120</v>
      </c>
      <c r="E41" s="88" t="s">
        <v>314</v>
      </c>
      <c r="F41" s="87" t="s">
        <v>1030</v>
      </c>
      <c r="G41" s="88" t="s">
        <v>157</v>
      </c>
      <c r="H41" s="88" t="s">
        <v>133</v>
      </c>
      <c r="I41" s="90">
        <v>103.29316399999999</v>
      </c>
      <c r="J41" s="102">
        <v>80520</v>
      </c>
      <c r="K41" s="90"/>
      <c r="L41" s="90">
        <v>83.171655250000001</v>
      </c>
      <c r="M41" s="91">
        <v>1.6258539918600553E-6</v>
      </c>
      <c r="N41" s="91">
        <f t="shared" si="0"/>
        <v>8.5742354496767519E-3</v>
      </c>
      <c r="O41" s="91">
        <f>L41/'סכום נכסי הקרן'!$C$42</f>
        <v>6.212104871127853E-4</v>
      </c>
    </row>
    <row r="42" spans="2:15">
      <c r="B42" s="86" t="s">
        <v>1031</v>
      </c>
      <c r="C42" s="87" t="s">
        <v>1032</v>
      </c>
      <c r="D42" s="88" t="s">
        <v>120</v>
      </c>
      <c r="E42" s="88" t="s">
        <v>314</v>
      </c>
      <c r="F42" s="87" t="s">
        <v>357</v>
      </c>
      <c r="G42" s="88" t="s">
        <v>338</v>
      </c>
      <c r="H42" s="88" t="s">
        <v>133</v>
      </c>
      <c r="I42" s="90">
        <v>1059.926698</v>
      </c>
      <c r="J42" s="102">
        <v>20580</v>
      </c>
      <c r="K42" s="90"/>
      <c r="L42" s="90">
        <v>218.13291439699998</v>
      </c>
      <c r="M42" s="91">
        <v>8.7400228872501948E-6</v>
      </c>
      <c r="N42" s="91">
        <f t="shared" si="0"/>
        <v>2.248750444778555E-2</v>
      </c>
      <c r="O42" s="91">
        <f>L42/'סכום נכסי הקרן'!$C$42</f>
        <v>1.6292383937843039E-3</v>
      </c>
    </row>
    <row r="43" spans="2:15">
      <c r="B43" s="86" t="s">
        <v>1033</v>
      </c>
      <c r="C43" s="87" t="s">
        <v>1034</v>
      </c>
      <c r="D43" s="88" t="s">
        <v>120</v>
      </c>
      <c r="E43" s="88" t="s">
        <v>314</v>
      </c>
      <c r="F43" s="87" t="s">
        <v>341</v>
      </c>
      <c r="G43" s="88" t="s">
        <v>321</v>
      </c>
      <c r="H43" s="88" t="s">
        <v>133</v>
      </c>
      <c r="I43" s="90">
        <v>14451.654731000001</v>
      </c>
      <c r="J43" s="102">
        <v>2975</v>
      </c>
      <c r="K43" s="90"/>
      <c r="L43" s="90">
        <v>429.93672823499998</v>
      </c>
      <c r="M43" s="91">
        <v>1.0810151497338285E-5</v>
      </c>
      <c r="N43" s="91">
        <f t="shared" si="0"/>
        <v>4.4322536629455581E-2</v>
      </c>
      <c r="O43" s="91">
        <f>L43/'סכום נכסי הקרן'!$C$42</f>
        <v>3.2112046294105892E-3</v>
      </c>
    </row>
    <row r="44" spans="2:15">
      <c r="B44" s="86" t="s">
        <v>1035</v>
      </c>
      <c r="C44" s="87" t="s">
        <v>1036</v>
      </c>
      <c r="D44" s="88" t="s">
        <v>120</v>
      </c>
      <c r="E44" s="88" t="s">
        <v>314</v>
      </c>
      <c r="F44" s="87" t="s">
        <v>571</v>
      </c>
      <c r="G44" s="88" t="s">
        <v>572</v>
      </c>
      <c r="H44" s="88" t="s">
        <v>133</v>
      </c>
      <c r="I44" s="90">
        <v>1371.5808019999999</v>
      </c>
      <c r="J44" s="102">
        <v>8105</v>
      </c>
      <c r="K44" s="90"/>
      <c r="L44" s="90">
        <v>111.166623966</v>
      </c>
      <c r="M44" s="91">
        <v>1.1778032620935578E-5</v>
      </c>
      <c r="N44" s="91">
        <f t="shared" si="0"/>
        <v>1.1460260171149622E-2</v>
      </c>
      <c r="O44" s="91">
        <f>L44/'סכום נכסי הקרן'!$C$42</f>
        <v>8.3030537767976782E-4</v>
      </c>
    </row>
    <row r="45" spans="2:15">
      <c r="B45" s="86" t="s">
        <v>1037</v>
      </c>
      <c r="C45" s="87" t="s">
        <v>1038</v>
      </c>
      <c r="D45" s="88" t="s">
        <v>120</v>
      </c>
      <c r="E45" s="88" t="s">
        <v>314</v>
      </c>
      <c r="F45" s="87" t="s">
        <v>1039</v>
      </c>
      <c r="G45" s="88" t="s">
        <v>520</v>
      </c>
      <c r="H45" s="88" t="s">
        <v>133</v>
      </c>
      <c r="I45" s="90">
        <v>5801.9663289999999</v>
      </c>
      <c r="J45" s="102">
        <v>671</v>
      </c>
      <c r="K45" s="90"/>
      <c r="L45" s="90">
        <v>38.931194065999996</v>
      </c>
      <c r="M45" s="91">
        <v>1.2080859173452718E-5</v>
      </c>
      <c r="N45" s="91">
        <f t="shared" si="0"/>
        <v>4.0134493326552181E-3</v>
      </c>
      <c r="O45" s="91">
        <f>L45/'סכום נכסי הקרן'!$C$42</f>
        <v>2.907777410095759E-4</v>
      </c>
    </row>
    <row r="46" spans="2:15">
      <c r="B46" s="86" t="s">
        <v>1040</v>
      </c>
      <c r="C46" s="87" t="s">
        <v>1041</v>
      </c>
      <c r="D46" s="88" t="s">
        <v>120</v>
      </c>
      <c r="E46" s="88" t="s">
        <v>314</v>
      </c>
      <c r="F46" s="87" t="s">
        <v>643</v>
      </c>
      <c r="G46" s="88" t="s">
        <v>644</v>
      </c>
      <c r="H46" s="88" t="s">
        <v>133</v>
      </c>
      <c r="I46" s="90">
        <v>6031.5214340000002</v>
      </c>
      <c r="J46" s="102">
        <v>2537</v>
      </c>
      <c r="K46" s="90">
        <v>1.181828372</v>
      </c>
      <c r="L46" s="90">
        <v>154.20152714</v>
      </c>
      <c r="M46" s="91">
        <v>1.688327100186564E-5</v>
      </c>
      <c r="N46" s="91">
        <f t="shared" si="0"/>
        <v>1.5896764305386116E-2</v>
      </c>
      <c r="O46" s="91">
        <f>L46/'סכום נכסי הקרן'!$C$42</f>
        <v>1.1517337907997784E-3</v>
      </c>
    </row>
    <row r="47" spans="2:15">
      <c r="B47" s="92"/>
      <c r="C47" s="87"/>
      <c r="D47" s="87"/>
      <c r="E47" s="87"/>
      <c r="F47" s="87"/>
      <c r="G47" s="87"/>
      <c r="H47" s="87"/>
      <c r="I47" s="90"/>
      <c r="J47" s="102"/>
      <c r="K47" s="87"/>
      <c r="L47" s="87"/>
      <c r="M47" s="87"/>
      <c r="N47" s="91"/>
      <c r="O47" s="87"/>
    </row>
    <row r="48" spans="2:15">
      <c r="B48" s="85" t="s">
        <v>1042</v>
      </c>
      <c r="C48" s="80"/>
      <c r="D48" s="81"/>
      <c r="E48" s="81"/>
      <c r="F48" s="80"/>
      <c r="G48" s="81"/>
      <c r="H48" s="81"/>
      <c r="I48" s="83"/>
      <c r="J48" s="100"/>
      <c r="K48" s="83">
        <v>4.9154939080000002</v>
      </c>
      <c r="L48" s="83">
        <v>2185.1430746020005</v>
      </c>
      <c r="M48" s="84"/>
      <c r="N48" s="84">
        <f t="shared" ref="N48:N79" si="1">IFERROR(L48/$L$11,0)</f>
        <v>0.2252682257741663</v>
      </c>
      <c r="O48" s="84">
        <f>L48/'סכום נכסי הקרן'!$C$42</f>
        <v>1.6320870249659222E-2</v>
      </c>
    </row>
    <row r="49" spans="2:15">
      <c r="B49" s="86" t="s">
        <v>1043</v>
      </c>
      <c r="C49" s="87" t="s">
        <v>1044</v>
      </c>
      <c r="D49" s="88" t="s">
        <v>120</v>
      </c>
      <c r="E49" s="88" t="s">
        <v>314</v>
      </c>
      <c r="F49" s="87" t="s">
        <v>647</v>
      </c>
      <c r="G49" s="88" t="s">
        <v>520</v>
      </c>
      <c r="H49" s="88" t="s">
        <v>133</v>
      </c>
      <c r="I49" s="90">
        <v>3200.4269519999998</v>
      </c>
      <c r="J49" s="102">
        <v>895.2</v>
      </c>
      <c r="K49" s="90"/>
      <c r="L49" s="90">
        <v>28.650222072999998</v>
      </c>
      <c r="M49" s="91">
        <v>1.518659004453381E-5</v>
      </c>
      <c r="N49" s="91">
        <f t="shared" si="1"/>
        <v>2.9535753376680324E-3</v>
      </c>
      <c r="O49" s="91">
        <f>L49/'סכום נכסי הקרן'!$C$42</f>
        <v>2.1398898887319912E-4</v>
      </c>
    </row>
    <row r="50" spans="2:15">
      <c r="B50" s="86" t="s">
        <v>1045</v>
      </c>
      <c r="C50" s="87" t="s">
        <v>1046</v>
      </c>
      <c r="D50" s="88" t="s">
        <v>120</v>
      </c>
      <c r="E50" s="88" t="s">
        <v>314</v>
      </c>
      <c r="F50" s="87" t="s">
        <v>1047</v>
      </c>
      <c r="G50" s="88" t="s">
        <v>454</v>
      </c>
      <c r="H50" s="88" t="s">
        <v>133</v>
      </c>
      <c r="I50" s="90">
        <v>130.522325</v>
      </c>
      <c r="J50" s="102">
        <v>8831</v>
      </c>
      <c r="K50" s="90"/>
      <c r="L50" s="90">
        <v>11.526426477000001</v>
      </c>
      <c r="M50" s="91">
        <v>8.8942486405200483E-6</v>
      </c>
      <c r="N50" s="91">
        <f t="shared" si="1"/>
        <v>1.1882689386200009E-3</v>
      </c>
      <c r="O50" s="91">
        <f>L50/'סכום נכסי הקרן'!$C$42</f>
        <v>8.6091072552591484E-5</v>
      </c>
    </row>
    <row r="51" spans="2:15">
      <c r="B51" s="86" t="s">
        <v>1048</v>
      </c>
      <c r="C51" s="87" t="s">
        <v>1049</v>
      </c>
      <c r="D51" s="88" t="s">
        <v>120</v>
      </c>
      <c r="E51" s="88" t="s">
        <v>314</v>
      </c>
      <c r="F51" s="87" t="s">
        <v>1050</v>
      </c>
      <c r="G51" s="88" t="s">
        <v>644</v>
      </c>
      <c r="H51" s="88" t="s">
        <v>133</v>
      </c>
      <c r="I51" s="90">
        <v>3665.0409210000003</v>
      </c>
      <c r="J51" s="102">
        <v>1220</v>
      </c>
      <c r="K51" s="90">
        <v>0.54956555600000001</v>
      </c>
      <c r="L51" s="90">
        <v>45.263064796000002</v>
      </c>
      <c r="M51" s="91">
        <v>2.9296885406548181E-5</v>
      </c>
      <c r="N51" s="91">
        <f t="shared" si="1"/>
        <v>4.666207178014279E-3</v>
      </c>
      <c r="O51" s="91">
        <f>L51/'סכום נכסי הקרן'!$C$42</f>
        <v>3.3807058962122467E-4</v>
      </c>
    </row>
    <row r="52" spans="2:15">
      <c r="B52" s="86" t="s">
        <v>1051</v>
      </c>
      <c r="C52" s="87" t="s">
        <v>1052</v>
      </c>
      <c r="D52" s="88" t="s">
        <v>120</v>
      </c>
      <c r="E52" s="88" t="s">
        <v>314</v>
      </c>
      <c r="F52" s="87" t="s">
        <v>1053</v>
      </c>
      <c r="G52" s="88" t="s">
        <v>130</v>
      </c>
      <c r="H52" s="88" t="s">
        <v>133</v>
      </c>
      <c r="I52" s="90">
        <v>544.05047999999999</v>
      </c>
      <c r="J52" s="102">
        <v>703.5</v>
      </c>
      <c r="K52" s="90">
        <v>8.821561E-2</v>
      </c>
      <c r="L52" s="90">
        <v>3.9156107370000002</v>
      </c>
      <c r="M52" s="91">
        <v>2.7567389286323257E-6</v>
      </c>
      <c r="N52" s="91">
        <f t="shared" si="1"/>
        <v>4.0366358331338264E-4</v>
      </c>
      <c r="O52" s="91">
        <f>L52/'סכום נכסי הקרן'!$C$42</f>
        <v>2.9245762224695201E-5</v>
      </c>
    </row>
    <row r="53" spans="2:15">
      <c r="B53" s="86" t="s">
        <v>1054</v>
      </c>
      <c r="C53" s="87" t="s">
        <v>1055</v>
      </c>
      <c r="D53" s="88" t="s">
        <v>120</v>
      </c>
      <c r="E53" s="88" t="s">
        <v>314</v>
      </c>
      <c r="F53" s="87" t="s">
        <v>1056</v>
      </c>
      <c r="G53" s="88" t="s">
        <v>511</v>
      </c>
      <c r="H53" s="88" t="s">
        <v>133</v>
      </c>
      <c r="I53" s="90">
        <v>91.05602300000001</v>
      </c>
      <c r="J53" s="102">
        <v>3174</v>
      </c>
      <c r="K53" s="90"/>
      <c r="L53" s="90">
        <v>2.8901181780000003</v>
      </c>
      <c r="M53" s="91">
        <v>1.6155373828542305E-6</v>
      </c>
      <c r="N53" s="91">
        <f t="shared" si="1"/>
        <v>2.979446983599955E-4</v>
      </c>
      <c r="O53" s="91">
        <f>L53/'סכום נכסי הקרן'!$C$42</f>
        <v>2.1586341113114924E-5</v>
      </c>
    </row>
    <row r="54" spans="2:15">
      <c r="B54" s="86" t="s">
        <v>1057</v>
      </c>
      <c r="C54" s="87" t="s">
        <v>1058</v>
      </c>
      <c r="D54" s="88" t="s">
        <v>120</v>
      </c>
      <c r="E54" s="88" t="s">
        <v>314</v>
      </c>
      <c r="F54" s="87" t="s">
        <v>1059</v>
      </c>
      <c r="G54" s="88" t="s">
        <v>424</v>
      </c>
      <c r="H54" s="88" t="s">
        <v>133</v>
      </c>
      <c r="I54" s="90">
        <v>223.77718100000001</v>
      </c>
      <c r="J54" s="102">
        <v>9714</v>
      </c>
      <c r="K54" s="90"/>
      <c r="L54" s="90">
        <v>21.737715349999998</v>
      </c>
      <c r="M54" s="91">
        <v>1.0366508787508074E-5</v>
      </c>
      <c r="N54" s="91">
        <f t="shared" si="1"/>
        <v>2.2409592425293528E-3</v>
      </c>
      <c r="O54" s="91">
        <f>L54/'סכום נכסי הקרן'!$C$42</f>
        <v>1.6235936029772077E-4</v>
      </c>
    </row>
    <row r="55" spans="2:15">
      <c r="B55" s="86" t="s">
        <v>1060</v>
      </c>
      <c r="C55" s="87" t="s">
        <v>1061</v>
      </c>
      <c r="D55" s="88" t="s">
        <v>120</v>
      </c>
      <c r="E55" s="88" t="s">
        <v>314</v>
      </c>
      <c r="F55" s="87" t="s">
        <v>658</v>
      </c>
      <c r="G55" s="88" t="s">
        <v>520</v>
      </c>
      <c r="H55" s="88" t="s">
        <v>133</v>
      </c>
      <c r="I55" s="90">
        <v>305.09891699999997</v>
      </c>
      <c r="J55" s="102">
        <v>14130</v>
      </c>
      <c r="K55" s="90"/>
      <c r="L55" s="90">
        <v>43.110477025000002</v>
      </c>
      <c r="M55" s="91">
        <v>2.4130822026369836E-5</v>
      </c>
      <c r="N55" s="91">
        <f t="shared" si="1"/>
        <v>4.4442951056962417E-3</v>
      </c>
      <c r="O55" s="91">
        <f>L55/'סכום נכסי הקרן'!$C$42</f>
        <v>3.219928754798323E-4</v>
      </c>
    </row>
    <row r="56" spans="2:15">
      <c r="B56" s="86" t="s">
        <v>1062</v>
      </c>
      <c r="C56" s="87" t="s">
        <v>1063</v>
      </c>
      <c r="D56" s="88" t="s">
        <v>120</v>
      </c>
      <c r="E56" s="88" t="s">
        <v>314</v>
      </c>
      <c r="F56" s="87" t="s">
        <v>1064</v>
      </c>
      <c r="G56" s="88" t="s">
        <v>492</v>
      </c>
      <c r="H56" s="88" t="s">
        <v>133</v>
      </c>
      <c r="I56" s="90">
        <v>244.10261299999999</v>
      </c>
      <c r="J56" s="102">
        <v>8579</v>
      </c>
      <c r="K56" s="90"/>
      <c r="L56" s="90">
        <v>20.941563159000001</v>
      </c>
      <c r="M56" s="91">
        <v>6.7188451846282286E-6</v>
      </c>
      <c r="N56" s="91">
        <f t="shared" si="1"/>
        <v>2.1588832477822122E-3</v>
      </c>
      <c r="O56" s="91">
        <f>L56/'סכום נכסי הקרן'!$C$42</f>
        <v>1.5641288623873516E-4</v>
      </c>
    </row>
    <row r="57" spans="2:15">
      <c r="B57" s="86" t="s">
        <v>1065</v>
      </c>
      <c r="C57" s="87" t="s">
        <v>1066</v>
      </c>
      <c r="D57" s="88" t="s">
        <v>120</v>
      </c>
      <c r="E57" s="88" t="s">
        <v>314</v>
      </c>
      <c r="F57" s="87" t="s">
        <v>674</v>
      </c>
      <c r="G57" s="88" t="s">
        <v>520</v>
      </c>
      <c r="H57" s="88" t="s">
        <v>133</v>
      </c>
      <c r="I57" s="90">
        <v>62.446604999999998</v>
      </c>
      <c r="J57" s="102">
        <v>3120</v>
      </c>
      <c r="K57" s="90">
        <v>5.7081566999999993E-2</v>
      </c>
      <c r="L57" s="90">
        <v>2.005415631</v>
      </c>
      <c r="M57" s="91">
        <v>1.0858201909199979E-6</v>
      </c>
      <c r="N57" s="91">
        <f t="shared" si="1"/>
        <v>2.0673997340766009E-4</v>
      </c>
      <c r="O57" s="91">
        <f>L57/'סכום נכסי הקרן'!$C$42</f>
        <v>1.4978482960961675E-5</v>
      </c>
    </row>
    <row r="58" spans="2:15">
      <c r="B58" s="86" t="s">
        <v>1067</v>
      </c>
      <c r="C58" s="87" t="s">
        <v>1068</v>
      </c>
      <c r="D58" s="88" t="s">
        <v>120</v>
      </c>
      <c r="E58" s="88" t="s">
        <v>314</v>
      </c>
      <c r="F58" s="87" t="s">
        <v>1069</v>
      </c>
      <c r="G58" s="88" t="s">
        <v>511</v>
      </c>
      <c r="H58" s="88" t="s">
        <v>133</v>
      </c>
      <c r="I58" s="90">
        <v>17.829117</v>
      </c>
      <c r="J58" s="102">
        <v>4494</v>
      </c>
      <c r="K58" s="90"/>
      <c r="L58" s="90">
        <v>0.80124053500000014</v>
      </c>
      <c r="M58" s="91">
        <v>9.8495061247295385E-7</v>
      </c>
      <c r="N58" s="91">
        <f t="shared" si="1"/>
        <v>8.2600556382638152E-5</v>
      </c>
      <c r="O58" s="91">
        <f>L58/'סכום נכסי הקרן'!$C$42</f>
        <v>5.9844789856080065E-6</v>
      </c>
    </row>
    <row r="59" spans="2:15">
      <c r="B59" s="86" t="s">
        <v>1070</v>
      </c>
      <c r="C59" s="87" t="s">
        <v>1071</v>
      </c>
      <c r="D59" s="88" t="s">
        <v>120</v>
      </c>
      <c r="E59" s="88" t="s">
        <v>314</v>
      </c>
      <c r="F59" s="87" t="s">
        <v>626</v>
      </c>
      <c r="G59" s="88" t="s">
        <v>348</v>
      </c>
      <c r="H59" s="88" t="s">
        <v>133</v>
      </c>
      <c r="I59" s="90">
        <v>13224.166208999999</v>
      </c>
      <c r="J59" s="102">
        <v>98.1</v>
      </c>
      <c r="K59" s="90"/>
      <c r="L59" s="90">
        <v>12.972907052</v>
      </c>
      <c r="M59" s="91">
        <v>4.1241556594437458E-6</v>
      </c>
      <c r="N59" s="91">
        <f t="shared" si="1"/>
        <v>1.3373878299797325E-3</v>
      </c>
      <c r="O59" s="91">
        <f>L59/'סכום נכסי הקרן'!$C$42</f>
        <v>9.6894860211908646E-5</v>
      </c>
    </row>
    <row r="60" spans="2:15">
      <c r="B60" s="86" t="s">
        <v>1072</v>
      </c>
      <c r="C60" s="87" t="s">
        <v>1073</v>
      </c>
      <c r="D60" s="88" t="s">
        <v>120</v>
      </c>
      <c r="E60" s="88" t="s">
        <v>314</v>
      </c>
      <c r="F60" s="87" t="s">
        <v>523</v>
      </c>
      <c r="G60" s="88" t="s">
        <v>511</v>
      </c>
      <c r="H60" s="88" t="s">
        <v>133</v>
      </c>
      <c r="I60" s="90">
        <v>2597.642801</v>
      </c>
      <c r="J60" s="102">
        <v>1185</v>
      </c>
      <c r="K60" s="90"/>
      <c r="L60" s="90">
        <v>30.782067195</v>
      </c>
      <c r="M60" s="91">
        <v>1.4557132874216609E-5</v>
      </c>
      <c r="N60" s="91">
        <f t="shared" si="1"/>
        <v>3.1733490329651799E-3</v>
      </c>
      <c r="O60" s="91">
        <f>L60/'סכום נכסי הקרן'!$C$42</f>
        <v>2.2991177582154035E-4</v>
      </c>
    </row>
    <row r="61" spans="2:15">
      <c r="B61" s="86" t="s">
        <v>1074</v>
      </c>
      <c r="C61" s="87" t="s">
        <v>1075</v>
      </c>
      <c r="D61" s="88" t="s">
        <v>120</v>
      </c>
      <c r="E61" s="88" t="s">
        <v>314</v>
      </c>
      <c r="F61" s="87" t="s">
        <v>491</v>
      </c>
      <c r="G61" s="88" t="s">
        <v>492</v>
      </c>
      <c r="H61" s="88" t="s">
        <v>133</v>
      </c>
      <c r="I61" s="90">
        <v>40211.549699000003</v>
      </c>
      <c r="J61" s="102">
        <v>60.9</v>
      </c>
      <c r="K61" s="90"/>
      <c r="L61" s="90">
        <v>24.488833765999999</v>
      </c>
      <c r="M61" s="91">
        <v>3.1788901824784196E-5</v>
      </c>
      <c r="N61" s="91">
        <f t="shared" si="1"/>
        <v>2.5245743392569818E-3</v>
      </c>
      <c r="O61" s="91">
        <f>L61/'סכום נכסי הקרן'!$C$42</f>
        <v>1.8290750985866527E-4</v>
      </c>
    </row>
    <row r="62" spans="2:15">
      <c r="B62" s="86" t="s">
        <v>1076</v>
      </c>
      <c r="C62" s="87" t="s">
        <v>1077</v>
      </c>
      <c r="D62" s="88" t="s">
        <v>120</v>
      </c>
      <c r="E62" s="88" t="s">
        <v>314</v>
      </c>
      <c r="F62" s="87" t="s">
        <v>1078</v>
      </c>
      <c r="G62" s="88" t="s">
        <v>562</v>
      </c>
      <c r="H62" s="88" t="s">
        <v>133</v>
      </c>
      <c r="I62" s="90">
        <v>2304.031602</v>
      </c>
      <c r="J62" s="102">
        <v>762</v>
      </c>
      <c r="K62" s="90"/>
      <c r="L62" s="90">
        <v>17.556720809999998</v>
      </c>
      <c r="M62" s="91">
        <v>1.2964182048672442E-5</v>
      </c>
      <c r="N62" s="91">
        <f t="shared" si="1"/>
        <v>1.809937021172601E-3</v>
      </c>
      <c r="O62" s="91">
        <f>L62/'סכום נכסי הקרן'!$C$42</f>
        <v>1.3113144200028741E-4</v>
      </c>
    </row>
    <row r="63" spans="2:15">
      <c r="B63" s="86" t="s">
        <v>1079</v>
      </c>
      <c r="C63" s="87" t="s">
        <v>1080</v>
      </c>
      <c r="D63" s="88" t="s">
        <v>120</v>
      </c>
      <c r="E63" s="88" t="s">
        <v>314</v>
      </c>
      <c r="F63" s="87" t="s">
        <v>1081</v>
      </c>
      <c r="G63" s="88" t="s">
        <v>128</v>
      </c>
      <c r="H63" s="88" t="s">
        <v>133</v>
      </c>
      <c r="I63" s="90">
        <v>140.41336000000001</v>
      </c>
      <c r="J63" s="102">
        <v>3586</v>
      </c>
      <c r="K63" s="90"/>
      <c r="L63" s="90">
        <v>5.0352230809999998</v>
      </c>
      <c r="M63" s="91">
        <v>5.1304883511726296E-6</v>
      </c>
      <c r="N63" s="91">
        <f t="shared" si="1"/>
        <v>5.1908535556217386E-4</v>
      </c>
      <c r="O63" s="91">
        <f>L63/'סכום נכסי הקרן'!$C$42</f>
        <v>3.760816558799399E-5</v>
      </c>
    </row>
    <row r="64" spans="2:15">
      <c r="B64" s="86" t="s">
        <v>1082</v>
      </c>
      <c r="C64" s="87" t="s">
        <v>1083</v>
      </c>
      <c r="D64" s="88" t="s">
        <v>120</v>
      </c>
      <c r="E64" s="88" t="s">
        <v>314</v>
      </c>
      <c r="F64" s="87" t="s">
        <v>1084</v>
      </c>
      <c r="G64" s="88" t="s">
        <v>154</v>
      </c>
      <c r="H64" s="88" t="s">
        <v>133</v>
      </c>
      <c r="I64" s="90">
        <v>209.74588499999999</v>
      </c>
      <c r="J64" s="102">
        <v>14230</v>
      </c>
      <c r="K64" s="90"/>
      <c r="L64" s="90">
        <v>29.846839436</v>
      </c>
      <c r="M64" s="91">
        <v>8.159974468018555E-6</v>
      </c>
      <c r="N64" s="91">
        <f t="shared" si="1"/>
        <v>3.0769356216817779E-3</v>
      </c>
      <c r="O64" s="91">
        <f>L64/'סכום נכסי הקרן'!$C$42</f>
        <v>2.2292654401409969E-4</v>
      </c>
    </row>
    <row r="65" spans="2:15">
      <c r="B65" s="86" t="s">
        <v>1085</v>
      </c>
      <c r="C65" s="87" t="s">
        <v>1086</v>
      </c>
      <c r="D65" s="88" t="s">
        <v>120</v>
      </c>
      <c r="E65" s="88" t="s">
        <v>314</v>
      </c>
      <c r="F65" s="87" t="s">
        <v>631</v>
      </c>
      <c r="G65" s="88" t="s">
        <v>520</v>
      </c>
      <c r="H65" s="88" t="s">
        <v>133</v>
      </c>
      <c r="I65" s="90">
        <v>249.803067</v>
      </c>
      <c r="J65" s="102">
        <v>20430</v>
      </c>
      <c r="K65" s="90"/>
      <c r="L65" s="90">
        <v>51.034766511000001</v>
      </c>
      <c r="M65" s="91">
        <v>1.3352832452180154E-5</v>
      </c>
      <c r="N65" s="91">
        <f t="shared" si="1"/>
        <v>5.261216731460832E-3</v>
      </c>
      <c r="O65" s="91">
        <f>L65/'סכום נכסי הקרן'!$C$42</f>
        <v>3.8117952647077533E-4</v>
      </c>
    </row>
    <row r="66" spans="2:15">
      <c r="B66" s="86" t="s">
        <v>1087</v>
      </c>
      <c r="C66" s="87" t="s">
        <v>1088</v>
      </c>
      <c r="D66" s="88" t="s">
        <v>120</v>
      </c>
      <c r="E66" s="88" t="s">
        <v>314</v>
      </c>
      <c r="F66" s="87" t="s">
        <v>1089</v>
      </c>
      <c r="G66" s="88" t="s">
        <v>129</v>
      </c>
      <c r="H66" s="88" t="s">
        <v>133</v>
      </c>
      <c r="I66" s="90">
        <v>176.00551400000001</v>
      </c>
      <c r="J66" s="102">
        <v>26300</v>
      </c>
      <c r="K66" s="90"/>
      <c r="L66" s="90">
        <v>46.289450248000001</v>
      </c>
      <c r="M66" s="91">
        <v>3.0275721300762497E-5</v>
      </c>
      <c r="N66" s="91">
        <f t="shared" si="1"/>
        <v>4.7720181120532636E-3</v>
      </c>
      <c r="O66" s="91">
        <f>L66/'סכום נכסי הקרן'!$C$42</f>
        <v>3.4573667976558781E-4</v>
      </c>
    </row>
    <row r="67" spans="2:15">
      <c r="B67" s="86" t="s">
        <v>1090</v>
      </c>
      <c r="C67" s="87" t="s">
        <v>1091</v>
      </c>
      <c r="D67" s="88" t="s">
        <v>120</v>
      </c>
      <c r="E67" s="88" t="s">
        <v>314</v>
      </c>
      <c r="F67" s="87" t="s">
        <v>1092</v>
      </c>
      <c r="G67" s="88" t="s">
        <v>520</v>
      </c>
      <c r="H67" s="88" t="s">
        <v>133</v>
      </c>
      <c r="I67" s="90">
        <v>161.570053</v>
      </c>
      <c r="J67" s="102">
        <v>7144</v>
      </c>
      <c r="K67" s="90">
        <v>0.20706220199999997</v>
      </c>
      <c r="L67" s="90">
        <v>11.749626796999999</v>
      </c>
      <c r="M67" s="91">
        <v>5.1765534469116053E-6</v>
      </c>
      <c r="N67" s="91">
        <f t="shared" si="1"/>
        <v>1.2112788461464377E-3</v>
      </c>
      <c r="O67" s="91">
        <f>L67/'סכום נכסי הקרן'!$C$42</f>
        <v>8.7758159483760002E-5</v>
      </c>
    </row>
    <row r="68" spans="2:15">
      <c r="B68" s="86" t="s">
        <v>1093</v>
      </c>
      <c r="C68" s="87" t="s">
        <v>1094</v>
      </c>
      <c r="D68" s="88" t="s">
        <v>120</v>
      </c>
      <c r="E68" s="88" t="s">
        <v>314</v>
      </c>
      <c r="F68" s="87" t="s">
        <v>1095</v>
      </c>
      <c r="G68" s="88" t="s">
        <v>1096</v>
      </c>
      <c r="H68" s="88" t="s">
        <v>133</v>
      </c>
      <c r="I68" s="90">
        <v>2291.6069790000001</v>
      </c>
      <c r="J68" s="102">
        <v>3650</v>
      </c>
      <c r="K68" s="90">
        <v>0.92923975700000006</v>
      </c>
      <c r="L68" s="90">
        <v>84.572894476000002</v>
      </c>
      <c r="M68" s="91">
        <v>3.204278387965955E-5</v>
      </c>
      <c r="N68" s="91">
        <f t="shared" si="1"/>
        <v>8.7186903725580273E-3</v>
      </c>
      <c r="O68" s="91">
        <f>L68/'סכום נכסי הקרן'!$C$42</f>
        <v>6.3167636637812561E-4</v>
      </c>
    </row>
    <row r="69" spans="2:15">
      <c r="B69" s="86" t="s">
        <v>1097</v>
      </c>
      <c r="C69" s="87" t="s">
        <v>1098</v>
      </c>
      <c r="D69" s="88" t="s">
        <v>120</v>
      </c>
      <c r="E69" s="88" t="s">
        <v>314</v>
      </c>
      <c r="F69" s="87" t="s">
        <v>1099</v>
      </c>
      <c r="G69" s="88" t="s">
        <v>155</v>
      </c>
      <c r="H69" s="88" t="s">
        <v>133</v>
      </c>
      <c r="I69" s="90">
        <v>1055.096949</v>
      </c>
      <c r="J69" s="102">
        <v>1985</v>
      </c>
      <c r="K69" s="90"/>
      <c r="L69" s="90">
        <v>20.943674429999998</v>
      </c>
      <c r="M69" s="91">
        <v>7.9860413267139603E-6</v>
      </c>
      <c r="N69" s="91">
        <f t="shared" si="1"/>
        <v>2.1591009004740774E-3</v>
      </c>
      <c r="O69" s="91">
        <f>L69/'סכום נכסי הקרן'!$C$42</f>
        <v>1.5642865535722141E-4</v>
      </c>
    </row>
    <row r="70" spans="2:15">
      <c r="B70" s="86" t="s">
        <v>1100</v>
      </c>
      <c r="C70" s="87" t="s">
        <v>1101</v>
      </c>
      <c r="D70" s="88" t="s">
        <v>120</v>
      </c>
      <c r="E70" s="88" t="s">
        <v>314</v>
      </c>
      <c r="F70" s="87" t="s">
        <v>1102</v>
      </c>
      <c r="G70" s="88" t="s">
        <v>1096</v>
      </c>
      <c r="H70" s="88" t="s">
        <v>133</v>
      </c>
      <c r="I70" s="90">
        <v>584.51413200000002</v>
      </c>
      <c r="J70" s="102">
        <v>14920</v>
      </c>
      <c r="K70" s="90">
        <v>0.73064266499999997</v>
      </c>
      <c r="L70" s="90">
        <v>87.940151158999996</v>
      </c>
      <c r="M70" s="91">
        <v>2.5488264278958798E-5</v>
      </c>
      <c r="N70" s="91">
        <f t="shared" si="1"/>
        <v>9.0658236781626378E-3</v>
      </c>
      <c r="O70" s="91">
        <f>L70/'סכום נכסי הקרן'!$C$42</f>
        <v>6.5682646298246368E-4</v>
      </c>
    </row>
    <row r="71" spans="2:15">
      <c r="B71" s="86" t="s">
        <v>1103</v>
      </c>
      <c r="C71" s="87" t="s">
        <v>1104</v>
      </c>
      <c r="D71" s="88" t="s">
        <v>120</v>
      </c>
      <c r="E71" s="88" t="s">
        <v>314</v>
      </c>
      <c r="F71" s="87" t="s">
        <v>1105</v>
      </c>
      <c r="G71" s="88" t="s">
        <v>424</v>
      </c>
      <c r="H71" s="88" t="s">
        <v>133</v>
      </c>
      <c r="I71" s="90">
        <v>209.84807899999998</v>
      </c>
      <c r="J71" s="102">
        <v>16530</v>
      </c>
      <c r="K71" s="90"/>
      <c r="L71" s="90">
        <v>34.687887437999997</v>
      </c>
      <c r="M71" s="91">
        <v>1.4484408256291819E-5</v>
      </c>
      <c r="N71" s="91">
        <f t="shared" si="1"/>
        <v>3.5760033060697857E-3</v>
      </c>
      <c r="O71" s="91">
        <f>L71/'סכום נכסי הקרן'!$C$42</f>
        <v>2.5908441268244982E-4</v>
      </c>
    </row>
    <row r="72" spans="2:15">
      <c r="B72" s="86" t="s">
        <v>1106</v>
      </c>
      <c r="C72" s="87" t="s">
        <v>1107</v>
      </c>
      <c r="D72" s="88" t="s">
        <v>120</v>
      </c>
      <c r="E72" s="88" t="s">
        <v>314</v>
      </c>
      <c r="F72" s="87" t="s">
        <v>1108</v>
      </c>
      <c r="G72" s="88" t="s">
        <v>130</v>
      </c>
      <c r="H72" s="88" t="s">
        <v>133</v>
      </c>
      <c r="I72" s="90">
        <v>1518.7365649999999</v>
      </c>
      <c r="J72" s="102">
        <v>1500</v>
      </c>
      <c r="K72" s="90"/>
      <c r="L72" s="90">
        <v>22.781048471999998</v>
      </c>
      <c r="M72" s="91">
        <v>7.5844659544381879E-6</v>
      </c>
      <c r="N72" s="91">
        <f t="shared" si="1"/>
        <v>2.3485173260324979E-3</v>
      </c>
      <c r="O72" s="91">
        <f>L72/'סכום נכסי הקרן'!$C$42</f>
        <v>1.7015203287337597E-4</v>
      </c>
    </row>
    <row r="73" spans="2:15">
      <c r="B73" s="86" t="s">
        <v>1109</v>
      </c>
      <c r="C73" s="87" t="s">
        <v>1110</v>
      </c>
      <c r="D73" s="88" t="s">
        <v>120</v>
      </c>
      <c r="E73" s="88" t="s">
        <v>314</v>
      </c>
      <c r="F73" s="87" t="s">
        <v>1111</v>
      </c>
      <c r="G73" s="88" t="s">
        <v>520</v>
      </c>
      <c r="H73" s="88" t="s">
        <v>133</v>
      </c>
      <c r="I73" s="90">
        <v>3851.5711240000001</v>
      </c>
      <c r="J73" s="102">
        <v>653</v>
      </c>
      <c r="K73" s="90">
        <v>0.31822450899999999</v>
      </c>
      <c r="L73" s="90">
        <v>25.468983950000002</v>
      </c>
      <c r="M73" s="91">
        <v>1.2728922667312005E-5</v>
      </c>
      <c r="N73" s="91">
        <f t="shared" si="1"/>
        <v>2.6256188408771415E-3</v>
      </c>
      <c r="O73" s="91">
        <f>L73/'סכום נכסי הקרן'!$C$42</f>
        <v>1.9022826801138134E-4</v>
      </c>
    </row>
    <row r="74" spans="2:15">
      <c r="B74" s="86" t="s">
        <v>1112</v>
      </c>
      <c r="C74" s="87" t="s">
        <v>1113</v>
      </c>
      <c r="D74" s="88" t="s">
        <v>120</v>
      </c>
      <c r="E74" s="88" t="s">
        <v>314</v>
      </c>
      <c r="F74" s="87" t="s">
        <v>585</v>
      </c>
      <c r="G74" s="88" t="s">
        <v>127</v>
      </c>
      <c r="H74" s="88" t="s">
        <v>133</v>
      </c>
      <c r="I74" s="90">
        <v>103853.680108</v>
      </c>
      <c r="J74" s="102">
        <v>126</v>
      </c>
      <c r="K74" s="90"/>
      <c r="L74" s="90">
        <v>130.855636936</v>
      </c>
      <c r="M74" s="91">
        <v>4.0090871589593932E-5</v>
      </c>
      <c r="N74" s="91">
        <f t="shared" si="1"/>
        <v>1.3490016973140399E-2</v>
      </c>
      <c r="O74" s="91">
        <f>L74/'סכום נכסי הקרן'!$C$42</f>
        <v>9.7736294556271131E-4</v>
      </c>
    </row>
    <row r="75" spans="2:15">
      <c r="B75" s="86" t="s">
        <v>1114</v>
      </c>
      <c r="C75" s="87" t="s">
        <v>1115</v>
      </c>
      <c r="D75" s="88" t="s">
        <v>120</v>
      </c>
      <c r="E75" s="88" t="s">
        <v>314</v>
      </c>
      <c r="F75" s="87" t="s">
        <v>384</v>
      </c>
      <c r="G75" s="88" t="s">
        <v>338</v>
      </c>
      <c r="H75" s="88" t="s">
        <v>133</v>
      </c>
      <c r="I75" s="90">
        <v>55.989436999999995</v>
      </c>
      <c r="J75" s="102">
        <v>59120</v>
      </c>
      <c r="K75" s="90"/>
      <c r="L75" s="90">
        <v>33.100955302000003</v>
      </c>
      <c r="M75" s="91">
        <v>1.0360939033615745E-5</v>
      </c>
      <c r="N75" s="91">
        <f t="shared" si="1"/>
        <v>3.4124051459054503E-3</v>
      </c>
      <c r="O75" s="91">
        <f>L75/'סכום נכסי הקרן'!$C$42</f>
        <v>2.472315899598975E-4</v>
      </c>
    </row>
    <row r="76" spans="2:15">
      <c r="B76" s="86" t="s">
        <v>1116</v>
      </c>
      <c r="C76" s="87" t="s">
        <v>1117</v>
      </c>
      <c r="D76" s="88" t="s">
        <v>120</v>
      </c>
      <c r="E76" s="88" t="s">
        <v>314</v>
      </c>
      <c r="F76" s="87" t="s">
        <v>1118</v>
      </c>
      <c r="G76" s="88" t="s">
        <v>454</v>
      </c>
      <c r="H76" s="88" t="s">
        <v>133</v>
      </c>
      <c r="I76" s="90">
        <v>685.04344600000002</v>
      </c>
      <c r="J76" s="102">
        <v>4874</v>
      </c>
      <c r="K76" s="90"/>
      <c r="L76" s="90">
        <v>33.389017535000001</v>
      </c>
      <c r="M76" s="91">
        <v>8.6680452835013163E-6</v>
      </c>
      <c r="N76" s="91">
        <f t="shared" si="1"/>
        <v>3.4421017222508107E-3</v>
      </c>
      <c r="O76" s="91">
        <f>L76/'סכום נכסי הקרן'!$C$42</f>
        <v>2.4938313160642166E-4</v>
      </c>
    </row>
    <row r="77" spans="2:15">
      <c r="B77" s="86" t="s">
        <v>1119</v>
      </c>
      <c r="C77" s="87" t="s">
        <v>1120</v>
      </c>
      <c r="D77" s="88" t="s">
        <v>120</v>
      </c>
      <c r="E77" s="88" t="s">
        <v>314</v>
      </c>
      <c r="F77" s="87" t="s">
        <v>464</v>
      </c>
      <c r="G77" s="88" t="s">
        <v>338</v>
      </c>
      <c r="H77" s="88" t="s">
        <v>133</v>
      </c>
      <c r="I77" s="90">
        <v>547.35013800000002</v>
      </c>
      <c r="J77" s="102">
        <v>7670</v>
      </c>
      <c r="K77" s="90"/>
      <c r="L77" s="90">
        <v>41.981755613000004</v>
      </c>
      <c r="M77" s="91">
        <v>1.5008079930323701E-5</v>
      </c>
      <c r="N77" s="91">
        <f t="shared" si="1"/>
        <v>4.3279342720145102E-3</v>
      </c>
      <c r="O77" s="91">
        <f>L77/'סכום נכסי הקרן'!$C$42</f>
        <v>3.1356243633496331E-4</v>
      </c>
    </row>
    <row r="78" spans="2:15">
      <c r="B78" s="86" t="s">
        <v>1121</v>
      </c>
      <c r="C78" s="87" t="s">
        <v>1122</v>
      </c>
      <c r="D78" s="88" t="s">
        <v>120</v>
      </c>
      <c r="E78" s="88" t="s">
        <v>314</v>
      </c>
      <c r="F78" s="87" t="s">
        <v>1123</v>
      </c>
      <c r="G78" s="88" t="s">
        <v>1096</v>
      </c>
      <c r="H78" s="88" t="s">
        <v>133</v>
      </c>
      <c r="I78" s="90">
        <v>1527.0630960000001</v>
      </c>
      <c r="J78" s="102">
        <v>6316</v>
      </c>
      <c r="K78" s="90">
        <v>0.90096722699999998</v>
      </c>
      <c r="L78" s="90">
        <v>97.350272394000001</v>
      </c>
      <c r="M78" s="91">
        <v>2.4039880182757254E-5</v>
      </c>
      <c r="N78" s="91">
        <f t="shared" si="1"/>
        <v>1.0035920940702004E-2</v>
      </c>
      <c r="O78" s="91">
        <f>L78/'סכום נכסי הקרן'!$C$42</f>
        <v>7.2711081621089986E-4</v>
      </c>
    </row>
    <row r="79" spans="2:15">
      <c r="B79" s="86" t="s">
        <v>1124</v>
      </c>
      <c r="C79" s="87" t="s">
        <v>1125</v>
      </c>
      <c r="D79" s="88" t="s">
        <v>120</v>
      </c>
      <c r="E79" s="88" t="s">
        <v>314</v>
      </c>
      <c r="F79" s="87" t="s">
        <v>1126</v>
      </c>
      <c r="G79" s="88" t="s">
        <v>1127</v>
      </c>
      <c r="H79" s="88" t="s">
        <v>133</v>
      </c>
      <c r="I79" s="90">
        <v>1896.4792609999997</v>
      </c>
      <c r="J79" s="102">
        <v>3813</v>
      </c>
      <c r="K79" s="90"/>
      <c r="L79" s="90">
        <v>72.312754207000012</v>
      </c>
      <c r="M79" s="91">
        <v>1.7307959301565598E-5</v>
      </c>
      <c r="N79" s="91">
        <f t="shared" si="1"/>
        <v>7.4547822659261215E-3</v>
      </c>
      <c r="O79" s="91">
        <f>L79/'סכום נכסי הקרן'!$C$42</f>
        <v>5.4010517321521738E-4</v>
      </c>
    </row>
    <row r="80" spans="2:15">
      <c r="B80" s="86" t="s">
        <v>1128</v>
      </c>
      <c r="C80" s="87" t="s">
        <v>1129</v>
      </c>
      <c r="D80" s="88" t="s">
        <v>120</v>
      </c>
      <c r="E80" s="88" t="s">
        <v>314</v>
      </c>
      <c r="F80" s="87" t="s">
        <v>501</v>
      </c>
      <c r="G80" s="88" t="s">
        <v>502</v>
      </c>
      <c r="H80" s="88" t="s">
        <v>133</v>
      </c>
      <c r="I80" s="90">
        <v>16.875564000000001</v>
      </c>
      <c r="J80" s="102">
        <v>45570</v>
      </c>
      <c r="K80" s="90"/>
      <c r="L80" s="90">
        <v>7.6901945149999991</v>
      </c>
      <c r="M80" s="91">
        <v>5.7072892584120097E-6</v>
      </c>
      <c r="N80" s="91">
        <f t="shared" ref="N80:N109" si="2">IFERROR(L80/$L$11,0)</f>
        <v>7.9278857956145709E-4</v>
      </c>
      <c r="O80" s="91">
        <f>L80/'סכום נכסי הקרן'!$C$42</f>
        <v>5.7438191728848863E-5</v>
      </c>
    </row>
    <row r="81" spans="2:15">
      <c r="B81" s="86" t="s">
        <v>1130</v>
      </c>
      <c r="C81" s="87" t="s">
        <v>1131</v>
      </c>
      <c r="D81" s="88" t="s">
        <v>120</v>
      </c>
      <c r="E81" s="88" t="s">
        <v>314</v>
      </c>
      <c r="F81" s="87" t="s">
        <v>1132</v>
      </c>
      <c r="G81" s="88" t="s">
        <v>454</v>
      </c>
      <c r="H81" s="88" t="s">
        <v>133</v>
      </c>
      <c r="I81" s="90">
        <v>649.04124000000002</v>
      </c>
      <c r="J81" s="102">
        <v>7300</v>
      </c>
      <c r="K81" s="90"/>
      <c r="L81" s="90">
        <v>47.380010520000006</v>
      </c>
      <c r="M81" s="91">
        <v>1.0488197649080095E-5</v>
      </c>
      <c r="N81" s="91">
        <f t="shared" si="2"/>
        <v>4.8844448819195703E-3</v>
      </c>
      <c r="O81" s="91">
        <f>L81/'סכום נכסי הקרן'!$C$42</f>
        <v>3.5388209271617325E-4</v>
      </c>
    </row>
    <row r="82" spans="2:15">
      <c r="B82" s="86" t="s">
        <v>1133</v>
      </c>
      <c r="C82" s="87" t="s">
        <v>1134</v>
      </c>
      <c r="D82" s="88" t="s">
        <v>120</v>
      </c>
      <c r="E82" s="88" t="s">
        <v>314</v>
      </c>
      <c r="F82" s="87" t="s">
        <v>554</v>
      </c>
      <c r="G82" s="88" t="s">
        <v>338</v>
      </c>
      <c r="H82" s="88" t="s">
        <v>133</v>
      </c>
      <c r="I82" s="90">
        <v>20469.387827999999</v>
      </c>
      <c r="J82" s="102">
        <v>160</v>
      </c>
      <c r="K82" s="90">
        <v>0.593325675</v>
      </c>
      <c r="L82" s="90">
        <v>33.344346199999997</v>
      </c>
      <c r="M82" s="91">
        <v>2.9666469786723036E-5</v>
      </c>
      <c r="N82" s="91">
        <f t="shared" si="2"/>
        <v>3.4374965169919982E-3</v>
      </c>
      <c r="O82" s="91">
        <f>L82/'סכום נכסי הקרן'!$C$42</f>
        <v>2.4904948065656478E-4</v>
      </c>
    </row>
    <row r="83" spans="2:15">
      <c r="B83" s="86" t="s">
        <v>1135</v>
      </c>
      <c r="C83" s="87" t="s">
        <v>1136</v>
      </c>
      <c r="D83" s="88" t="s">
        <v>120</v>
      </c>
      <c r="E83" s="88" t="s">
        <v>314</v>
      </c>
      <c r="F83" s="87" t="s">
        <v>559</v>
      </c>
      <c r="G83" s="88" t="s">
        <v>348</v>
      </c>
      <c r="H83" s="88" t="s">
        <v>133</v>
      </c>
      <c r="I83" s="90">
        <v>4767.1585779999996</v>
      </c>
      <c r="J83" s="102">
        <v>416.9</v>
      </c>
      <c r="K83" s="90"/>
      <c r="L83" s="90">
        <v>19.874284113000002</v>
      </c>
      <c r="M83" s="91">
        <v>8.334253945508158E-6</v>
      </c>
      <c r="N83" s="91">
        <f t="shared" si="2"/>
        <v>2.0488565589613186E-3</v>
      </c>
      <c r="O83" s="91">
        <f>L83/'סכום נכסי הקרן'!$C$42</f>
        <v>1.4844136115536334E-4</v>
      </c>
    </row>
    <row r="84" spans="2:15">
      <c r="B84" s="86" t="s">
        <v>1137</v>
      </c>
      <c r="C84" s="87" t="s">
        <v>1138</v>
      </c>
      <c r="D84" s="88" t="s">
        <v>120</v>
      </c>
      <c r="E84" s="88" t="s">
        <v>314</v>
      </c>
      <c r="F84" s="87" t="s">
        <v>1139</v>
      </c>
      <c r="G84" s="88" t="s">
        <v>127</v>
      </c>
      <c r="H84" s="88" t="s">
        <v>133</v>
      </c>
      <c r="I84" s="90">
        <v>343.019248</v>
      </c>
      <c r="J84" s="102">
        <v>1796</v>
      </c>
      <c r="K84" s="90"/>
      <c r="L84" s="90">
        <v>6.1606256960000003</v>
      </c>
      <c r="M84" s="91">
        <v>3.6611046471988232E-6</v>
      </c>
      <c r="N84" s="91">
        <f t="shared" si="2"/>
        <v>6.3510405168752139E-4</v>
      </c>
      <c r="O84" s="91">
        <f>L84/'סכום נכסי הקרן'!$C$42</f>
        <v>4.601381658244324E-5</v>
      </c>
    </row>
    <row r="85" spans="2:15">
      <c r="B85" s="86" t="s">
        <v>1140</v>
      </c>
      <c r="C85" s="87" t="s">
        <v>1141</v>
      </c>
      <c r="D85" s="88" t="s">
        <v>120</v>
      </c>
      <c r="E85" s="88" t="s">
        <v>314</v>
      </c>
      <c r="F85" s="87" t="s">
        <v>1142</v>
      </c>
      <c r="G85" s="88" t="s">
        <v>157</v>
      </c>
      <c r="H85" s="88" t="s">
        <v>133</v>
      </c>
      <c r="I85" s="90">
        <v>227.32402500000001</v>
      </c>
      <c r="J85" s="102">
        <v>6095</v>
      </c>
      <c r="K85" s="90"/>
      <c r="L85" s="90">
        <v>13.855399354999999</v>
      </c>
      <c r="M85" s="91">
        <v>6.8978030528215744E-6</v>
      </c>
      <c r="N85" s="91">
        <f t="shared" si="2"/>
        <v>1.4283646990309164E-3</v>
      </c>
      <c r="O85" s="91">
        <f>L85/'סכום נכסי הקרן'!$C$42</f>
        <v>1.0348621001457971E-4</v>
      </c>
    </row>
    <row r="86" spans="2:15">
      <c r="B86" s="86" t="s">
        <v>1143</v>
      </c>
      <c r="C86" s="87" t="s">
        <v>1144</v>
      </c>
      <c r="D86" s="88" t="s">
        <v>120</v>
      </c>
      <c r="E86" s="88" t="s">
        <v>314</v>
      </c>
      <c r="F86" s="87" t="s">
        <v>1145</v>
      </c>
      <c r="G86" s="88" t="s">
        <v>129</v>
      </c>
      <c r="H86" s="88" t="s">
        <v>133</v>
      </c>
      <c r="I86" s="90">
        <v>16289.481102</v>
      </c>
      <c r="J86" s="102">
        <v>181</v>
      </c>
      <c r="K86" s="90">
        <v>0.54116913999999994</v>
      </c>
      <c r="L86" s="90">
        <v>30.025129936000003</v>
      </c>
      <c r="M86" s="91">
        <v>3.2021579225640471E-5</v>
      </c>
      <c r="N86" s="91">
        <f t="shared" si="2"/>
        <v>3.0953157383314415E-3</v>
      </c>
      <c r="O86" s="91">
        <f>L86/'סכום נכסי הקרן'!$C$42</f>
        <v>2.2425819874694912E-4</v>
      </c>
    </row>
    <row r="87" spans="2:15">
      <c r="B87" s="86" t="s">
        <v>1146</v>
      </c>
      <c r="C87" s="87" t="s">
        <v>1147</v>
      </c>
      <c r="D87" s="88" t="s">
        <v>120</v>
      </c>
      <c r="E87" s="88" t="s">
        <v>314</v>
      </c>
      <c r="F87" s="87" t="s">
        <v>561</v>
      </c>
      <c r="G87" s="88" t="s">
        <v>562</v>
      </c>
      <c r="H87" s="88" t="s">
        <v>133</v>
      </c>
      <c r="I87" s="90">
        <v>527.66642000000002</v>
      </c>
      <c r="J87" s="102">
        <v>8390</v>
      </c>
      <c r="K87" s="90"/>
      <c r="L87" s="90">
        <v>44.271212627999994</v>
      </c>
      <c r="M87" s="91">
        <v>1.5682021592043739E-5</v>
      </c>
      <c r="N87" s="91">
        <f t="shared" si="2"/>
        <v>4.5639563090837318E-3</v>
      </c>
      <c r="O87" s="91">
        <f>L87/'סכום נכסי הקרן'!$C$42</f>
        <v>3.3066242915387413E-4</v>
      </c>
    </row>
    <row r="88" spans="2:15">
      <c r="B88" s="86" t="s">
        <v>1148</v>
      </c>
      <c r="C88" s="87" t="s">
        <v>1149</v>
      </c>
      <c r="D88" s="88" t="s">
        <v>120</v>
      </c>
      <c r="E88" s="88" t="s">
        <v>314</v>
      </c>
      <c r="F88" s="87" t="s">
        <v>1150</v>
      </c>
      <c r="G88" s="88" t="s">
        <v>127</v>
      </c>
      <c r="H88" s="88" t="s">
        <v>133</v>
      </c>
      <c r="I88" s="90">
        <v>1650.031291</v>
      </c>
      <c r="J88" s="102">
        <v>1519</v>
      </c>
      <c r="K88" s="90"/>
      <c r="L88" s="90">
        <v>25.063975306</v>
      </c>
      <c r="M88" s="91">
        <v>1.7522404581803145E-5</v>
      </c>
      <c r="N88" s="91">
        <f t="shared" si="2"/>
        <v>2.5838661612848915E-3</v>
      </c>
      <c r="O88" s="91">
        <f>L88/'סכום נכסי הקרן'!$C$42</f>
        <v>1.872032516609447E-4</v>
      </c>
    </row>
    <row r="89" spans="2:15">
      <c r="B89" s="86" t="s">
        <v>1151</v>
      </c>
      <c r="C89" s="87" t="s">
        <v>1152</v>
      </c>
      <c r="D89" s="88" t="s">
        <v>120</v>
      </c>
      <c r="E89" s="88" t="s">
        <v>314</v>
      </c>
      <c r="F89" s="87" t="s">
        <v>529</v>
      </c>
      <c r="G89" s="88" t="s">
        <v>156</v>
      </c>
      <c r="H89" s="88" t="s">
        <v>133</v>
      </c>
      <c r="I89" s="90">
        <v>3370.92029</v>
      </c>
      <c r="J89" s="102">
        <v>1290</v>
      </c>
      <c r="K89" s="90"/>
      <c r="L89" s="90">
        <v>43.484871738999992</v>
      </c>
      <c r="M89" s="91">
        <v>2.0441414433548009E-5</v>
      </c>
      <c r="N89" s="91">
        <f t="shared" si="2"/>
        <v>4.4828917696594778E-3</v>
      </c>
      <c r="O89" s="91">
        <f>L89/'סכום נכסי הקרן'!$C$42</f>
        <v>3.2478923587397494E-4</v>
      </c>
    </row>
    <row r="90" spans="2:15">
      <c r="B90" s="86" t="s">
        <v>1153</v>
      </c>
      <c r="C90" s="87" t="s">
        <v>1154</v>
      </c>
      <c r="D90" s="88" t="s">
        <v>120</v>
      </c>
      <c r="E90" s="88" t="s">
        <v>314</v>
      </c>
      <c r="F90" s="87" t="s">
        <v>1155</v>
      </c>
      <c r="G90" s="88" t="s">
        <v>128</v>
      </c>
      <c r="H90" s="88" t="s">
        <v>133</v>
      </c>
      <c r="I90" s="90">
        <v>226.32716099999999</v>
      </c>
      <c r="J90" s="102">
        <v>11960</v>
      </c>
      <c r="K90" s="90"/>
      <c r="L90" s="90">
        <v>27.068728500000002</v>
      </c>
      <c r="M90" s="91">
        <v>1.8484412764001158E-5</v>
      </c>
      <c r="N90" s="91">
        <f t="shared" si="2"/>
        <v>2.7905378435085964E-3</v>
      </c>
      <c r="O90" s="91">
        <f>L90/'סכום נכסי הקרן'!$C$42</f>
        <v>2.021767868688502E-4</v>
      </c>
    </row>
    <row r="91" spans="2:15">
      <c r="B91" s="86" t="s">
        <v>1156</v>
      </c>
      <c r="C91" s="87" t="s">
        <v>1157</v>
      </c>
      <c r="D91" s="88" t="s">
        <v>120</v>
      </c>
      <c r="E91" s="88" t="s">
        <v>314</v>
      </c>
      <c r="F91" s="87" t="s">
        <v>1158</v>
      </c>
      <c r="G91" s="88" t="s">
        <v>492</v>
      </c>
      <c r="H91" s="88" t="s">
        <v>133</v>
      </c>
      <c r="I91" s="90">
        <v>92.774621999999994</v>
      </c>
      <c r="J91" s="102">
        <v>40150</v>
      </c>
      <c r="K91" s="90"/>
      <c r="L91" s="90">
        <v>37.249010733000006</v>
      </c>
      <c r="M91" s="91">
        <v>1.3640594633839516E-5</v>
      </c>
      <c r="N91" s="91">
        <f t="shared" si="2"/>
        <v>3.8400316469868316E-3</v>
      </c>
      <c r="O91" s="91">
        <f>L91/'סכום נכסי הקרן'!$C$42</f>
        <v>2.7821348550011334E-4</v>
      </c>
    </row>
    <row r="92" spans="2:15">
      <c r="B92" s="86" t="s">
        <v>1159</v>
      </c>
      <c r="C92" s="87" t="s">
        <v>1160</v>
      </c>
      <c r="D92" s="88" t="s">
        <v>120</v>
      </c>
      <c r="E92" s="88" t="s">
        <v>314</v>
      </c>
      <c r="F92" s="87" t="s">
        <v>1161</v>
      </c>
      <c r="G92" s="88" t="s">
        <v>424</v>
      </c>
      <c r="H92" s="88" t="s">
        <v>133</v>
      </c>
      <c r="I92" s="90">
        <v>114.909969</v>
      </c>
      <c r="J92" s="102">
        <v>30550</v>
      </c>
      <c r="K92" s="90"/>
      <c r="L92" s="90">
        <v>35.104995530000004</v>
      </c>
      <c r="M92" s="91">
        <v>8.342411470844277E-6</v>
      </c>
      <c r="N92" s="91">
        <f t="shared" si="2"/>
        <v>3.6190033278683596E-3</v>
      </c>
      <c r="O92" s="91">
        <f>L92/'סכום נכסי הקרן'!$C$42</f>
        <v>2.6219980001279886E-4</v>
      </c>
    </row>
    <row r="93" spans="2:15">
      <c r="B93" s="86" t="s">
        <v>1162</v>
      </c>
      <c r="C93" s="87" t="s">
        <v>1163</v>
      </c>
      <c r="D93" s="88" t="s">
        <v>120</v>
      </c>
      <c r="E93" s="88" t="s">
        <v>314</v>
      </c>
      <c r="F93" s="87" t="s">
        <v>507</v>
      </c>
      <c r="G93" s="88" t="s">
        <v>348</v>
      </c>
      <c r="H93" s="88" t="s">
        <v>133</v>
      </c>
      <c r="I93" s="90">
        <v>212.42674500000001</v>
      </c>
      <c r="J93" s="102">
        <v>35160</v>
      </c>
      <c r="K93" s="90"/>
      <c r="L93" s="90">
        <v>74.689243673999997</v>
      </c>
      <c r="M93" s="91">
        <v>1.9979528734356512E-5</v>
      </c>
      <c r="N93" s="91">
        <f t="shared" si="2"/>
        <v>7.6997765512086024E-3</v>
      </c>
      <c r="O93" s="91">
        <f>L93/'סכום נכסי הקרן'!$C$42</f>
        <v>5.5785521287687802E-4</v>
      </c>
    </row>
    <row r="94" spans="2:15">
      <c r="B94" s="86" t="s">
        <v>1164</v>
      </c>
      <c r="C94" s="87" t="s">
        <v>1165</v>
      </c>
      <c r="D94" s="88" t="s">
        <v>120</v>
      </c>
      <c r="E94" s="88" t="s">
        <v>314</v>
      </c>
      <c r="F94" s="87" t="s">
        <v>1166</v>
      </c>
      <c r="G94" s="88" t="s">
        <v>321</v>
      </c>
      <c r="H94" s="88" t="s">
        <v>133</v>
      </c>
      <c r="I94" s="90">
        <v>24.357488</v>
      </c>
      <c r="J94" s="102">
        <v>13450</v>
      </c>
      <c r="K94" s="90"/>
      <c r="L94" s="90">
        <v>3.2760820690000001</v>
      </c>
      <c r="M94" s="91">
        <v>6.8704299595178239E-7</v>
      </c>
      <c r="N94" s="91">
        <f t="shared" si="2"/>
        <v>3.3773403844899623E-4</v>
      </c>
      <c r="O94" s="91">
        <f>L94/'סכום נכסי הקרן'!$C$42</f>
        <v>2.4469111884183063E-5</v>
      </c>
    </row>
    <row r="95" spans="2:15">
      <c r="B95" s="86" t="s">
        <v>1167</v>
      </c>
      <c r="C95" s="87" t="s">
        <v>1168</v>
      </c>
      <c r="D95" s="88" t="s">
        <v>120</v>
      </c>
      <c r="E95" s="88" t="s">
        <v>314</v>
      </c>
      <c r="F95" s="87" t="s">
        <v>1169</v>
      </c>
      <c r="G95" s="88" t="s">
        <v>431</v>
      </c>
      <c r="H95" s="88" t="s">
        <v>133</v>
      </c>
      <c r="I95" s="90">
        <v>134.82906600000001</v>
      </c>
      <c r="J95" s="102">
        <v>14360</v>
      </c>
      <c r="K95" s="90"/>
      <c r="L95" s="90">
        <v>19.361453931</v>
      </c>
      <c r="M95" s="91">
        <v>1.4121250676191919E-5</v>
      </c>
      <c r="N95" s="91">
        <f t="shared" si="2"/>
        <v>1.995988466905779E-3</v>
      </c>
      <c r="O95" s="91">
        <f>L95/'סכום נכסי הקרן'!$C$42</f>
        <v>1.446110239303944E-4</v>
      </c>
    </row>
    <row r="96" spans="2:15">
      <c r="B96" s="86" t="s">
        <v>1170</v>
      </c>
      <c r="C96" s="87" t="s">
        <v>1171</v>
      </c>
      <c r="D96" s="88" t="s">
        <v>120</v>
      </c>
      <c r="E96" s="88" t="s">
        <v>314</v>
      </c>
      <c r="F96" s="87" t="s">
        <v>640</v>
      </c>
      <c r="G96" s="88" t="s">
        <v>156</v>
      </c>
      <c r="H96" s="88" t="s">
        <v>133</v>
      </c>
      <c r="I96" s="90">
        <v>3802.232485</v>
      </c>
      <c r="J96" s="102">
        <v>1666</v>
      </c>
      <c r="K96" s="90"/>
      <c r="L96" s="90">
        <v>63.345193195999997</v>
      </c>
      <c r="M96" s="91">
        <v>2.0277056529504926E-5</v>
      </c>
      <c r="N96" s="91">
        <f t="shared" si="2"/>
        <v>6.5303089067445938E-3</v>
      </c>
      <c r="O96" s="91">
        <f>L96/'סכום נכסי הקרן'!$C$42</f>
        <v>4.7312630971764447E-4</v>
      </c>
    </row>
    <row r="97" spans="2:15">
      <c r="B97" s="86" t="s">
        <v>1172</v>
      </c>
      <c r="C97" s="87" t="s">
        <v>1173</v>
      </c>
      <c r="D97" s="88" t="s">
        <v>120</v>
      </c>
      <c r="E97" s="88" t="s">
        <v>314</v>
      </c>
      <c r="F97" s="87" t="s">
        <v>1174</v>
      </c>
      <c r="G97" s="88" t="s">
        <v>157</v>
      </c>
      <c r="H97" s="88" t="s">
        <v>133</v>
      </c>
      <c r="I97" s="90">
        <v>6.4031250000000002</v>
      </c>
      <c r="J97" s="102">
        <v>13850</v>
      </c>
      <c r="K97" s="90"/>
      <c r="L97" s="90">
        <v>0.88683281299999994</v>
      </c>
      <c r="M97" s="91">
        <v>1.3867940410214029E-7</v>
      </c>
      <c r="N97" s="91">
        <f t="shared" si="2"/>
        <v>9.1424335854625819E-5</v>
      </c>
      <c r="O97" s="91">
        <f>L97/'סכום נכסי הקרן'!$C$42</f>
        <v>6.6237691446129011E-6</v>
      </c>
    </row>
    <row r="98" spans="2:15">
      <c r="B98" s="86" t="s">
        <v>1175</v>
      </c>
      <c r="C98" s="87" t="s">
        <v>1176</v>
      </c>
      <c r="D98" s="88" t="s">
        <v>120</v>
      </c>
      <c r="E98" s="88" t="s">
        <v>314</v>
      </c>
      <c r="F98" s="87" t="s">
        <v>545</v>
      </c>
      <c r="G98" s="88" t="s">
        <v>546</v>
      </c>
      <c r="H98" s="88" t="s">
        <v>133</v>
      </c>
      <c r="I98" s="90">
        <v>417.05345999999997</v>
      </c>
      <c r="J98" s="102">
        <v>33500</v>
      </c>
      <c r="K98" s="90"/>
      <c r="L98" s="90">
        <v>139.71290909999999</v>
      </c>
      <c r="M98" s="91">
        <v>2.572547552257195E-5</v>
      </c>
      <c r="N98" s="91">
        <f t="shared" si="2"/>
        <v>1.4403120562911792E-2</v>
      </c>
      <c r="O98" s="91">
        <f>L98/'סכום נכסי הקרן'!$C$42</f>
        <v>1.0435180598134758E-3</v>
      </c>
    </row>
    <row r="99" spans="2:15">
      <c r="B99" s="86" t="s">
        <v>1177</v>
      </c>
      <c r="C99" s="87" t="s">
        <v>1178</v>
      </c>
      <c r="D99" s="88" t="s">
        <v>120</v>
      </c>
      <c r="E99" s="88" t="s">
        <v>314</v>
      </c>
      <c r="F99" s="87" t="s">
        <v>1179</v>
      </c>
      <c r="G99" s="88" t="s">
        <v>1011</v>
      </c>
      <c r="H99" s="88" t="s">
        <v>133</v>
      </c>
      <c r="I99" s="90">
        <v>294.95252599999998</v>
      </c>
      <c r="J99" s="102">
        <v>9869</v>
      </c>
      <c r="K99" s="90"/>
      <c r="L99" s="90">
        <v>29.108864742000002</v>
      </c>
      <c r="M99" s="91">
        <v>6.6635634163719105E-6</v>
      </c>
      <c r="N99" s="91">
        <f t="shared" si="2"/>
        <v>3.0008571937216811E-3</v>
      </c>
      <c r="O99" s="91">
        <f>L99/'סכום נכסי הקרן'!$C$42</f>
        <v>2.1741459865532738E-4</v>
      </c>
    </row>
    <row r="100" spans="2:15">
      <c r="B100" s="86" t="s">
        <v>1180</v>
      </c>
      <c r="C100" s="87" t="s">
        <v>1181</v>
      </c>
      <c r="D100" s="88" t="s">
        <v>120</v>
      </c>
      <c r="E100" s="88" t="s">
        <v>314</v>
      </c>
      <c r="F100" s="87" t="s">
        <v>671</v>
      </c>
      <c r="G100" s="88" t="s">
        <v>520</v>
      </c>
      <c r="H100" s="88" t="s">
        <v>133</v>
      </c>
      <c r="I100" s="90">
        <v>665.66477699999984</v>
      </c>
      <c r="J100" s="102">
        <v>2616</v>
      </c>
      <c r="K100" s="90"/>
      <c r="L100" s="90">
        <v>17.413790565999999</v>
      </c>
      <c r="M100" s="91">
        <v>1.2291045363946084E-5</v>
      </c>
      <c r="N100" s="91">
        <f t="shared" si="2"/>
        <v>1.7952022228659899E-3</v>
      </c>
      <c r="O100" s="91">
        <f>L100/'סכום נכסי הקרן'!$C$42</f>
        <v>1.3006389361217967E-4</v>
      </c>
    </row>
    <row r="101" spans="2:15">
      <c r="B101" s="86" t="s">
        <v>1182</v>
      </c>
      <c r="C101" s="87" t="s">
        <v>1183</v>
      </c>
      <c r="D101" s="88" t="s">
        <v>120</v>
      </c>
      <c r="E101" s="88" t="s">
        <v>314</v>
      </c>
      <c r="F101" s="87" t="s">
        <v>416</v>
      </c>
      <c r="G101" s="88" t="s">
        <v>338</v>
      </c>
      <c r="H101" s="88" t="s">
        <v>133</v>
      </c>
      <c r="I101" s="90">
        <v>279.83654000000001</v>
      </c>
      <c r="J101" s="102">
        <v>19500</v>
      </c>
      <c r="K101" s="90"/>
      <c r="L101" s="90">
        <v>54.568125348999999</v>
      </c>
      <c r="M101" s="91">
        <v>2.2938995076957329E-5</v>
      </c>
      <c r="N101" s="91">
        <f t="shared" si="2"/>
        <v>5.6254736470427568E-3</v>
      </c>
      <c r="O101" s="91">
        <f>L101/'סכום נכסי הקרן'!$C$42</f>
        <v>4.0757024285486751E-4</v>
      </c>
    </row>
    <row r="102" spans="2:15">
      <c r="B102" s="86" t="s">
        <v>1184</v>
      </c>
      <c r="C102" s="87" t="s">
        <v>1185</v>
      </c>
      <c r="D102" s="88" t="s">
        <v>120</v>
      </c>
      <c r="E102" s="88" t="s">
        <v>314</v>
      </c>
      <c r="F102" s="87" t="s">
        <v>418</v>
      </c>
      <c r="G102" s="88" t="s">
        <v>338</v>
      </c>
      <c r="H102" s="88" t="s">
        <v>133</v>
      </c>
      <c r="I102" s="90">
        <v>3496.7852370000001</v>
      </c>
      <c r="J102" s="102">
        <v>1570</v>
      </c>
      <c r="K102" s="90"/>
      <c r="L102" s="90">
        <v>54.899528227000005</v>
      </c>
      <c r="M102" s="91">
        <v>1.8053147802485401E-5</v>
      </c>
      <c r="N102" s="91">
        <f t="shared" si="2"/>
        <v>5.659638246702718E-3</v>
      </c>
      <c r="O102" s="91">
        <f>L102/'סכום נכסי הקרן'!$C$42</f>
        <v>4.1004549650533473E-4</v>
      </c>
    </row>
    <row r="103" spans="2:15">
      <c r="B103" s="86" t="s">
        <v>1186</v>
      </c>
      <c r="C103" s="87" t="s">
        <v>1187</v>
      </c>
      <c r="D103" s="88" t="s">
        <v>120</v>
      </c>
      <c r="E103" s="88" t="s">
        <v>314</v>
      </c>
      <c r="F103" s="87" t="s">
        <v>1188</v>
      </c>
      <c r="G103" s="88" t="s">
        <v>424</v>
      </c>
      <c r="H103" s="88" t="s">
        <v>133</v>
      </c>
      <c r="I103" s="90">
        <v>218.34886800000001</v>
      </c>
      <c r="J103" s="102">
        <v>6565</v>
      </c>
      <c r="K103" s="90"/>
      <c r="L103" s="90">
        <v>14.33460316</v>
      </c>
      <c r="M103" s="91">
        <v>4.5073430541617618E-6</v>
      </c>
      <c r="N103" s="91">
        <f t="shared" si="2"/>
        <v>1.4777662197785872E-3</v>
      </c>
      <c r="O103" s="91">
        <f>L103/'סכום נכסי הקרן'!$C$42</f>
        <v>1.0706539126611974E-4</v>
      </c>
    </row>
    <row r="104" spans="2:15">
      <c r="B104" s="86" t="s">
        <v>1189</v>
      </c>
      <c r="C104" s="87" t="s">
        <v>1190</v>
      </c>
      <c r="D104" s="88" t="s">
        <v>120</v>
      </c>
      <c r="E104" s="88" t="s">
        <v>314</v>
      </c>
      <c r="F104" s="87" t="s">
        <v>1191</v>
      </c>
      <c r="G104" s="88" t="s">
        <v>424</v>
      </c>
      <c r="H104" s="88" t="s">
        <v>133</v>
      </c>
      <c r="I104" s="90">
        <v>102.813698</v>
      </c>
      <c r="J104" s="102">
        <v>21280</v>
      </c>
      <c r="K104" s="90"/>
      <c r="L104" s="90">
        <v>21.878754827999998</v>
      </c>
      <c r="M104" s="91">
        <v>7.4634734515410348E-6</v>
      </c>
      <c r="N104" s="91">
        <f t="shared" si="2"/>
        <v>2.2554991201888335E-3</v>
      </c>
      <c r="O104" s="91">
        <f>L104/'סכום נכסי הקרן'!$C$42</f>
        <v>1.6341278652288313E-4</v>
      </c>
    </row>
    <row r="105" spans="2:15">
      <c r="B105" s="86" t="s">
        <v>1192</v>
      </c>
      <c r="C105" s="87" t="s">
        <v>1193</v>
      </c>
      <c r="D105" s="88" t="s">
        <v>120</v>
      </c>
      <c r="E105" s="88" t="s">
        <v>314</v>
      </c>
      <c r="F105" s="87" t="s">
        <v>1194</v>
      </c>
      <c r="G105" s="88" t="s">
        <v>127</v>
      </c>
      <c r="H105" s="88" t="s">
        <v>133</v>
      </c>
      <c r="I105" s="90">
        <v>8334.3940829999992</v>
      </c>
      <c r="J105" s="102">
        <v>263.10000000000002</v>
      </c>
      <c r="K105" s="90"/>
      <c r="L105" s="90">
        <v>21.927790833</v>
      </c>
      <c r="M105" s="91">
        <v>7.4157914923460446E-6</v>
      </c>
      <c r="N105" s="91">
        <f t="shared" si="2"/>
        <v>2.2605542829256787E-3</v>
      </c>
      <c r="O105" s="91">
        <f>L105/'סכום נכסי הקרן'!$C$42</f>
        <v>1.6377903726612678E-4</v>
      </c>
    </row>
    <row r="106" spans="2:15">
      <c r="B106" s="86" t="s">
        <v>1195</v>
      </c>
      <c r="C106" s="87" t="s">
        <v>1196</v>
      </c>
      <c r="D106" s="88" t="s">
        <v>120</v>
      </c>
      <c r="E106" s="88" t="s">
        <v>314</v>
      </c>
      <c r="F106" s="87" t="s">
        <v>1197</v>
      </c>
      <c r="G106" s="88" t="s">
        <v>562</v>
      </c>
      <c r="H106" s="88" t="s">
        <v>133</v>
      </c>
      <c r="I106" s="90">
        <v>9785.677463</v>
      </c>
      <c r="J106" s="102">
        <v>255.8</v>
      </c>
      <c r="K106" s="90"/>
      <c r="L106" s="90">
        <v>25.031762951000001</v>
      </c>
      <c r="M106" s="91">
        <v>1.0674006263729901E-5</v>
      </c>
      <c r="N106" s="91">
        <f t="shared" si="2"/>
        <v>2.5805453626867592E-3</v>
      </c>
      <c r="O106" s="91">
        <f>L106/'סכום נכסי הקרן'!$C$42</f>
        <v>1.869626570415344E-4</v>
      </c>
    </row>
    <row r="107" spans="2:15">
      <c r="B107" s="86" t="s">
        <v>1198</v>
      </c>
      <c r="C107" s="87" t="s">
        <v>1199</v>
      </c>
      <c r="D107" s="88" t="s">
        <v>120</v>
      </c>
      <c r="E107" s="88" t="s">
        <v>314</v>
      </c>
      <c r="F107" s="87" t="s">
        <v>423</v>
      </c>
      <c r="G107" s="88" t="s">
        <v>424</v>
      </c>
      <c r="H107" s="88" t="s">
        <v>133</v>
      </c>
      <c r="I107" s="90">
        <v>7369.3354480000007</v>
      </c>
      <c r="J107" s="102">
        <v>1741</v>
      </c>
      <c r="K107" s="90"/>
      <c r="L107" s="90">
        <v>128.300130142</v>
      </c>
      <c r="M107" s="91">
        <v>2.773992253622581E-5</v>
      </c>
      <c r="N107" s="91">
        <f t="shared" si="2"/>
        <v>1.3226567642005383E-2</v>
      </c>
      <c r="O107" s="91">
        <f>L107/'סכום נכסי הקרן'!$C$42</f>
        <v>9.5827582248515569E-4</v>
      </c>
    </row>
    <row r="108" spans="2:15">
      <c r="B108" s="86" t="s">
        <v>1200</v>
      </c>
      <c r="C108" s="87" t="s">
        <v>1201</v>
      </c>
      <c r="D108" s="88" t="s">
        <v>120</v>
      </c>
      <c r="E108" s="88" t="s">
        <v>314</v>
      </c>
      <c r="F108" s="87" t="s">
        <v>1202</v>
      </c>
      <c r="G108" s="88" t="s">
        <v>128</v>
      </c>
      <c r="H108" s="88" t="s">
        <v>133</v>
      </c>
      <c r="I108" s="90">
        <v>101.18295000000001</v>
      </c>
      <c r="J108" s="102">
        <v>32520</v>
      </c>
      <c r="K108" s="90"/>
      <c r="L108" s="90">
        <v>32.904695218000001</v>
      </c>
      <c r="M108" s="91">
        <v>1.1784642233328416E-5</v>
      </c>
      <c r="N108" s="91">
        <f t="shared" si="2"/>
        <v>3.3921725298233099E-3</v>
      </c>
      <c r="O108" s="91">
        <f>L108/'סכום נכסי הקרן'!$C$42</f>
        <v>2.4576572010296164E-4</v>
      </c>
    </row>
    <row r="109" spans="2:15">
      <c r="B109" s="86" t="s">
        <v>1203</v>
      </c>
      <c r="C109" s="87" t="s">
        <v>1204</v>
      </c>
      <c r="D109" s="88" t="s">
        <v>120</v>
      </c>
      <c r="E109" s="88" t="s">
        <v>314</v>
      </c>
      <c r="F109" s="87" t="s">
        <v>1205</v>
      </c>
      <c r="G109" s="88" t="s">
        <v>572</v>
      </c>
      <c r="H109" s="88" t="s">
        <v>133</v>
      </c>
      <c r="I109" s="90">
        <v>1387.9777449999999</v>
      </c>
      <c r="J109" s="102">
        <v>1221</v>
      </c>
      <c r="K109" s="90"/>
      <c r="L109" s="90">
        <v>16.947208263</v>
      </c>
      <c r="M109" s="91">
        <v>1.3868020696774101E-5</v>
      </c>
      <c r="N109" s="91">
        <f t="shared" si="2"/>
        <v>1.7471018633078048E-3</v>
      </c>
      <c r="O109" s="91">
        <f>L109/'סכום נכסי הקרן'!$C$42</f>
        <v>1.2657898257062823E-4</v>
      </c>
    </row>
    <row r="110" spans="2:15">
      <c r="B110" s="92"/>
      <c r="C110" s="87"/>
      <c r="D110" s="87"/>
      <c r="E110" s="87"/>
      <c r="F110" s="87"/>
      <c r="G110" s="87"/>
      <c r="H110" s="87"/>
      <c r="I110" s="90"/>
      <c r="J110" s="102"/>
      <c r="K110" s="87"/>
      <c r="L110" s="87"/>
      <c r="M110" s="87"/>
      <c r="N110" s="91"/>
      <c r="O110" s="87"/>
    </row>
    <row r="111" spans="2:15">
      <c r="B111" s="85" t="s">
        <v>30</v>
      </c>
      <c r="C111" s="80"/>
      <c r="D111" s="81"/>
      <c r="E111" s="81"/>
      <c r="F111" s="80"/>
      <c r="G111" s="81"/>
      <c r="H111" s="81"/>
      <c r="I111" s="83"/>
      <c r="J111" s="100"/>
      <c r="K111" s="83">
        <v>1.6880847300000001</v>
      </c>
      <c r="L111" s="83">
        <f>SUM(L112:L181)</f>
        <v>497.79734143099989</v>
      </c>
      <c r="M111" s="84"/>
      <c r="N111" s="84">
        <f t="shared" ref="N111:N142" si="3">IFERROR(L111/$L$11,0)</f>
        <v>5.1318343957721349E-2</v>
      </c>
      <c r="O111" s="84">
        <f>L111/'סכום נכסי הקרן'!$C$42</f>
        <v>3.7180566867917536E-3</v>
      </c>
    </row>
    <row r="112" spans="2:15">
      <c r="B112" s="86" t="s">
        <v>1206</v>
      </c>
      <c r="C112" s="87" t="s">
        <v>1207</v>
      </c>
      <c r="D112" s="88" t="s">
        <v>120</v>
      </c>
      <c r="E112" s="88" t="s">
        <v>314</v>
      </c>
      <c r="F112" s="87" t="s">
        <v>1208</v>
      </c>
      <c r="G112" s="88" t="s">
        <v>1209</v>
      </c>
      <c r="H112" s="88" t="s">
        <v>133</v>
      </c>
      <c r="I112" s="90">
        <v>6195.4565449999991</v>
      </c>
      <c r="J112" s="102">
        <v>174.1</v>
      </c>
      <c r="K112" s="90"/>
      <c r="L112" s="90">
        <v>10.786289844000002</v>
      </c>
      <c r="M112" s="91">
        <v>2.0870446047595047E-5</v>
      </c>
      <c r="N112" s="91">
        <f t="shared" si="3"/>
        <v>1.1119676345615732E-3</v>
      </c>
      <c r="O112" s="91">
        <f>L112/'סכום נכסי הקרן'!$C$42</f>
        <v>8.0562979635191644E-5</v>
      </c>
    </row>
    <row r="113" spans="2:15">
      <c r="B113" s="86" t="s">
        <v>1210</v>
      </c>
      <c r="C113" s="87" t="s">
        <v>1211</v>
      </c>
      <c r="D113" s="88" t="s">
        <v>120</v>
      </c>
      <c r="E113" s="88" t="s">
        <v>314</v>
      </c>
      <c r="F113" s="87" t="s">
        <v>510</v>
      </c>
      <c r="G113" s="88" t="s">
        <v>511</v>
      </c>
      <c r="H113" s="88" t="s">
        <v>133</v>
      </c>
      <c r="I113" s="90">
        <v>2509.779888</v>
      </c>
      <c r="J113" s="102">
        <v>388.5</v>
      </c>
      <c r="K113" s="90">
        <v>0.23140672500000001</v>
      </c>
      <c r="L113" s="90">
        <v>9.9819015919999998</v>
      </c>
      <c r="M113" s="91">
        <v>1.5224115682611707E-5</v>
      </c>
      <c r="N113" s="91">
        <f t="shared" si="3"/>
        <v>1.0290425774027289E-3</v>
      </c>
      <c r="O113" s="91">
        <f>L113/'סכום נכסי הקרן'!$C$42</f>
        <v>7.4554990298551351E-5</v>
      </c>
    </row>
    <row r="114" spans="2:15">
      <c r="B114" s="86" t="s">
        <v>1212</v>
      </c>
      <c r="C114" s="87" t="s">
        <v>1213</v>
      </c>
      <c r="D114" s="88" t="s">
        <v>120</v>
      </c>
      <c r="E114" s="88" t="s">
        <v>314</v>
      </c>
      <c r="F114" s="87" t="s">
        <v>1214</v>
      </c>
      <c r="G114" s="88" t="s">
        <v>1215</v>
      </c>
      <c r="H114" s="88" t="s">
        <v>133</v>
      </c>
      <c r="I114" s="90">
        <v>85.532944000000001</v>
      </c>
      <c r="J114" s="102">
        <v>1964</v>
      </c>
      <c r="K114" s="90"/>
      <c r="L114" s="90">
        <v>1.6798670150000001</v>
      </c>
      <c r="M114" s="91">
        <v>1.9139185624690648E-5</v>
      </c>
      <c r="N114" s="91">
        <f t="shared" si="3"/>
        <v>1.7317889450992583E-4</v>
      </c>
      <c r="O114" s="91">
        <f>L114/'סכום נכסי הקרן'!$C$42</f>
        <v>1.2546954891496532E-5</v>
      </c>
    </row>
    <row r="115" spans="2:15">
      <c r="B115" s="86" t="s">
        <v>1216</v>
      </c>
      <c r="C115" s="87" t="s">
        <v>1217</v>
      </c>
      <c r="D115" s="88" t="s">
        <v>120</v>
      </c>
      <c r="E115" s="88" t="s">
        <v>314</v>
      </c>
      <c r="F115" s="87" t="s">
        <v>1218</v>
      </c>
      <c r="G115" s="88" t="s">
        <v>129</v>
      </c>
      <c r="H115" s="88" t="s">
        <v>133</v>
      </c>
      <c r="I115" s="90">
        <v>1118.0071399999999</v>
      </c>
      <c r="J115" s="102">
        <v>455</v>
      </c>
      <c r="K115" s="90">
        <v>2.0323134999999999E-2</v>
      </c>
      <c r="L115" s="90">
        <v>5.1072556189999991</v>
      </c>
      <c r="M115" s="91">
        <v>2.0323146139629408E-5</v>
      </c>
      <c r="N115" s="91">
        <f t="shared" si="3"/>
        <v>5.2651125010513215E-4</v>
      </c>
      <c r="O115" s="91">
        <f>L115/'סכום נכסי הקרן'!$C$42</f>
        <v>3.814617782166238E-5</v>
      </c>
    </row>
    <row r="116" spans="2:15">
      <c r="B116" s="86" t="s">
        <v>1219</v>
      </c>
      <c r="C116" s="87" t="s">
        <v>1220</v>
      </c>
      <c r="D116" s="88" t="s">
        <v>120</v>
      </c>
      <c r="E116" s="88" t="s">
        <v>314</v>
      </c>
      <c r="F116" s="87" t="s">
        <v>1221</v>
      </c>
      <c r="G116" s="88" t="s">
        <v>129</v>
      </c>
      <c r="H116" s="88" t="s">
        <v>133</v>
      </c>
      <c r="I116" s="90">
        <v>491.62220500000001</v>
      </c>
      <c r="J116" s="102">
        <v>2137</v>
      </c>
      <c r="K116" s="90"/>
      <c r="L116" s="90">
        <v>10.505966516000001</v>
      </c>
      <c r="M116" s="91">
        <v>2.9094635199876621E-5</v>
      </c>
      <c r="N116" s="91">
        <f t="shared" si="3"/>
        <v>1.0830688684003817E-3</v>
      </c>
      <c r="O116" s="91">
        <f>L116/'סכום נכסי הקרן'!$C$42</f>
        <v>7.8469239999825213E-5</v>
      </c>
    </row>
    <row r="117" spans="2:15">
      <c r="B117" s="86" t="s">
        <v>1222</v>
      </c>
      <c r="C117" s="87" t="s">
        <v>1223</v>
      </c>
      <c r="D117" s="88" t="s">
        <v>120</v>
      </c>
      <c r="E117" s="88" t="s">
        <v>314</v>
      </c>
      <c r="F117" s="87" t="s">
        <v>1224</v>
      </c>
      <c r="G117" s="88" t="s">
        <v>492</v>
      </c>
      <c r="H117" s="88" t="s">
        <v>133</v>
      </c>
      <c r="I117" s="90">
        <v>161.35874999999999</v>
      </c>
      <c r="J117" s="102">
        <v>9584</v>
      </c>
      <c r="K117" s="90"/>
      <c r="L117" s="90">
        <v>15.4646226</v>
      </c>
      <c r="M117" s="91">
        <v>4.0339687499999998E-5</v>
      </c>
      <c r="N117" s="91">
        <f t="shared" si="3"/>
        <v>1.5942608682516543E-3</v>
      </c>
      <c r="O117" s="91">
        <f>L117/'סכום נכסי הקרן'!$C$42</f>
        <v>1.1550552540387717E-4</v>
      </c>
    </row>
    <row r="118" spans="2:15">
      <c r="B118" s="86" t="s">
        <v>1225</v>
      </c>
      <c r="C118" s="87" t="s">
        <v>1226</v>
      </c>
      <c r="D118" s="88" t="s">
        <v>120</v>
      </c>
      <c r="E118" s="88" t="s">
        <v>314</v>
      </c>
      <c r="F118" s="87" t="s">
        <v>1227</v>
      </c>
      <c r="G118" s="88" t="s">
        <v>128</v>
      </c>
      <c r="H118" s="88" t="s">
        <v>133</v>
      </c>
      <c r="I118" s="90">
        <v>614.70000000000005</v>
      </c>
      <c r="J118" s="102">
        <v>510.5</v>
      </c>
      <c r="K118" s="90"/>
      <c r="L118" s="90">
        <v>3.1380435000000002</v>
      </c>
      <c r="M118" s="91">
        <v>1.0877265340474332E-5</v>
      </c>
      <c r="N118" s="91">
        <f t="shared" si="3"/>
        <v>3.2350352700630795E-4</v>
      </c>
      <c r="O118" s="91">
        <f>L118/'סכום נכסי הקרן'!$C$42</f>
        <v>2.3438099498640313E-5</v>
      </c>
    </row>
    <row r="119" spans="2:15">
      <c r="B119" s="86" t="s">
        <v>1228</v>
      </c>
      <c r="C119" s="87" t="s">
        <v>1229</v>
      </c>
      <c r="D119" s="88" t="s">
        <v>120</v>
      </c>
      <c r="E119" s="88" t="s">
        <v>314</v>
      </c>
      <c r="F119" s="87" t="s">
        <v>1230</v>
      </c>
      <c r="G119" s="88" t="s">
        <v>128</v>
      </c>
      <c r="H119" s="88" t="s">
        <v>133</v>
      </c>
      <c r="I119" s="90">
        <v>97.772502000000003</v>
      </c>
      <c r="J119" s="102">
        <v>8193</v>
      </c>
      <c r="K119" s="90">
        <v>0.187383934</v>
      </c>
      <c r="L119" s="90">
        <v>8.1978850829999992</v>
      </c>
      <c r="M119" s="91">
        <v>8.7389673695469667E-6</v>
      </c>
      <c r="N119" s="91">
        <f t="shared" si="3"/>
        <v>8.4512682451435076E-4</v>
      </c>
      <c r="O119" s="91">
        <f>L119/'סכום נכסי הקרן'!$C$42</f>
        <v>6.1230141090706089E-5</v>
      </c>
    </row>
    <row r="120" spans="2:15">
      <c r="B120" s="86" t="s">
        <v>1231</v>
      </c>
      <c r="C120" s="87" t="s">
        <v>1232</v>
      </c>
      <c r="D120" s="88" t="s">
        <v>120</v>
      </c>
      <c r="E120" s="88" t="s">
        <v>314</v>
      </c>
      <c r="F120" s="87" t="s">
        <v>689</v>
      </c>
      <c r="G120" s="88" t="s">
        <v>562</v>
      </c>
      <c r="H120" s="88" t="s">
        <v>133</v>
      </c>
      <c r="I120" s="90">
        <v>49.629085000000003</v>
      </c>
      <c r="J120" s="102">
        <v>4338</v>
      </c>
      <c r="K120" s="90"/>
      <c r="L120" s="90">
        <v>2.1529097130000001</v>
      </c>
      <c r="M120" s="91">
        <v>3.8614088138689615E-6</v>
      </c>
      <c r="N120" s="91">
        <f t="shared" si="3"/>
        <v>2.2194526158787734E-4</v>
      </c>
      <c r="O120" s="91">
        <f>L120/'סכום נכסי הקרן'!$C$42</f>
        <v>1.6080118731586468E-5</v>
      </c>
    </row>
    <row r="121" spans="2:15">
      <c r="B121" s="86" t="s">
        <v>1233</v>
      </c>
      <c r="C121" s="87" t="s">
        <v>1234</v>
      </c>
      <c r="D121" s="88" t="s">
        <v>120</v>
      </c>
      <c r="E121" s="88" t="s">
        <v>314</v>
      </c>
      <c r="F121" s="87" t="s">
        <v>1235</v>
      </c>
      <c r="G121" s="88" t="s">
        <v>1236</v>
      </c>
      <c r="H121" s="88" t="s">
        <v>133</v>
      </c>
      <c r="I121" s="90">
        <v>560.15741300000002</v>
      </c>
      <c r="J121" s="102">
        <v>276.39999999999998</v>
      </c>
      <c r="K121" s="90"/>
      <c r="L121" s="90">
        <v>1.5482750900000002</v>
      </c>
      <c r="M121" s="91">
        <v>2.8839402922340427E-5</v>
      </c>
      <c r="N121" s="91">
        <f t="shared" si="3"/>
        <v>1.5961297298492161E-4</v>
      </c>
      <c r="O121" s="91">
        <f>L121/'סכום נכסי הקרן'!$C$42</f>
        <v>1.1564092598042789E-5</v>
      </c>
    </row>
    <row r="122" spans="2:15">
      <c r="B122" s="86" t="s">
        <v>1237</v>
      </c>
      <c r="C122" s="87" t="s">
        <v>1238</v>
      </c>
      <c r="D122" s="88" t="s">
        <v>120</v>
      </c>
      <c r="E122" s="88" t="s">
        <v>314</v>
      </c>
      <c r="F122" s="87" t="s">
        <v>1239</v>
      </c>
      <c r="G122" s="88" t="s">
        <v>348</v>
      </c>
      <c r="H122" s="88" t="s">
        <v>133</v>
      </c>
      <c r="I122" s="90">
        <v>320.07608299999998</v>
      </c>
      <c r="J122" s="102">
        <v>3768</v>
      </c>
      <c r="K122" s="90"/>
      <c r="L122" s="90">
        <v>12.060466802999999</v>
      </c>
      <c r="M122" s="91">
        <v>1.9967356329095605E-5</v>
      </c>
      <c r="N122" s="91">
        <f t="shared" si="3"/>
        <v>1.2433236021466849E-3</v>
      </c>
      <c r="O122" s="91">
        <f>L122/'סכום נכסי הקרן'!$C$42</f>
        <v>9.0079828698602296E-5</v>
      </c>
    </row>
    <row r="123" spans="2:15">
      <c r="B123" s="86" t="s">
        <v>1240</v>
      </c>
      <c r="C123" s="87" t="s">
        <v>1241</v>
      </c>
      <c r="D123" s="88" t="s">
        <v>120</v>
      </c>
      <c r="E123" s="88" t="s">
        <v>314</v>
      </c>
      <c r="F123" s="87" t="s">
        <v>1242</v>
      </c>
      <c r="G123" s="88" t="s">
        <v>155</v>
      </c>
      <c r="H123" s="88" t="s">
        <v>133</v>
      </c>
      <c r="I123" s="90">
        <v>32.714846000000001</v>
      </c>
      <c r="J123" s="102">
        <v>7258</v>
      </c>
      <c r="K123" s="90"/>
      <c r="L123" s="90">
        <v>2.3744435410000002</v>
      </c>
      <c r="M123" s="91">
        <v>3.0905598280501343E-6</v>
      </c>
      <c r="N123" s="91">
        <f t="shared" si="3"/>
        <v>2.4478336906127876E-4</v>
      </c>
      <c r="O123" s="91">
        <f>L123/'סכום נכסי הקרן'!$C$42</f>
        <v>1.7734758606074717E-5</v>
      </c>
    </row>
    <row r="124" spans="2:15">
      <c r="B124" s="86" t="s">
        <v>1243</v>
      </c>
      <c r="C124" s="87" t="s">
        <v>1244</v>
      </c>
      <c r="D124" s="88" t="s">
        <v>120</v>
      </c>
      <c r="E124" s="88" t="s">
        <v>314</v>
      </c>
      <c r="F124" s="87" t="s">
        <v>1245</v>
      </c>
      <c r="G124" s="88" t="s">
        <v>1215</v>
      </c>
      <c r="H124" s="88" t="s">
        <v>133</v>
      </c>
      <c r="I124" s="90">
        <v>336.20496100000003</v>
      </c>
      <c r="J124" s="102">
        <v>432.8</v>
      </c>
      <c r="K124" s="90"/>
      <c r="L124" s="90">
        <v>1.45509507</v>
      </c>
      <c r="M124" s="91">
        <v>6.4753341079608714E-6</v>
      </c>
      <c r="N124" s="91">
        <f t="shared" si="3"/>
        <v>1.5000696684876758E-4</v>
      </c>
      <c r="O124" s="91">
        <f>L124/'סכום נכסי הקרן'!$C$42</f>
        <v>1.0868129466860797E-5</v>
      </c>
    </row>
    <row r="125" spans="2:15">
      <c r="B125" s="86" t="s">
        <v>1246</v>
      </c>
      <c r="C125" s="87" t="s">
        <v>1247</v>
      </c>
      <c r="D125" s="88" t="s">
        <v>120</v>
      </c>
      <c r="E125" s="88" t="s">
        <v>314</v>
      </c>
      <c r="F125" s="87" t="s">
        <v>1248</v>
      </c>
      <c r="G125" s="88" t="s">
        <v>492</v>
      </c>
      <c r="H125" s="88" t="s">
        <v>133</v>
      </c>
      <c r="I125" s="90">
        <v>352.44311099999999</v>
      </c>
      <c r="J125" s="102">
        <v>2097</v>
      </c>
      <c r="K125" s="90"/>
      <c r="L125" s="90">
        <v>7.390732046000001</v>
      </c>
      <c r="M125" s="91">
        <v>1.2590053452599853E-5</v>
      </c>
      <c r="N125" s="91">
        <f t="shared" si="3"/>
        <v>7.6191674335921312E-4</v>
      </c>
      <c r="O125" s="91">
        <f>L125/'סכום נכסי הקרן'!$C$42</f>
        <v>5.5201501528559915E-5</v>
      </c>
    </row>
    <row r="126" spans="2:15">
      <c r="B126" s="86" t="s">
        <v>1249</v>
      </c>
      <c r="C126" s="87" t="s">
        <v>1250</v>
      </c>
      <c r="D126" s="88" t="s">
        <v>120</v>
      </c>
      <c r="E126" s="88" t="s">
        <v>314</v>
      </c>
      <c r="F126" s="87" t="s">
        <v>1251</v>
      </c>
      <c r="G126" s="88" t="s">
        <v>129</v>
      </c>
      <c r="H126" s="88" t="s">
        <v>133</v>
      </c>
      <c r="I126" s="90">
        <v>188.14840100000001</v>
      </c>
      <c r="J126" s="102">
        <v>1946</v>
      </c>
      <c r="K126" s="90"/>
      <c r="L126" s="90">
        <v>3.6613678740000006</v>
      </c>
      <c r="M126" s="91">
        <v>2.8484006809574887E-5</v>
      </c>
      <c r="N126" s="91">
        <f t="shared" si="3"/>
        <v>3.774534740855528E-4</v>
      </c>
      <c r="O126" s="91">
        <f>L126/'סכום נכסי הקרן'!$C$42</f>
        <v>2.7346818019551722E-5</v>
      </c>
    </row>
    <row r="127" spans="2:15">
      <c r="B127" s="86" t="s">
        <v>1252</v>
      </c>
      <c r="C127" s="87" t="s">
        <v>1253</v>
      </c>
      <c r="D127" s="88" t="s">
        <v>120</v>
      </c>
      <c r="E127" s="88" t="s">
        <v>314</v>
      </c>
      <c r="F127" s="87" t="s">
        <v>1254</v>
      </c>
      <c r="G127" s="88" t="s">
        <v>492</v>
      </c>
      <c r="H127" s="88" t="s">
        <v>133</v>
      </c>
      <c r="I127" s="90">
        <v>82.026095999999995</v>
      </c>
      <c r="J127" s="102">
        <v>11000</v>
      </c>
      <c r="K127" s="90"/>
      <c r="L127" s="90">
        <v>9.0228705179999995</v>
      </c>
      <c r="M127" s="91">
        <v>1.6207443014384074E-5</v>
      </c>
      <c r="N127" s="91">
        <f t="shared" si="3"/>
        <v>9.301752624825731E-4</v>
      </c>
      <c r="O127" s="91">
        <f>L127/'סכום נכסי הקרן'!$C$42</f>
        <v>6.7391971132405346E-5</v>
      </c>
    </row>
    <row r="128" spans="2:15">
      <c r="B128" s="86" t="s">
        <v>1255</v>
      </c>
      <c r="C128" s="87" t="s">
        <v>1256</v>
      </c>
      <c r="D128" s="88" t="s">
        <v>120</v>
      </c>
      <c r="E128" s="88" t="s">
        <v>314</v>
      </c>
      <c r="F128" s="87" t="s">
        <v>1257</v>
      </c>
      <c r="G128" s="88" t="s">
        <v>1258</v>
      </c>
      <c r="H128" s="88" t="s">
        <v>133</v>
      </c>
      <c r="I128" s="90">
        <v>252.62582000000003</v>
      </c>
      <c r="J128" s="102">
        <v>483.4</v>
      </c>
      <c r="K128" s="90"/>
      <c r="L128" s="90">
        <v>1.221193215</v>
      </c>
      <c r="M128" s="91">
        <v>8.5877410865570801E-6</v>
      </c>
      <c r="N128" s="91">
        <f t="shared" si="3"/>
        <v>1.2589382913547008E-4</v>
      </c>
      <c r="O128" s="91">
        <f>L128/'סכום נכסי הקרן'!$C$42</f>
        <v>9.1211125914074968E-6</v>
      </c>
    </row>
    <row r="129" spans="2:15">
      <c r="B129" s="86" t="s">
        <v>1259</v>
      </c>
      <c r="C129" s="87" t="s">
        <v>1260</v>
      </c>
      <c r="D129" s="88" t="s">
        <v>120</v>
      </c>
      <c r="E129" s="88" t="s">
        <v>314</v>
      </c>
      <c r="F129" s="87" t="s">
        <v>1261</v>
      </c>
      <c r="G129" s="88" t="s">
        <v>562</v>
      </c>
      <c r="H129" s="88" t="s">
        <v>133</v>
      </c>
      <c r="I129" s="90">
        <v>512.25</v>
      </c>
      <c r="J129" s="102">
        <v>1211</v>
      </c>
      <c r="K129" s="90"/>
      <c r="L129" s="90">
        <v>6.2033474999999996</v>
      </c>
      <c r="M129" s="91">
        <v>1.1239394158806221E-5</v>
      </c>
      <c r="N129" s="91">
        <f t="shared" si="3"/>
        <v>6.3950827816624037E-4</v>
      </c>
      <c r="O129" s="91">
        <f>L129/'סכום נכסי הקרן'!$C$42</f>
        <v>4.6332906452584742E-5</v>
      </c>
    </row>
    <row r="130" spans="2:15">
      <c r="B130" s="86" t="s">
        <v>1262</v>
      </c>
      <c r="C130" s="87" t="s">
        <v>1263</v>
      </c>
      <c r="D130" s="88" t="s">
        <v>120</v>
      </c>
      <c r="E130" s="88" t="s">
        <v>314</v>
      </c>
      <c r="F130" s="87" t="s">
        <v>1264</v>
      </c>
      <c r="G130" s="88" t="s">
        <v>1127</v>
      </c>
      <c r="H130" s="88" t="s">
        <v>133</v>
      </c>
      <c r="I130" s="90">
        <v>519.04166699999996</v>
      </c>
      <c r="J130" s="102">
        <v>108.9</v>
      </c>
      <c r="K130" s="90"/>
      <c r="L130" s="90">
        <v>0.56523637399999993</v>
      </c>
      <c r="M130" s="91">
        <v>5.2798128777013762E-6</v>
      </c>
      <c r="N130" s="91">
        <f t="shared" si="3"/>
        <v>5.8270690186817532E-5</v>
      </c>
      <c r="O130" s="91">
        <f>L130/'סכום נכסי הקרן'!$C$42</f>
        <v>4.22175995140369E-6</v>
      </c>
    </row>
    <row r="131" spans="2:15">
      <c r="B131" s="86" t="s">
        <v>1265</v>
      </c>
      <c r="C131" s="87" t="s">
        <v>1266</v>
      </c>
      <c r="D131" s="88" t="s">
        <v>120</v>
      </c>
      <c r="E131" s="88" t="s">
        <v>314</v>
      </c>
      <c r="F131" s="87" t="s">
        <v>1267</v>
      </c>
      <c r="G131" s="88" t="s">
        <v>1258</v>
      </c>
      <c r="H131" s="88" t="s">
        <v>133</v>
      </c>
      <c r="I131" s="90">
        <v>563.61791800000003</v>
      </c>
      <c r="J131" s="102">
        <v>3999</v>
      </c>
      <c r="K131" s="90"/>
      <c r="L131" s="90">
        <v>22.539080531</v>
      </c>
      <c r="M131" s="91">
        <v>2.2790187090327467E-5</v>
      </c>
      <c r="N131" s="91">
        <f t="shared" si="3"/>
        <v>2.3235726487723027E-3</v>
      </c>
      <c r="O131" s="91">
        <f>L131/'סכום נכסי הקרן'!$C$42</f>
        <v>1.68344770266392E-4</v>
      </c>
    </row>
    <row r="132" spans="2:15">
      <c r="B132" s="86" t="s">
        <v>1268</v>
      </c>
      <c r="C132" s="87" t="s">
        <v>1269</v>
      </c>
      <c r="D132" s="88" t="s">
        <v>120</v>
      </c>
      <c r="E132" s="88" t="s">
        <v>314</v>
      </c>
      <c r="F132" s="87" t="s">
        <v>1270</v>
      </c>
      <c r="G132" s="88" t="s">
        <v>644</v>
      </c>
      <c r="H132" s="88" t="s">
        <v>133</v>
      </c>
      <c r="I132" s="90">
        <v>170.86867100000001</v>
      </c>
      <c r="J132" s="102">
        <v>7908</v>
      </c>
      <c r="K132" s="90"/>
      <c r="L132" s="90">
        <v>13.512294521999999</v>
      </c>
      <c r="M132" s="91">
        <v>1.9308256962840782E-5</v>
      </c>
      <c r="N132" s="91">
        <f t="shared" si="3"/>
        <v>1.3929937350502036E-3</v>
      </c>
      <c r="O132" s="91">
        <f>L132/'סכום נכסי הקרן'!$C$42</f>
        <v>1.0092355426607962E-4</v>
      </c>
    </row>
    <row r="133" spans="2:15">
      <c r="B133" s="86" t="s">
        <v>1271</v>
      </c>
      <c r="C133" s="87" t="s">
        <v>1272</v>
      </c>
      <c r="D133" s="88" t="s">
        <v>120</v>
      </c>
      <c r="E133" s="88" t="s">
        <v>314</v>
      </c>
      <c r="F133" s="87" t="s">
        <v>1273</v>
      </c>
      <c r="G133" s="88" t="s">
        <v>128</v>
      </c>
      <c r="H133" s="88" t="s">
        <v>133</v>
      </c>
      <c r="I133" s="90">
        <v>2120.7150000000001</v>
      </c>
      <c r="J133" s="102">
        <v>221.9</v>
      </c>
      <c r="K133" s="90"/>
      <c r="L133" s="90">
        <v>4.7058665849999999</v>
      </c>
      <c r="M133" s="91">
        <v>1.4162343098916727E-5</v>
      </c>
      <c r="N133" s="91">
        <f t="shared" si="3"/>
        <v>4.8513171913283854E-4</v>
      </c>
      <c r="O133" s="91">
        <f>L133/'סכום נכסי הקרן'!$C$42</f>
        <v>3.5148196398984488E-5</v>
      </c>
    </row>
    <row r="134" spans="2:15">
      <c r="B134" s="86" t="s">
        <v>1274</v>
      </c>
      <c r="C134" s="87" t="s">
        <v>1275</v>
      </c>
      <c r="D134" s="88" t="s">
        <v>120</v>
      </c>
      <c r="E134" s="88" t="s">
        <v>314</v>
      </c>
      <c r="F134" s="87" t="s">
        <v>1276</v>
      </c>
      <c r="G134" s="88" t="s">
        <v>155</v>
      </c>
      <c r="H134" s="88" t="s">
        <v>133</v>
      </c>
      <c r="I134" s="90">
        <v>247.60248200000001</v>
      </c>
      <c r="J134" s="102">
        <v>318.89999999999998</v>
      </c>
      <c r="K134" s="90"/>
      <c r="L134" s="90">
        <v>0.78960431500000006</v>
      </c>
      <c r="M134" s="91">
        <v>1.3964848077399226E-5</v>
      </c>
      <c r="N134" s="91">
        <f t="shared" si="3"/>
        <v>8.1400968737973126E-5</v>
      </c>
      <c r="O134" s="91">
        <f>L134/'סכום נכסי הקרן'!$C$42</f>
        <v>5.8975678633918638E-6</v>
      </c>
    </row>
    <row r="135" spans="2:15">
      <c r="B135" s="86" t="s">
        <v>1277</v>
      </c>
      <c r="C135" s="87" t="s">
        <v>1278</v>
      </c>
      <c r="D135" s="88" t="s">
        <v>120</v>
      </c>
      <c r="E135" s="88" t="s">
        <v>314</v>
      </c>
      <c r="F135" s="87" t="s">
        <v>1279</v>
      </c>
      <c r="G135" s="88" t="s">
        <v>129</v>
      </c>
      <c r="H135" s="88" t="s">
        <v>133</v>
      </c>
      <c r="I135" s="90">
        <v>1997.7750000000001</v>
      </c>
      <c r="J135" s="102">
        <v>365.1</v>
      </c>
      <c r="K135" s="90"/>
      <c r="L135" s="90">
        <v>7.2938765249999999</v>
      </c>
      <c r="M135" s="91">
        <v>2.5055630579715007E-5</v>
      </c>
      <c r="N135" s="91">
        <f t="shared" si="3"/>
        <v>7.5193182675320242E-4</v>
      </c>
      <c r="O135" s="91">
        <f>L135/'סכום נכסי הקרן'!$C$42</f>
        <v>5.4478086018803384E-5</v>
      </c>
    </row>
    <row r="136" spans="2:15">
      <c r="B136" s="86" t="s">
        <v>1280</v>
      </c>
      <c r="C136" s="87" t="s">
        <v>1281</v>
      </c>
      <c r="D136" s="88" t="s">
        <v>120</v>
      </c>
      <c r="E136" s="88" t="s">
        <v>314</v>
      </c>
      <c r="F136" s="87" t="s">
        <v>1282</v>
      </c>
      <c r="G136" s="88" t="s">
        <v>155</v>
      </c>
      <c r="H136" s="88" t="s">
        <v>133</v>
      </c>
      <c r="I136" s="90">
        <v>2067.0872909999998</v>
      </c>
      <c r="J136" s="102">
        <v>194.5</v>
      </c>
      <c r="K136" s="90"/>
      <c r="L136" s="90">
        <v>4.0204847829999997</v>
      </c>
      <c r="M136" s="91">
        <v>1.9111468438257335E-5</v>
      </c>
      <c r="N136" s="91">
        <f t="shared" si="3"/>
        <v>4.144751363630525E-4</v>
      </c>
      <c r="O136" s="91">
        <f>L136/'סכום נכסי הקרן'!$C$42</f>
        <v>3.0029068232076225E-5</v>
      </c>
    </row>
    <row r="137" spans="2:15">
      <c r="B137" s="86" t="s">
        <v>1283</v>
      </c>
      <c r="C137" s="87" t="s">
        <v>1284</v>
      </c>
      <c r="D137" s="88" t="s">
        <v>120</v>
      </c>
      <c r="E137" s="88" t="s">
        <v>314</v>
      </c>
      <c r="F137" s="87" t="s">
        <v>1285</v>
      </c>
      <c r="G137" s="88" t="s">
        <v>431</v>
      </c>
      <c r="H137" s="88" t="s">
        <v>133</v>
      </c>
      <c r="I137" s="90">
        <v>693.24962900000003</v>
      </c>
      <c r="J137" s="102">
        <v>885</v>
      </c>
      <c r="K137" s="90"/>
      <c r="L137" s="90">
        <v>6.1352592219999984</v>
      </c>
      <c r="M137" s="91">
        <v>2.0251604047670478E-5</v>
      </c>
      <c r="N137" s="91">
        <f t="shared" si="3"/>
        <v>6.3248900068306132E-4</v>
      </c>
      <c r="O137" s="91">
        <f>L137/'סכום נכסי הקרן'!$C$42</f>
        <v>4.5824353962966576E-5</v>
      </c>
    </row>
    <row r="138" spans="2:15">
      <c r="B138" s="86" t="s">
        <v>1286</v>
      </c>
      <c r="C138" s="87" t="s">
        <v>1287</v>
      </c>
      <c r="D138" s="88" t="s">
        <v>120</v>
      </c>
      <c r="E138" s="88" t="s">
        <v>314</v>
      </c>
      <c r="F138" s="87" t="s">
        <v>1288</v>
      </c>
      <c r="G138" s="88" t="s">
        <v>157</v>
      </c>
      <c r="H138" s="88" t="s">
        <v>133</v>
      </c>
      <c r="I138" s="90">
        <v>171.985376</v>
      </c>
      <c r="J138" s="102">
        <v>2060</v>
      </c>
      <c r="K138" s="90"/>
      <c r="L138" s="90">
        <v>3.5428987510000001</v>
      </c>
      <c r="M138" s="91">
        <v>1.4570360705546687E-5</v>
      </c>
      <c r="N138" s="91">
        <f t="shared" si="3"/>
        <v>3.6524039318599095E-4</v>
      </c>
      <c r="O138" s="91">
        <f>L138/'סכום נכסי הקרן'!$C$42</f>
        <v>2.6461970154188904E-5</v>
      </c>
    </row>
    <row r="139" spans="2:15">
      <c r="B139" s="86" t="s">
        <v>1289</v>
      </c>
      <c r="C139" s="87" t="s">
        <v>1290</v>
      </c>
      <c r="D139" s="88" t="s">
        <v>120</v>
      </c>
      <c r="E139" s="88" t="s">
        <v>314</v>
      </c>
      <c r="F139" s="87" t="s">
        <v>595</v>
      </c>
      <c r="G139" s="88" t="s">
        <v>130</v>
      </c>
      <c r="H139" s="88" t="s">
        <v>133</v>
      </c>
      <c r="I139" s="90">
        <v>816.58259099999998</v>
      </c>
      <c r="J139" s="102">
        <v>834</v>
      </c>
      <c r="K139" s="90"/>
      <c r="L139" s="90">
        <v>6.8102988119999992</v>
      </c>
      <c r="M139" s="91">
        <v>1.1991698369373272E-5</v>
      </c>
      <c r="N139" s="91">
        <f t="shared" si="3"/>
        <v>7.0207939617435784E-4</v>
      </c>
      <c r="O139" s="91">
        <f>L139/'סכום נכסי הקרן'!$C$42</f>
        <v>5.0866235975099735E-5</v>
      </c>
    </row>
    <row r="140" spans="2:15">
      <c r="B140" s="86" t="s">
        <v>1291</v>
      </c>
      <c r="C140" s="87" t="s">
        <v>1292</v>
      </c>
      <c r="D140" s="88" t="s">
        <v>120</v>
      </c>
      <c r="E140" s="88" t="s">
        <v>314</v>
      </c>
      <c r="F140" s="87" t="s">
        <v>1293</v>
      </c>
      <c r="G140" s="88" t="s">
        <v>431</v>
      </c>
      <c r="H140" s="88" t="s">
        <v>133</v>
      </c>
      <c r="I140" s="90">
        <v>432.81257499999998</v>
      </c>
      <c r="J140" s="102">
        <v>702.2</v>
      </c>
      <c r="K140" s="90"/>
      <c r="L140" s="90">
        <v>3.0392099030000002</v>
      </c>
      <c r="M140" s="91">
        <v>2.8512464980523087E-5</v>
      </c>
      <c r="N140" s="91">
        <f t="shared" si="3"/>
        <v>3.1331468889229838E-4</v>
      </c>
      <c r="O140" s="91">
        <f>L140/'סכום נכסי הקרן'!$C$42</f>
        <v>2.2699909706085009E-5</v>
      </c>
    </row>
    <row r="141" spans="2:15">
      <c r="B141" s="86" t="s">
        <v>1294</v>
      </c>
      <c r="C141" s="87" t="s">
        <v>1295</v>
      </c>
      <c r="D141" s="88" t="s">
        <v>120</v>
      </c>
      <c r="E141" s="88" t="s">
        <v>314</v>
      </c>
      <c r="F141" s="87" t="s">
        <v>1296</v>
      </c>
      <c r="G141" s="88" t="s">
        <v>155</v>
      </c>
      <c r="H141" s="88" t="s">
        <v>133</v>
      </c>
      <c r="I141" s="90">
        <v>520.59967500000005</v>
      </c>
      <c r="J141" s="102">
        <v>676</v>
      </c>
      <c r="K141" s="90"/>
      <c r="L141" s="90">
        <v>3.5192538030000002</v>
      </c>
      <c r="M141" s="91">
        <v>2.6513726693523334E-5</v>
      </c>
      <c r="N141" s="91">
        <f t="shared" si="3"/>
        <v>3.6280281573562078E-4</v>
      </c>
      <c r="O141" s="91">
        <f>L141/'סכום נכסי הקרן'!$C$42</f>
        <v>2.6285365641260968E-5</v>
      </c>
    </row>
    <row r="142" spans="2:15">
      <c r="B142" s="86" t="s">
        <v>1297</v>
      </c>
      <c r="C142" s="87" t="s">
        <v>1298</v>
      </c>
      <c r="D142" s="88" t="s">
        <v>120</v>
      </c>
      <c r="E142" s="88" t="s">
        <v>314</v>
      </c>
      <c r="F142" s="87" t="s">
        <v>1299</v>
      </c>
      <c r="G142" s="88" t="s">
        <v>1127</v>
      </c>
      <c r="H142" s="88" t="s">
        <v>133</v>
      </c>
      <c r="I142" s="90">
        <v>2155.1110509999999</v>
      </c>
      <c r="J142" s="102">
        <v>51.5</v>
      </c>
      <c r="K142" s="90"/>
      <c r="L142" s="90">
        <v>1.1098821909999999</v>
      </c>
      <c r="M142" s="91">
        <v>2.3694114508227387E-5</v>
      </c>
      <c r="N142" s="91">
        <f t="shared" si="3"/>
        <v>1.1441868264413436E-4</v>
      </c>
      <c r="O142" s="91">
        <f>L142/'סכום נכסי הקרן'!$C$42</f>
        <v>8.2897286874534743E-6</v>
      </c>
    </row>
    <row r="143" spans="2:15">
      <c r="B143" s="86" t="s">
        <v>1300</v>
      </c>
      <c r="C143" s="87" t="s">
        <v>1301</v>
      </c>
      <c r="D143" s="88" t="s">
        <v>120</v>
      </c>
      <c r="E143" s="88" t="s">
        <v>314</v>
      </c>
      <c r="F143" s="87" t="s">
        <v>1302</v>
      </c>
      <c r="G143" s="88" t="s">
        <v>424</v>
      </c>
      <c r="H143" s="88" t="s">
        <v>133</v>
      </c>
      <c r="I143" s="90">
        <v>1294.761307</v>
      </c>
      <c r="J143" s="102">
        <v>97.2</v>
      </c>
      <c r="K143" s="90"/>
      <c r="L143" s="90">
        <v>1.258507992</v>
      </c>
      <c r="M143" s="91">
        <v>7.4049817708641786E-6</v>
      </c>
      <c r="N143" s="91">
        <f t="shared" ref="N143:N174" si="4">IFERROR(L143/$L$11,0)</f>
        <v>1.2974064068188549E-4</v>
      </c>
      <c r="O143" s="91">
        <f>L143/'סכום נכסי הקרן'!$C$42</f>
        <v>9.3998172862581481E-6</v>
      </c>
    </row>
    <row r="144" spans="2:15">
      <c r="B144" s="86" t="s">
        <v>1303</v>
      </c>
      <c r="C144" s="87" t="s">
        <v>1304</v>
      </c>
      <c r="D144" s="88" t="s">
        <v>120</v>
      </c>
      <c r="E144" s="88" t="s">
        <v>314</v>
      </c>
      <c r="F144" s="87" t="s">
        <v>1305</v>
      </c>
      <c r="G144" s="88" t="s">
        <v>572</v>
      </c>
      <c r="H144" s="88" t="s">
        <v>133</v>
      </c>
      <c r="I144" s="90">
        <v>300.24125099999998</v>
      </c>
      <c r="J144" s="102">
        <v>1780</v>
      </c>
      <c r="K144" s="90"/>
      <c r="L144" s="90">
        <v>5.3442942609999999</v>
      </c>
      <c r="M144" s="91">
        <v>2.1092791668241498E-5</v>
      </c>
      <c r="N144" s="91">
        <f t="shared" si="4"/>
        <v>5.5094776181180091E-4</v>
      </c>
      <c r="O144" s="91">
        <f>L144/'סכום נכסי הקרן'!$C$42</f>
        <v>3.9916623411794764E-5</v>
      </c>
    </row>
    <row r="145" spans="2:15">
      <c r="B145" s="86" t="s">
        <v>1306</v>
      </c>
      <c r="C145" s="87" t="s">
        <v>1307</v>
      </c>
      <c r="D145" s="88" t="s">
        <v>120</v>
      </c>
      <c r="E145" s="88" t="s">
        <v>314</v>
      </c>
      <c r="F145" s="87" t="s">
        <v>1308</v>
      </c>
      <c r="G145" s="88" t="s">
        <v>1309</v>
      </c>
      <c r="H145" s="88" t="s">
        <v>133</v>
      </c>
      <c r="I145" s="90">
        <v>1839.054594</v>
      </c>
      <c r="J145" s="102">
        <v>670.4</v>
      </c>
      <c r="K145" s="90"/>
      <c r="L145" s="90">
        <v>12.329021995</v>
      </c>
      <c r="M145" s="91">
        <v>1.9543758643127427E-5</v>
      </c>
      <c r="N145" s="91">
        <f t="shared" si="4"/>
        <v>1.2710091813325235E-3</v>
      </c>
      <c r="O145" s="91">
        <f>L145/'סכום נכסי הקרן'!$C$42</f>
        <v>9.2085671928937522E-5</v>
      </c>
    </row>
    <row r="146" spans="2:15">
      <c r="B146" s="86" t="s">
        <v>1310</v>
      </c>
      <c r="C146" s="87" t="s">
        <v>1311</v>
      </c>
      <c r="D146" s="88" t="s">
        <v>120</v>
      </c>
      <c r="E146" s="88" t="s">
        <v>314</v>
      </c>
      <c r="F146" s="87" t="s">
        <v>1312</v>
      </c>
      <c r="G146" s="88" t="s">
        <v>644</v>
      </c>
      <c r="H146" s="88" t="s">
        <v>133</v>
      </c>
      <c r="I146" s="90">
        <v>259.54280899999998</v>
      </c>
      <c r="J146" s="102">
        <v>227.3</v>
      </c>
      <c r="K146" s="90"/>
      <c r="L146" s="90">
        <v>0.58994080299999996</v>
      </c>
      <c r="M146" s="91">
        <v>3.5280741826593125E-6</v>
      </c>
      <c r="N146" s="91">
        <f t="shared" si="4"/>
        <v>6.0817490418929334E-5</v>
      </c>
      <c r="O146" s="91">
        <f>L146/'סכום נכסי הקרן'!$C$42</f>
        <v>4.4062777456787204E-6</v>
      </c>
    </row>
    <row r="147" spans="2:15">
      <c r="B147" s="86" t="s">
        <v>1313</v>
      </c>
      <c r="C147" s="87" t="s">
        <v>1314</v>
      </c>
      <c r="D147" s="88" t="s">
        <v>120</v>
      </c>
      <c r="E147" s="88" t="s">
        <v>314</v>
      </c>
      <c r="F147" s="87" t="s">
        <v>1315</v>
      </c>
      <c r="G147" s="88" t="s">
        <v>562</v>
      </c>
      <c r="H147" s="88" t="s">
        <v>133</v>
      </c>
      <c r="I147" s="90">
        <v>586.32800899999995</v>
      </c>
      <c r="J147" s="102">
        <v>428.7</v>
      </c>
      <c r="K147" s="90"/>
      <c r="L147" s="90">
        <v>2.5135881749999998</v>
      </c>
      <c r="M147" s="91">
        <v>8.0618806197151948E-6</v>
      </c>
      <c r="N147" s="91">
        <f t="shared" si="4"/>
        <v>2.5912790566920077E-4</v>
      </c>
      <c r="O147" s="91">
        <f>L147/'סכום נכסי הקרן'!$C$42</f>
        <v>1.877403220964136E-5</v>
      </c>
    </row>
    <row r="148" spans="2:15">
      <c r="B148" s="86" t="s">
        <v>1316</v>
      </c>
      <c r="C148" s="87" t="s">
        <v>1317</v>
      </c>
      <c r="D148" s="88" t="s">
        <v>120</v>
      </c>
      <c r="E148" s="88" t="s">
        <v>314</v>
      </c>
      <c r="F148" s="87" t="s">
        <v>1318</v>
      </c>
      <c r="G148" s="88" t="s">
        <v>424</v>
      </c>
      <c r="H148" s="88" t="s">
        <v>133</v>
      </c>
      <c r="I148" s="90">
        <v>860.99748399999999</v>
      </c>
      <c r="J148" s="102">
        <v>353.6</v>
      </c>
      <c r="K148" s="90"/>
      <c r="L148" s="90">
        <v>3.0444871029999998</v>
      </c>
      <c r="M148" s="91">
        <v>6.8948264898630456E-6</v>
      </c>
      <c r="N148" s="91">
        <f t="shared" si="4"/>
        <v>3.138587198506702E-4</v>
      </c>
      <c r="O148" s="91">
        <f>L148/'סכום נכסי הקרן'!$C$42</f>
        <v>2.2739325201336817E-5</v>
      </c>
    </row>
    <row r="149" spans="2:15">
      <c r="B149" s="86" t="s">
        <v>1319</v>
      </c>
      <c r="C149" s="87" t="s">
        <v>1320</v>
      </c>
      <c r="D149" s="88" t="s">
        <v>120</v>
      </c>
      <c r="E149" s="88" t="s">
        <v>314</v>
      </c>
      <c r="F149" s="87" t="s">
        <v>1321</v>
      </c>
      <c r="G149" s="88" t="s">
        <v>546</v>
      </c>
      <c r="H149" s="88" t="s">
        <v>133</v>
      </c>
      <c r="I149" s="90">
        <v>206.55251899999999</v>
      </c>
      <c r="J149" s="102">
        <v>7273</v>
      </c>
      <c r="K149" s="90"/>
      <c r="L149" s="90">
        <v>15.022564671</v>
      </c>
      <c r="M149" s="91">
        <v>3.4828353701081637E-6</v>
      </c>
      <c r="N149" s="91">
        <f t="shared" si="4"/>
        <v>1.5486887469051515E-3</v>
      </c>
      <c r="O149" s="91">
        <f>L149/'סכום נכסי הקרן'!$C$42</f>
        <v>1.1220378732278783E-4</v>
      </c>
    </row>
    <row r="150" spans="2:15">
      <c r="B150" s="86" t="s">
        <v>1322</v>
      </c>
      <c r="C150" s="87" t="s">
        <v>1323</v>
      </c>
      <c r="D150" s="88" t="s">
        <v>120</v>
      </c>
      <c r="E150" s="88" t="s">
        <v>314</v>
      </c>
      <c r="F150" s="87" t="s">
        <v>1324</v>
      </c>
      <c r="G150" s="88" t="s">
        <v>129</v>
      </c>
      <c r="H150" s="88" t="s">
        <v>133</v>
      </c>
      <c r="I150" s="90">
        <v>300.49020400000001</v>
      </c>
      <c r="J150" s="102">
        <v>1355</v>
      </c>
      <c r="K150" s="90">
        <v>0.30049020399999998</v>
      </c>
      <c r="L150" s="90">
        <v>4.3721324699999995</v>
      </c>
      <c r="M150" s="91">
        <v>2.6073635736050194E-5</v>
      </c>
      <c r="N150" s="91">
        <f t="shared" si="4"/>
        <v>4.5072679030223786E-4</v>
      </c>
      <c r="O150" s="91">
        <f>L150/'סכום נכסי הקרן'!$C$42</f>
        <v>3.2655530700290169E-5</v>
      </c>
    </row>
    <row r="151" spans="2:15">
      <c r="B151" s="86" t="s">
        <v>1325</v>
      </c>
      <c r="C151" s="87" t="s">
        <v>1326</v>
      </c>
      <c r="D151" s="88" t="s">
        <v>120</v>
      </c>
      <c r="E151" s="88" t="s">
        <v>314</v>
      </c>
      <c r="F151" s="87" t="s">
        <v>1327</v>
      </c>
      <c r="G151" s="88" t="s">
        <v>520</v>
      </c>
      <c r="H151" s="88" t="s">
        <v>133</v>
      </c>
      <c r="I151" s="90">
        <v>126.046796</v>
      </c>
      <c r="J151" s="102">
        <v>26800</v>
      </c>
      <c r="K151" s="90"/>
      <c r="L151" s="90">
        <v>33.780541395</v>
      </c>
      <c r="M151" s="91">
        <v>3.4531552312864638E-5</v>
      </c>
      <c r="N151" s="91">
        <f t="shared" si="4"/>
        <v>3.4824642441907147E-3</v>
      </c>
      <c r="O151" s="91">
        <f>L151/'סכום נכסי הקרן'!$C$42</f>
        <v>2.5230742987914211E-4</v>
      </c>
    </row>
    <row r="152" spans="2:15">
      <c r="B152" s="86" t="s">
        <v>1328</v>
      </c>
      <c r="C152" s="87" t="s">
        <v>1329</v>
      </c>
      <c r="D152" s="88" t="s">
        <v>120</v>
      </c>
      <c r="E152" s="88" t="s">
        <v>314</v>
      </c>
      <c r="F152" s="87" t="s">
        <v>1330</v>
      </c>
      <c r="G152" s="88" t="s">
        <v>1127</v>
      </c>
      <c r="H152" s="88" t="s">
        <v>133</v>
      </c>
      <c r="I152" s="90">
        <v>366.51487500000002</v>
      </c>
      <c r="J152" s="102">
        <v>654.6</v>
      </c>
      <c r="K152" s="90"/>
      <c r="L152" s="90">
        <v>2.3992063720000001</v>
      </c>
      <c r="M152" s="91">
        <v>1.675684784343549E-5</v>
      </c>
      <c r="N152" s="91">
        <f t="shared" si="4"/>
        <v>2.4733619000437949E-4</v>
      </c>
      <c r="O152" s="91">
        <f>L152/'סכום נכסי הקרן'!$C$42</f>
        <v>1.7919712605866631E-5</v>
      </c>
    </row>
    <row r="153" spans="2:15">
      <c r="B153" s="86" t="s">
        <v>1331</v>
      </c>
      <c r="C153" s="87" t="s">
        <v>1332</v>
      </c>
      <c r="D153" s="88" t="s">
        <v>120</v>
      </c>
      <c r="E153" s="88" t="s">
        <v>314</v>
      </c>
      <c r="F153" s="87" t="s">
        <v>1333</v>
      </c>
      <c r="G153" s="88" t="s">
        <v>572</v>
      </c>
      <c r="H153" s="88" t="s">
        <v>133</v>
      </c>
      <c r="I153" s="90">
        <v>12.661839000000001</v>
      </c>
      <c r="J153" s="102">
        <v>11220</v>
      </c>
      <c r="K153" s="90"/>
      <c r="L153" s="90">
        <v>1.420658339</v>
      </c>
      <c r="M153" s="91">
        <v>3.808273460489939E-6</v>
      </c>
      <c r="N153" s="91">
        <f t="shared" si="4"/>
        <v>1.464568554697929E-4</v>
      </c>
      <c r="O153" s="91">
        <f>L153/'סכום נכסי הקרן'!$C$42</f>
        <v>1.0610920945823433E-5</v>
      </c>
    </row>
    <row r="154" spans="2:15">
      <c r="B154" s="86" t="s">
        <v>1334</v>
      </c>
      <c r="C154" s="87" t="s">
        <v>1335</v>
      </c>
      <c r="D154" s="88" t="s">
        <v>120</v>
      </c>
      <c r="E154" s="88" t="s">
        <v>314</v>
      </c>
      <c r="F154" s="87" t="s">
        <v>1336</v>
      </c>
      <c r="G154" s="88" t="s">
        <v>128</v>
      </c>
      <c r="H154" s="88" t="s">
        <v>133</v>
      </c>
      <c r="I154" s="90">
        <v>814.28873599999997</v>
      </c>
      <c r="J154" s="102">
        <v>881.6</v>
      </c>
      <c r="K154" s="90"/>
      <c r="L154" s="90">
        <v>7.1787694959999993</v>
      </c>
      <c r="M154" s="91">
        <v>2.0552411329934065E-5</v>
      </c>
      <c r="N154" s="91">
        <f t="shared" si="4"/>
        <v>7.4006534693393995E-4</v>
      </c>
      <c r="O154" s="91">
        <f>L154/'סכום נכסי הקרן'!$C$42</f>
        <v>5.3618349689879037E-5</v>
      </c>
    </row>
    <row r="155" spans="2:15">
      <c r="B155" s="86" t="s">
        <v>1339</v>
      </c>
      <c r="C155" s="87" t="s">
        <v>1340</v>
      </c>
      <c r="D155" s="88" t="s">
        <v>120</v>
      </c>
      <c r="E155" s="88" t="s">
        <v>314</v>
      </c>
      <c r="F155" s="87" t="s">
        <v>1341</v>
      </c>
      <c r="G155" s="88" t="s">
        <v>492</v>
      </c>
      <c r="H155" s="88" t="s">
        <v>133</v>
      </c>
      <c r="I155" s="90">
        <v>395.13249000000002</v>
      </c>
      <c r="J155" s="102">
        <v>7550</v>
      </c>
      <c r="K155" s="90"/>
      <c r="L155" s="90">
        <v>29.832502966999996</v>
      </c>
      <c r="M155" s="91">
        <v>1.58052996E-5</v>
      </c>
      <c r="N155" s="91">
        <f t="shared" si="4"/>
        <v>3.0754576631109943E-3</v>
      </c>
      <c r="O155" s="91">
        <f>L155/'סכום נכסי הקרן'!$C$42</f>
        <v>2.2281946468684331E-4</v>
      </c>
    </row>
    <row r="156" spans="2:15">
      <c r="B156" s="86" t="s">
        <v>1342</v>
      </c>
      <c r="C156" s="87" t="s">
        <v>1343</v>
      </c>
      <c r="D156" s="88" t="s">
        <v>120</v>
      </c>
      <c r="E156" s="88" t="s">
        <v>314</v>
      </c>
      <c r="F156" s="87" t="s">
        <v>1344</v>
      </c>
      <c r="G156" s="88" t="s">
        <v>424</v>
      </c>
      <c r="H156" s="88" t="s">
        <v>133</v>
      </c>
      <c r="I156" s="90">
        <v>1145.282659</v>
      </c>
      <c r="J156" s="102">
        <v>701.5</v>
      </c>
      <c r="K156" s="90">
        <v>0.49444486599999998</v>
      </c>
      <c r="L156" s="90">
        <v>8.5286027209999986</v>
      </c>
      <c r="M156" s="91">
        <v>8.2407484739130267E-6</v>
      </c>
      <c r="N156" s="91">
        <f t="shared" si="4"/>
        <v>8.7922078221002809E-4</v>
      </c>
      <c r="O156" s="91">
        <f>L156/'סכום נכסי הקרן'!$C$42</f>
        <v>6.3700276672127852E-5</v>
      </c>
    </row>
    <row r="157" spans="2:15">
      <c r="B157" s="86" t="s">
        <v>1345</v>
      </c>
      <c r="C157" s="87" t="s">
        <v>1346</v>
      </c>
      <c r="D157" s="88" t="s">
        <v>120</v>
      </c>
      <c r="E157" s="88" t="s">
        <v>314</v>
      </c>
      <c r="F157" s="87" t="s">
        <v>1347</v>
      </c>
      <c r="G157" s="88" t="s">
        <v>155</v>
      </c>
      <c r="H157" s="88" t="s">
        <v>133</v>
      </c>
      <c r="I157" s="90">
        <v>169.04249999999999</v>
      </c>
      <c r="J157" s="102">
        <v>546.4</v>
      </c>
      <c r="K157" s="90"/>
      <c r="L157" s="90">
        <v>0.92364822000000002</v>
      </c>
      <c r="M157" s="91">
        <v>2.2299809272435948E-5</v>
      </c>
      <c r="N157" s="91">
        <f t="shared" si="4"/>
        <v>9.5219666930397313E-5</v>
      </c>
      <c r="O157" s="91">
        <f>L157/'סכום נכסי הקרן'!$C$42</f>
        <v>6.898744036563552E-6</v>
      </c>
    </row>
    <row r="158" spans="2:15">
      <c r="B158" s="86" t="s">
        <v>1348</v>
      </c>
      <c r="C158" s="87" t="s">
        <v>1349</v>
      </c>
      <c r="D158" s="88" t="s">
        <v>120</v>
      </c>
      <c r="E158" s="88" t="s">
        <v>314</v>
      </c>
      <c r="F158" s="87" t="s">
        <v>1350</v>
      </c>
      <c r="G158" s="88" t="s">
        <v>562</v>
      </c>
      <c r="H158" s="88" t="s">
        <v>133</v>
      </c>
      <c r="I158" s="90">
        <v>553.69691599999999</v>
      </c>
      <c r="J158" s="102">
        <v>701.5</v>
      </c>
      <c r="K158" s="90"/>
      <c r="L158" s="90">
        <v>3.8841838659999999</v>
      </c>
      <c r="M158" s="91">
        <v>1.980036231610673E-5</v>
      </c>
      <c r="N158" s="91">
        <f t="shared" si="4"/>
        <v>4.0042376091727104E-4</v>
      </c>
      <c r="O158" s="91">
        <f>L158/'סכום נכסי הקרן'!$C$42</f>
        <v>2.9011034398446477E-5</v>
      </c>
    </row>
    <row r="159" spans="2:15">
      <c r="B159" s="86" t="s">
        <v>1351</v>
      </c>
      <c r="C159" s="87" t="s">
        <v>1352</v>
      </c>
      <c r="D159" s="88" t="s">
        <v>120</v>
      </c>
      <c r="E159" s="88" t="s">
        <v>314</v>
      </c>
      <c r="F159" s="87" t="s">
        <v>1353</v>
      </c>
      <c r="G159" s="88" t="s">
        <v>157</v>
      </c>
      <c r="H159" s="88" t="s">
        <v>133</v>
      </c>
      <c r="I159" s="90">
        <v>3379.0589180000006</v>
      </c>
      <c r="J159" s="102">
        <v>44.1</v>
      </c>
      <c r="K159" s="90"/>
      <c r="L159" s="90">
        <v>1.490164984</v>
      </c>
      <c r="M159" s="91">
        <v>2.4612846227838614E-5</v>
      </c>
      <c r="N159" s="91">
        <f t="shared" si="4"/>
        <v>1.5362235359238916E-4</v>
      </c>
      <c r="O159" s="91">
        <f>L159/'סכום נכסי הקרן'!$C$42</f>
        <v>1.1130067242338019E-5</v>
      </c>
    </row>
    <row r="160" spans="2:15">
      <c r="B160" s="86" t="s">
        <v>1354</v>
      </c>
      <c r="C160" s="87" t="s">
        <v>1355</v>
      </c>
      <c r="D160" s="88" t="s">
        <v>120</v>
      </c>
      <c r="E160" s="88" t="s">
        <v>314</v>
      </c>
      <c r="F160" s="87" t="s">
        <v>1356</v>
      </c>
      <c r="G160" s="88" t="s">
        <v>1209</v>
      </c>
      <c r="H160" s="88" t="s">
        <v>133</v>
      </c>
      <c r="I160" s="90">
        <v>36.618616000000003</v>
      </c>
      <c r="J160" s="102">
        <v>711</v>
      </c>
      <c r="K160" s="90"/>
      <c r="L160" s="90">
        <v>0.26035836200000001</v>
      </c>
      <c r="M160" s="91">
        <v>1.9637272673353745E-6</v>
      </c>
      <c r="N160" s="91">
        <f t="shared" si="4"/>
        <v>2.6840561130712527E-5</v>
      </c>
      <c r="O160" s="91">
        <f>L160/'סכום נכסי הקרן'!$C$42</f>
        <v>1.9446209696771293E-6</v>
      </c>
    </row>
    <row r="161" spans="2:15">
      <c r="B161" s="86" t="s">
        <v>1357</v>
      </c>
      <c r="C161" s="87" t="s">
        <v>1358</v>
      </c>
      <c r="D161" s="88" t="s">
        <v>120</v>
      </c>
      <c r="E161" s="88" t="s">
        <v>314</v>
      </c>
      <c r="F161" s="87" t="s">
        <v>1359</v>
      </c>
      <c r="G161" s="88" t="s">
        <v>431</v>
      </c>
      <c r="H161" s="88" t="s">
        <v>133</v>
      </c>
      <c r="I161" s="90">
        <v>3301.5526759999998</v>
      </c>
      <c r="J161" s="102">
        <v>861.4</v>
      </c>
      <c r="K161" s="90">
        <v>0.37121667899999999</v>
      </c>
      <c r="L161" s="90">
        <v>28.810791424999998</v>
      </c>
      <c r="M161" s="91">
        <v>3.0934604483709872E-5</v>
      </c>
      <c r="N161" s="91">
        <f t="shared" si="4"/>
        <v>2.9701285663600876E-3</v>
      </c>
      <c r="O161" s="91">
        <f>L161/'סכום נכסי הקרן'!$C$42</f>
        <v>2.1518828405461013E-4</v>
      </c>
    </row>
    <row r="162" spans="2:15">
      <c r="B162" s="86" t="s">
        <v>1360</v>
      </c>
      <c r="C162" s="87" t="s">
        <v>1361</v>
      </c>
      <c r="D162" s="88" t="s">
        <v>120</v>
      </c>
      <c r="E162" s="88" t="s">
        <v>314</v>
      </c>
      <c r="F162" s="87" t="s">
        <v>1362</v>
      </c>
      <c r="G162" s="88" t="s">
        <v>155</v>
      </c>
      <c r="H162" s="88" t="s">
        <v>133</v>
      </c>
      <c r="I162" s="90">
        <v>1377.9783689999999</v>
      </c>
      <c r="J162" s="102">
        <v>265.39999999999998</v>
      </c>
      <c r="K162" s="90"/>
      <c r="L162" s="90">
        <v>3.6571545890000001</v>
      </c>
      <c r="M162" s="91">
        <v>1.801547732906812E-5</v>
      </c>
      <c r="N162" s="91">
        <f t="shared" si="4"/>
        <v>3.7701912301368813E-4</v>
      </c>
      <c r="O162" s="91">
        <f>L162/'סכום נכסי הקרן'!$C$42</f>
        <v>2.7315348923267319E-5</v>
      </c>
    </row>
    <row r="163" spans="2:15">
      <c r="B163" s="86" t="s">
        <v>1363</v>
      </c>
      <c r="C163" s="87" t="s">
        <v>1364</v>
      </c>
      <c r="D163" s="88" t="s">
        <v>120</v>
      </c>
      <c r="E163" s="88" t="s">
        <v>314</v>
      </c>
      <c r="F163" s="87" t="s">
        <v>1365</v>
      </c>
      <c r="G163" s="88" t="s">
        <v>520</v>
      </c>
      <c r="H163" s="88" t="s">
        <v>133</v>
      </c>
      <c r="I163" s="90">
        <v>3.9169269999999998</v>
      </c>
      <c r="J163" s="102">
        <v>168.7</v>
      </c>
      <c r="K163" s="90"/>
      <c r="L163" s="90">
        <v>6.6078590000000015E-3</v>
      </c>
      <c r="M163" s="91">
        <v>5.7134682390447635E-7</v>
      </c>
      <c r="N163" s="91">
        <f t="shared" si="4"/>
        <v>6.812097067680468E-7</v>
      </c>
      <c r="O163" s="91">
        <f>L163/'סכום נכסי הקרן'!$C$42</f>
        <v>4.9354209626152699E-8</v>
      </c>
    </row>
    <row r="164" spans="2:15">
      <c r="B164" s="86" t="s">
        <v>1366</v>
      </c>
      <c r="C164" s="87" t="s">
        <v>1367</v>
      </c>
      <c r="D164" s="88" t="s">
        <v>120</v>
      </c>
      <c r="E164" s="88" t="s">
        <v>314</v>
      </c>
      <c r="F164" s="87" t="s">
        <v>1368</v>
      </c>
      <c r="G164" s="88" t="s">
        <v>1369</v>
      </c>
      <c r="H164" s="88" t="s">
        <v>133</v>
      </c>
      <c r="I164" s="90">
        <v>416.203125</v>
      </c>
      <c r="J164" s="102">
        <v>751.1</v>
      </c>
      <c r="K164" s="90"/>
      <c r="L164" s="90">
        <v>3.1261016719999999</v>
      </c>
      <c r="M164" s="91">
        <v>8.3377874987574543E-6</v>
      </c>
      <c r="N164" s="91">
        <f t="shared" si="4"/>
        <v>3.2227243397751378E-4</v>
      </c>
      <c r="O164" s="91">
        <f>L164/'סכום נכסי הקרן'!$C$42</f>
        <v>2.3348905785149835E-5</v>
      </c>
    </row>
    <row r="165" spans="2:15">
      <c r="B165" s="86" t="s">
        <v>1370</v>
      </c>
      <c r="C165" s="87" t="s">
        <v>1371</v>
      </c>
      <c r="D165" s="88" t="s">
        <v>120</v>
      </c>
      <c r="E165" s="88" t="s">
        <v>314</v>
      </c>
      <c r="F165" s="87" t="s">
        <v>1372</v>
      </c>
      <c r="G165" s="88" t="s">
        <v>431</v>
      </c>
      <c r="H165" s="88" t="s">
        <v>133</v>
      </c>
      <c r="I165" s="90">
        <v>189.09887999999998</v>
      </c>
      <c r="J165" s="102">
        <v>490</v>
      </c>
      <c r="K165" s="90"/>
      <c r="L165" s="90">
        <v>0.92658451399999997</v>
      </c>
      <c r="M165" s="91">
        <v>1.2599139189198281E-5</v>
      </c>
      <c r="N165" s="91">
        <f t="shared" si="4"/>
        <v>9.5522371932838313E-5</v>
      </c>
      <c r="O165" s="91">
        <f>L165/'סכום נכסי הקרן'!$C$42</f>
        <v>6.9206752656651428E-6</v>
      </c>
    </row>
    <row r="166" spans="2:15">
      <c r="B166" s="86" t="s">
        <v>1373</v>
      </c>
      <c r="C166" s="87" t="s">
        <v>1374</v>
      </c>
      <c r="D166" s="88" t="s">
        <v>120</v>
      </c>
      <c r="E166" s="88" t="s">
        <v>314</v>
      </c>
      <c r="F166" s="87" t="s">
        <v>1375</v>
      </c>
      <c r="G166" s="88" t="s">
        <v>431</v>
      </c>
      <c r="H166" s="88" t="s">
        <v>133</v>
      </c>
      <c r="I166" s="90">
        <v>414.87562899999995</v>
      </c>
      <c r="J166" s="102">
        <v>2190</v>
      </c>
      <c r="K166" s="90"/>
      <c r="L166" s="90">
        <v>9.0857762779999991</v>
      </c>
      <c r="M166" s="91">
        <v>1.6127027216238896E-5</v>
      </c>
      <c r="N166" s="91">
        <f t="shared" si="4"/>
        <v>9.3666026985388974E-4</v>
      </c>
      <c r="O166" s="91">
        <f>L166/'סכום נכסי הקרן'!$C$42</f>
        <v>6.7861815308216671E-5</v>
      </c>
    </row>
    <row r="167" spans="2:15">
      <c r="B167" s="86" t="s">
        <v>1376</v>
      </c>
      <c r="C167" s="87" t="s">
        <v>1377</v>
      </c>
      <c r="D167" s="88" t="s">
        <v>120</v>
      </c>
      <c r="E167" s="88" t="s">
        <v>314</v>
      </c>
      <c r="F167" s="87" t="s">
        <v>1378</v>
      </c>
      <c r="G167" s="88" t="s">
        <v>502</v>
      </c>
      <c r="H167" s="88" t="s">
        <v>133</v>
      </c>
      <c r="I167" s="90">
        <v>5755.8702320000002</v>
      </c>
      <c r="J167" s="102">
        <v>150.1</v>
      </c>
      <c r="K167" s="90"/>
      <c r="L167" s="90">
        <v>8.6395612189999991</v>
      </c>
      <c r="M167" s="91">
        <v>2.5206633726278111E-5</v>
      </c>
      <c r="N167" s="91">
        <f t="shared" si="4"/>
        <v>8.9065958650140346E-4</v>
      </c>
      <c r="O167" s="91">
        <f>L167/'סכום נכסי הקרן'!$C$42</f>
        <v>6.4529027553479143E-5</v>
      </c>
    </row>
    <row r="168" spans="2:15">
      <c r="B168" s="86" t="s">
        <v>1379</v>
      </c>
      <c r="C168" s="87" t="s">
        <v>1380</v>
      </c>
      <c r="D168" s="88" t="s">
        <v>120</v>
      </c>
      <c r="E168" s="88" t="s">
        <v>314</v>
      </c>
      <c r="F168" s="87" t="s">
        <v>1381</v>
      </c>
      <c r="G168" s="88" t="s">
        <v>644</v>
      </c>
      <c r="H168" s="88" t="s">
        <v>133</v>
      </c>
      <c r="I168" s="90">
        <v>2305.125</v>
      </c>
      <c r="J168" s="102">
        <v>414.8</v>
      </c>
      <c r="K168" s="90"/>
      <c r="L168" s="90">
        <v>9.5616585000000001</v>
      </c>
      <c r="M168" s="91">
        <v>8.0175472157490166E-6</v>
      </c>
      <c r="N168" s="91">
        <f t="shared" si="4"/>
        <v>9.8571936583410772E-4</v>
      </c>
      <c r="O168" s="91">
        <f>L168/'סכום נכסי הקרן'!$C$42</f>
        <v>7.1416187600656223E-5</v>
      </c>
    </row>
    <row r="169" spans="2:15">
      <c r="B169" s="86" t="s">
        <v>1382</v>
      </c>
      <c r="C169" s="87" t="s">
        <v>1383</v>
      </c>
      <c r="D169" s="88" t="s">
        <v>120</v>
      </c>
      <c r="E169" s="88" t="s">
        <v>314</v>
      </c>
      <c r="F169" s="87" t="s">
        <v>1384</v>
      </c>
      <c r="G169" s="88" t="s">
        <v>492</v>
      </c>
      <c r="H169" s="88" t="s">
        <v>133</v>
      </c>
      <c r="I169" s="90">
        <v>1936.8172500000001</v>
      </c>
      <c r="J169" s="102">
        <v>483.7</v>
      </c>
      <c r="K169" s="90"/>
      <c r="L169" s="90">
        <v>9.3683850379999996</v>
      </c>
      <c r="M169" s="91">
        <v>1.2700633949959751E-5</v>
      </c>
      <c r="N169" s="91">
        <f t="shared" si="4"/>
        <v>9.6579464310999003E-4</v>
      </c>
      <c r="O169" s="91">
        <f>L169/'סכום נכסי הקרן'!$C$42</f>
        <v>6.997262487349751E-5</v>
      </c>
    </row>
    <row r="170" spans="2:15">
      <c r="B170" s="86" t="s">
        <v>1385</v>
      </c>
      <c r="C170" s="87" t="s">
        <v>1386</v>
      </c>
      <c r="D170" s="88" t="s">
        <v>120</v>
      </c>
      <c r="E170" s="88" t="s">
        <v>314</v>
      </c>
      <c r="F170" s="87" t="s">
        <v>1387</v>
      </c>
      <c r="G170" s="88" t="s">
        <v>644</v>
      </c>
      <c r="H170" s="88" t="s">
        <v>133</v>
      </c>
      <c r="I170" s="90">
        <v>35.959181999999998</v>
      </c>
      <c r="J170" s="102">
        <v>17030</v>
      </c>
      <c r="K170" s="90"/>
      <c r="L170" s="90">
        <v>6.1238486309999995</v>
      </c>
      <c r="M170" s="91">
        <v>1.5906433891914297E-5</v>
      </c>
      <c r="N170" s="91">
        <f t="shared" si="4"/>
        <v>6.3131267332057386E-4</v>
      </c>
      <c r="O170" s="91">
        <f>L170/'סכום נכסי הקרן'!$C$42</f>
        <v>4.5739128067533239E-5</v>
      </c>
    </row>
    <row r="171" spans="2:15">
      <c r="B171" s="86" t="s">
        <v>1388</v>
      </c>
      <c r="C171" s="87" t="s">
        <v>1389</v>
      </c>
      <c r="D171" s="88" t="s">
        <v>120</v>
      </c>
      <c r="E171" s="88" t="s">
        <v>314</v>
      </c>
      <c r="F171" s="87" t="s">
        <v>1390</v>
      </c>
      <c r="G171" s="88" t="s">
        <v>1391</v>
      </c>
      <c r="H171" s="88" t="s">
        <v>133</v>
      </c>
      <c r="I171" s="90">
        <v>169.98375899999999</v>
      </c>
      <c r="J171" s="102">
        <v>1684</v>
      </c>
      <c r="K171" s="90"/>
      <c r="L171" s="90">
        <v>2.8625265079999997</v>
      </c>
      <c r="M171" s="91">
        <v>3.7925907694960354E-6</v>
      </c>
      <c r="N171" s="91">
        <f t="shared" si="4"/>
        <v>2.9510025004020823E-4</v>
      </c>
      <c r="O171" s="91">
        <f>L171/'סכום נכסי הקרן'!$C$42</f>
        <v>2.1380258467417481E-5</v>
      </c>
    </row>
    <row r="172" spans="2:15">
      <c r="B172" s="86" t="s">
        <v>1392</v>
      </c>
      <c r="C172" s="87" t="s">
        <v>1393</v>
      </c>
      <c r="D172" s="88" t="s">
        <v>120</v>
      </c>
      <c r="E172" s="88" t="s">
        <v>314</v>
      </c>
      <c r="F172" s="87" t="s">
        <v>564</v>
      </c>
      <c r="G172" s="88" t="s">
        <v>492</v>
      </c>
      <c r="H172" s="88" t="s">
        <v>133</v>
      </c>
      <c r="I172" s="90">
        <v>274.53786500000001</v>
      </c>
      <c r="J172" s="102">
        <v>5.0999999999999996</v>
      </c>
      <c r="K172" s="90"/>
      <c r="L172" s="90">
        <v>1.4001431999999999E-2</v>
      </c>
      <c r="M172" s="91">
        <v>1.1169215045921113E-5</v>
      </c>
      <c r="N172" s="91">
        <f t="shared" si="4"/>
        <v>1.4434193264494211E-6</v>
      </c>
      <c r="O172" s="91">
        <f>L172/'סכום נכסי הקרן'!$C$42</f>
        <v>1.0457693028775617E-7</v>
      </c>
    </row>
    <row r="173" spans="2:15">
      <c r="B173" s="86" t="s">
        <v>1394</v>
      </c>
      <c r="C173" s="87" t="s">
        <v>1395</v>
      </c>
      <c r="D173" s="88" t="s">
        <v>120</v>
      </c>
      <c r="E173" s="88" t="s">
        <v>314</v>
      </c>
      <c r="F173" s="87" t="s">
        <v>1396</v>
      </c>
      <c r="G173" s="88" t="s">
        <v>572</v>
      </c>
      <c r="H173" s="88" t="s">
        <v>133</v>
      </c>
      <c r="I173" s="90">
        <v>218.58680799999999</v>
      </c>
      <c r="J173" s="102">
        <v>7922</v>
      </c>
      <c r="K173" s="90"/>
      <c r="L173" s="90">
        <v>17.31644691</v>
      </c>
      <c r="M173" s="91">
        <v>1.7379146659432602E-5</v>
      </c>
      <c r="N173" s="91">
        <f t="shared" si="4"/>
        <v>1.7851669840148749E-3</v>
      </c>
      <c r="O173" s="91">
        <f>L173/'סכום נכסי הקרן'!$C$42</f>
        <v>1.2933683221392646E-4</v>
      </c>
    </row>
    <row r="174" spans="2:15">
      <c r="B174" s="86" t="s">
        <v>1397</v>
      </c>
      <c r="C174" s="87" t="s">
        <v>1398</v>
      </c>
      <c r="D174" s="88" t="s">
        <v>120</v>
      </c>
      <c r="E174" s="88" t="s">
        <v>314</v>
      </c>
      <c r="F174" s="87" t="s">
        <v>1399</v>
      </c>
      <c r="G174" s="88" t="s">
        <v>431</v>
      </c>
      <c r="H174" s="88" t="s">
        <v>133</v>
      </c>
      <c r="I174" s="90">
        <v>2120.6489200000001</v>
      </c>
      <c r="J174" s="102">
        <v>470.4</v>
      </c>
      <c r="K174" s="90"/>
      <c r="L174" s="90">
        <v>9.9755325189999997</v>
      </c>
      <c r="M174" s="91">
        <v>2.483281353783596E-5</v>
      </c>
      <c r="N174" s="91">
        <f t="shared" si="4"/>
        <v>1.028385984344264E-3</v>
      </c>
      <c r="O174" s="91">
        <f>L174/'סכום נכסי הקרן'!$C$42</f>
        <v>7.4507419585561509E-5</v>
      </c>
    </row>
    <row r="175" spans="2:15">
      <c r="B175" s="86" t="s">
        <v>1400</v>
      </c>
      <c r="C175" s="87" t="s">
        <v>1401</v>
      </c>
      <c r="D175" s="88" t="s">
        <v>120</v>
      </c>
      <c r="E175" s="88" t="s">
        <v>314</v>
      </c>
      <c r="F175" s="87" t="s">
        <v>693</v>
      </c>
      <c r="G175" s="88" t="s">
        <v>338</v>
      </c>
      <c r="H175" s="88" t="s">
        <v>133</v>
      </c>
      <c r="I175" s="90">
        <v>2842.9875000000002</v>
      </c>
      <c r="J175" s="102">
        <v>576</v>
      </c>
      <c r="K175" s="90"/>
      <c r="L175" s="90">
        <v>16.375608</v>
      </c>
      <c r="M175" s="91">
        <v>3.9985635768778217E-5</v>
      </c>
      <c r="N175" s="91">
        <f t="shared" ref="N175:N181" si="5">IFERROR(L175/$L$11,0)</f>
        <v>1.6881751144854149E-3</v>
      </c>
      <c r="O175" s="91">
        <f>L175/'סכום נכסי הקרן'!$C$42</f>
        <v>1.2230969062561759E-4</v>
      </c>
    </row>
    <row r="176" spans="2:15">
      <c r="B176" s="86" t="s">
        <v>1402</v>
      </c>
      <c r="C176" s="87" t="s">
        <v>1403</v>
      </c>
      <c r="D176" s="88" t="s">
        <v>120</v>
      </c>
      <c r="E176" s="88" t="s">
        <v>314</v>
      </c>
      <c r="F176" s="87" t="s">
        <v>1404</v>
      </c>
      <c r="G176" s="88" t="s">
        <v>157</v>
      </c>
      <c r="H176" s="88" t="s">
        <v>133</v>
      </c>
      <c r="I176" s="90">
        <v>481.77112499999998</v>
      </c>
      <c r="J176" s="102">
        <v>68.400000000000006</v>
      </c>
      <c r="K176" s="90"/>
      <c r="L176" s="90">
        <v>0.32953145000000006</v>
      </c>
      <c r="M176" s="91">
        <v>1.2270410126746313E-5</v>
      </c>
      <c r="N176" s="91">
        <f t="shared" si="5"/>
        <v>3.3971672583411549E-5</v>
      </c>
      <c r="O176" s="91">
        <f>L176/'סכום נכסי הקרן'!$C$42</f>
        <v>2.4612759233679253E-6</v>
      </c>
    </row>
    <row r="177" spans="2:15">
      <c r="B177" s="86" t="s">
        <v>1405</v>
      </c>
      <c r="C177" s="87" t="s">
        <v>1406</v>
      </c>
      <c r="D177" s="88" t="s">
        <v>120</v>
      </c>
      <c r="E177" s="88" t="s">
        <v>314</v>
      </c>
      <c r="F177" s="87" t="s">
        <v>1407</v>
      </c>
      <c r="G177" s="88" t="s">
        <v>520</v>
      </c>
      <c r="H177" s="88" t="s">
        <v>133</v>
      </c>
      <c r="I177" s="90">
        <v>587.601719</v>
      </c>
      <c r="J177" s="102">
        <v>2540</v>
      </c>
      <c r="K177" s="90"/>
      <c r="L177" s="90">
        <v>14.925083659000002</v>
      </c>
      <c r="M177" s="91">
        <v>1.6464043681703559E-5</v>
      </c>
      <c r="N177" s="91">
        <f t="shared" si="5"/>
        <v>1.5386393479092028E-3</v>
      </c>
      <c r="O177" s="91">
        <f>L177/'סכום נכסי הקרן'!$C$42</f>
        <v>1.1147570001026838E-4</v>
      </c>
    </row>
    <row r="178" spans="2:15">
      <c r="B178" s="86" t="s">
        <v>1408</v>
      </c>
      <c r="C178" s="87" t="s">
        <v>1409</v>
      </c>
      <c r="D178" s="88" t="s">
        <v>120</v>
      </c>
      <c r="E178" s="88" t="s">
        <v>314</v>
      </c>
      <c r="F178" s="87" t="s">
        <v>1410</v>
      </c>
      <c r="G178" s="88" t="s">
        <v>431</v>
      </c>
      <c r="H178" s="88" t="s">
        <v>133</v>
      </c>
      <c r="I178" s="90">
        <v>128.0625</v>
      </c>
      <c r="J178" s="102">
        <v>5790</v>
      </c>
      <c r="K178" s="90"/>
      <c r="L178" s="90">
        <v>7.4148187500000002</v>
      </c>
      <c r="M178" s="91">
        <v>1.5238642042885361E-5</v>
      </c>
      <c r="N178" s="91">
        <f t="shared" si="5"/>
        <v>7.6439986180481677E-4</v>
      </c>
      <c r="O178" s="91">
        <f>L178/'סכום נכסי הקרן'!$C$42</f>
        <v>5.5381405524456169E-5</v>
      </c>
    </row>
    <row r="179" spans="2:15">
      <c r="B179" s="86" t="s">
        <v>1411</v>
      </c>
      <c r="C179" s="87" t="s">
        <v>1412</v>
      </c>
      <c r="D179" s="88" t="s">
        <v>120</v>
      </c>
      <c r="E179" s="88" t="s">
        <v>314</v>
      </c>
      <c r="F179" s="87" t="s">
        <v>1413</v>
      </c>
      <c r="G179" s="88" t="s">
        <v>431</v>
      </c>
      <c r="H179" s="88" t="s">
        <v>133</v>
      </c>
      <c r="I179" s="90">
        <v>502.15662600000002</v>
      </c>
      <c r="J179" s="102">
        <v>1013</v>
      </c>
      <c r="K179" s="90">
        <v>8.2819187000000002E-2</v>
      </c>
      <c r="L179" s="90">
        <v>5.1696658079999995</v>
      </c>
      <c r="M179" s="91">
        <v>3.011607420877004E-5</v>
      </c>
      <c r="N179" s="91">
        <f t="shared" si="5"/>
        <v>5.3294516864788987E-4</v>
      </c>
      <c r="O179" s="91">
        <f>L179/'סכום נכסי הקרן'!$C$42</f>
        <v>3.8612320569368382E-5</v>
      </c>
    </row>
    <row r="180" spans="2:15">
      <c r="B180" s="86" t="s">
        <v>1414</v>
      </c>
      <c r="C180" s="87" t="s">
        <v>1415</v>
      </c>
      <c r="D180" s="88" t="s">
        <v>120</v>
      </c>
      <c r="E180" s="88" t="s">
        <v>314</v>
      </c>
      <c r="F180" s="87" t="s">
        <v>1416</v>
      </c>
      <c r="G180" s="88" t="s">
        <v>127</v>
      </c>
      <c r="H180" s="88" t="s">
        <v>133</v>
      </c>
      <c r="I180" s="90">
        <v>407.36681299999998</v>
      </c>
      <c r="J180" s="102">
        <v>819.8</v>
      </c>
      <c r="K180" s="90"/>
      <c r="L180" s="90">
        <v>3.3395931289999994</v>
      </c>
      <c r="M180" s="91">
        <v>2.0367322283885804E-5</v>
      </c>
      <c r="N180" s="91">
        <f t="shared" si="5"/>
        <v>3.442814467031868E-4</v>
      </c>
      <c r="O180" s="91">
        <f>L180/'סכום נכסי הקרן'!$C$42</f>
        <v>2.4943477055839891E-5</v>
      </c>
    </row>
    <row r="181" spans="2:15">
      <c r="B181" s="86" t="s">
        <v>1417</v>
      </c>
      <c r="C181" s="87" t="s">
        <v>1418</v>
      </c>
      <c r="D181" s="88" t="s">
        <v>120</v>
      </c>
      <c r="E181" s="88" t="s">
        <v>314</v>
      </c>
      <c r="F181" s="87" t="s">
        <v>702</v>
      </c>
      <c r="G181" s="88" t="s">
        <v>127</v>
      </c>
      <c r="H181" s="88" t="s">
        <v>133</v>
      </c>
      <c r="I181" s="90">
        <v>1700.8085639999999</v>
      </c>
      <c r="J181" s="102">
        <v>1003</v>
      </c>
      <c r="K181" s="90"/>
      <c r="L181" s="90">
        <v>17.059109893000002</v>
      </c>
      <c r="M181" s="91">
        <v>1.9219136604071598E-5</v>
      </c>
      <c r="N181" s="91">
        <f t="shared" si="5"/>
        <v>1.7586378958652743E-3</v>
      </c>
      <c r="O181" s="91">
        <f>L181/'סכום נכסי הקרן'!$C$42</f>
        <v>1.274147777206955E-4</v>
      </c>
    </row>
    <row r="182" spans="2:15">
      <c r="B182" s="92"/>
      <c r="C182" s="87"/>
      <c r="D182" s="87"/>
      <c r="E182" s="87"/>
      <c r="F182" s="87"/>
      <c r="G182" s="87"/>
      <c r="H182" s="87"/>
      <c r="I182" s="90"/>
      <c r="J182" s="102"/>
      <c r="K182" s="87"/>
      <c r="L182" s="87"/>
      <c r="M182" s="87"/>
      <c r="N182" s="91"/>
      <c r="O182" s="87"/>
    </row>
    <row r="183" spans="2:15">
      <c r="B183" s="79" t="s">
        <v>197</v>
      </c>
      <c r="C183" s="80"/>
      <c r="D183" s="81"/>
      <c r="E183" s="81"/>
      <c r="F183" s="80"/>
      <c r="G183" s="81"/>
      <c r="H183" s="81"/>
      <c r="I183" s="83"/>
      <c r="J183" s="100"/>
      <c r="K183" s="83">
        <v>0.33927944300000001</v>
      </c>
      <c r="L183" s="83">
        <f>L184+L212</f>
        <v>2278.1121875869999</v>
      </c>
      <c r="M183" s="84"/>
      <c r="N183" s="84">
        <f t="shared" ref="N183:N209" si="6">IFERROR(L183/$L$11,0)</f>
        <v>0.23485248932988032</v>
      </c>
      <c r="O183" s="84">
        <f>L183/'סכום נכסי הקרן'!$C$42</f>
        <v>1.7015258112811134E-2</v>
      </c>
    </row>
    <row r="184" spans="2:15">
      <c r="B184" s="85" t="s">
        <v>66</v>
      </c>
      <c r="C184" s="80"/>
      <c r="D184" s="81"/>
      <c r="E184" s="81"/>
      <c r="F184" s="80"/>
      <c r="G184" s="81"/>
      <c r="H184" s="81"/>
      <c r="I184" s="83"/>
      <c r="J184" s="100"/>
      <c r="K184" s="83"/>
      <c r="L184" s="83">
        <f>SUM(L185:L209)</f>
        <v>947.14907346500001</v>
      </c>
      <c r="M184" s="84"/>
      <c r="N184" s="84">
        <f t="shared" si="6"/>
        <v>9.7642389554728662E-2</v>
      </c>
      <c r="O184" s="84">
        <f>L184/'סכום נכסי הקרן'!$C$42</f>
        <v>7.074272304994386E-3</v>
      </c>
    </row>
    <row r="185" spans="2:15">
      <c r="B185" s="86" t="s">
        <v>1419</v>
      </c>
      <c r="C185" s="87" t="s">
        <v>1420</v>
      </c>
      <c r="D185" s="88" t="s">
        <v>1421</v>
      </c>
      <c r="E185" s="88" t="s">
        <v>706</v>
      </c>
      <c r="F185" s="87" t="s">
        <v>1422</v>
      </c>
      <c r="G185" s="88" t="s">
        <v>778</v>
      </c>
      <c r="H185" s="88" t="s">
        <v>132</v>
      </c>
      <c r="I185" s="90">
        <v>358.57499999999999</v>
      </c>
      <c r="J185" s="102">
        <v>319</v>
      </c>
      <c r="K185" s="90"/>
      <c r="L185" s="90">
        <v>4.1350331139999996</v>
      </c>
      <c r="M185" s="91">
        <v>5.5294671212865536E-6</v>
      </c>
      <c r="N185" s="91">
        <f t="shared" si="6"/>
        <v>4.2628401953856806E-4</v>
      </c>
      <c r="O185" s="91">
        <f>L185/'סכום נכסי הקרן'!$C$42</f>
        <v>3.0884631636274152E-5</v>
      </c>
    </row>
    <row r="186" spans="2:15">
      <c r="B186" s="86" t="s">
        <v>1423</v>
      </c>
      <c r="C186" s="87" t="s">
        <v>1424</v>
      </c>
      <c r="D186" s="88" t="s">
        <v>1421</v>
      </c>
      <c r="E186" s="88" t="s">
        <v>706</v>
      </c>
      <c r="F186" s="87" t="s">
        <v>1179</v>
      </c>
      <c r="G186" s="88" t="s">
        <v>1011</v>
      </c>
      <c r="H186" s="88" t="s">
        <v>132</v>
      </c>
      <c r="I186" s="90">
        <v>392.37658499999998</v>
      </c>
      <c r="J186" s="102">
        <v>2835</v>
      </c>
      <c r="K186" s="90"/>
      <c r="L186" s="90">
        <v>40.212812370000002</v>
      </c>
      <c r="M186" s="91">
        <v>8.8347352670309476E-6</v>
      </c>
      <c r="N186" s="91">
        <f t="shared" si="6"/>
        <v>4.1455724347154175E-3</v>
      </c>
      <c r="O186" s="91">
        <f>L186/'סכום נכסי הקרן'!$C$42</f>
        <v>3.0035016960351695E-4</v>
      </c>
    </row>
    <row r="187" spans="2:15">
      <c r="B187" s="86" t="s">
        <v>1425</v>
      </c>
      <c r="C187" s="87" t="s">
        <v>1426</v>
      </c>
      <c r="D187" s="88" t="s">
        <v>1421</v>
      </c>
      <c r="E187" s="88" t="s">
        <v>706</v>
      </c>
      <c r="F187" s="87" t="s">
        <v>1427</v>
      </c>
      <c r="G187" s="88" t="s">
        <v>820</v>
      </c>
      <c r="H187" s="88" t="s">
        <v>132</v>
      </c>
      <c r="I187" s="90">
        <v>53.53755300000001</v>
      </c>
      <c r="J187" s="102">
        <v>13000</v>
      </c>
      <c r="K187" s="90"/>
      <c r="L187" s="90">
        <v>25.159972856</v>
      </c>
      <c r="M187" s="91">
        <v>4.4333371786603848E-7</v>
      </c>
      <c r="N187" s="91">
        <f t="shared" si="6"/>
        <v>2.5937626289434705E-3</v>
      </c>
      <c r="O187" s="91">
        <f>L187/'סכום נכסי הקרן'!$C$42</f>
        <v>1.8792025897092167E-4</v>
      </c>
    </row>
    <row r="188" spans="2:15">
      <c r="B188" s="86" t="s">
        <v>1428</v>
      </c>
      <c r="C188" s="87" t="s">
        <v>1429</v>
      </c>
      <c r="D188" s="88" t="s">
        <v>1421</v>
      </c>
      <c r="E188" s="88" t="s">
        <v>706</v>
      </c>
      <c r="F188" s="87" t="s">
        <v>1430</v>
      </c>
      <c r="G188" s="88" t="s">
        <v>820</v>
      </c>
      <c r="H188" s="88" t="s">
        <v>132</v>
      </c>
      <c r="I188" s="90">
        <v>38.726100000000002</v>
      </c>
      <c r="J188" s="102">
        <v>14798</v>
      </c>
      <c r="K188" s="90"/>
      <c r="L188" s="90">
        <v>20.716438125</v>
      </c>
      <c r="M188" s="91">
        <v>9.5111963556439484E-7</v>
      </c>
      <c r="N188" s="91">
        <f t="shared" si="6"/>
        <v>2.1356749198809528E-3</v>
      </c>
      <c r="O188" s="91">
        <f>L188/'סכום נכסי הקרן'!$C$42</f>
        <v>1.5473142358644025E-4</v>
      </c>
    </row>
    <row r="189" spans="2:15">
      <c r="B189" s="86" t="s">
        <v>1431</v>
      </c>
      <c r="C189" s="87" t="s">
        <v>1432</v>
      </c>
      <c r="D189" s="88" t="s">
        <v>1421</v>
      </c>
      <c r="E189" s="88" t="s">
        <v>706</v>
      </c>
      <c r="F189" s="87" t="s">
        <v>695</v>
      </c>
      <c r="G189" s="88" t="s">
        <v>575</v>
      </c>
      <c r="H189" s="88" t="s">
        <v>132</v>
      </c>
      <c r="I189" s="90">
        <v>1.792875</v>
      </c>
      <c r="J189" s="102">
        <v>17021</v>
      </c>
      <c r="K189" s="90"/>
      <c r="L189" s="90">
        <v>1.1031723919999998</v>
      </c>
      <c r="M189" s="91">
        <v>4.0430310423602088E-8</v>
      </c>
      <c r="N189" s="91">
        <f t="shared" si="6"/>
        <v>1.1372696385757089E-4</v>
      </c>
      <c r="O189" s="91">
        <f>L189/'סכום נכסי הקרן'!$C$42</f>
        <v>8.2396130862586916E-6</v>
      </c>
    </row>
    <row r="190" spans="2:15">
      <c r="B190" s="86" t="s">
        <v>1435</v>
      </c>
      <c r="C190" s="87" t="s">
        <v>1436</v>
      </c>
      <c r="D190" s="88" t="s">
        <v>1437</v>
      </c>
      <c r="E190" s="88" t="s">
        <v>706</v>
      </c>
      <c r="F190" s="87" t="s">
        <v>1438</v>
      </c>
      <c r="G190" s="88" t="s">
        <v>798</v>
      </c>
      <c r="H190" s="88" t="s">
        <v>132</v>
      </c>
      <c r="I190" s="90">
        <v>51.161737000000002</v>
      </c>
      <c r="J190" s="102">
        <v>3492</v>
      </c>
      <c r="K190" s="90"/>
      <c r="L190" s="90">
        <v>6.4584428159999998</v>
      </c>
      <c r="M190" s="91">
        <v>1.3550097068211855E-6</v>
      </c>
      <c r="N190" s="91">
        <f t="shared" si="6"/>
        <v>6.6580626748627013E-4</v>
      </c>
      <c r="O190" s="91">
        <f>L190/'סכום נכסי הקרן'!$C$42</f>
        <v>4.82382176434733E-5</v>
      </c>
    </row>
    <row r="191" spans="2:15">
      <c r="B191" s="86" t="s">
        <v>1439</v>
      </c>
      <c r="C191" s="87" t="s">
        <v>1440</v>
      </c>
      <c r="D191" s="88" t="s">
        <v>1437</v>
      </c>
      <c r="E191" s="88" t="s">
        <v>706</v>
      </c>
      <c r="F191" s="87" t="s">
        <v>1441</v>
      </c>
      <c r="G191" s="88" t="s">
        <v>1442</v>
      </c>
      <c r="H191" s="88" t="s">
        <v>132</v>
      </c>
      <c r="I191" s="90">
        <v>210.02250000000001</v>
      </c>
      <c r="J191" s="102">
        <v>3223</v>
      </c>
      <c r="K191" s="90"/>
      <c r="L191" s="90">
        <v>24.470026008000001</v>
      </c>
      <c r="M191" s="91">
        <v>1.3422582238380997E-6</v>
      </c>
      <c r="N191" s="91">
        <f t="shared" si="6"/>
        <v>2.5226354317663493E-3</v>
      </c>
      <c r="O191" s="91">
        <f>L191/'סכום נכסי הקרן'!$C$42</f>
        <v>1.8276703439892411E-4</v>
      </c>
    </row>
    <row r="192" spans="2:15">
      <c r="B192" s="86" t="s">
        <v>1443</v>
      </c>
      <c r="C192" s="87" t="s">
        <v>1444</v>
      </c>
      <c r="D192" s="88" t="s">
        <v>1421</v>
      </c>
      <c r="E192" s="88" t="s">
        <v>706</v>
      </c>
      <c r="F192" s="87" t="s">
        <v>1445</v>
      </c>
      <c r="G192" s="88" t="s">
        <v>1446</v>
      </c>
      <c r="H192" s="88" t="s">
        <v>132</v>
      </c>
      <c r="I192" s="90">
        <v>252.06951699999999</v>
      </c>
      <c r="J192" s="102">
        <v>3196</v>
      </c>
      <c r="K192" s="90"/>
      <c r="L192" s="90">
        <v>29.122952445999999</v>
      </c>
      <c r="M192" s="91">
        <v>3.0340182987510512E-6</v>
      </c>
      <c r="N192" s="91">
        <f t="shared" si="6"/>
        <v>3.0023095069007114E-3</v>
      </c>
      <c r="O192" s="91">
        <f>L192/'סכום נכסי הקרן'!$C$42</f>
        <v>2.1751981995262915E-4</v>
      </c>
    </row>
    <row r="193" spans="2:15">
      <c r="B193" s="86" t="s">
        <v>1447</v>
      </c>
      <c r="C193" s="87" t="s">
        <v>1448</v>
      </c>
      <c r="D193" s="88" t="s">
        <v>1437</v>
      </c>
      <c r="E193" s="88" t="s">
        <v>706</v>
      </c>
      <c r="F193" s="87" t="s">
        <v>1449</v>
      </c>
      <c r="G193" s="88" t="s">
        <v>854</v>
      </c>
      <c r="H193" s="88" t="s">
        <v>132</v>
      </c>
      <c r="I193" s="90">
        <v>324.84538700000002</v>
      </c>
      <c r="J193" s="102">
        <v>141</v>
      </c>
      <c r="K193" s="90"/>
      <c r="L193" s="90">
        <v>1.6557856609999999</v>
      </c>
      <c r="M193" s="91">
        <v>2.3836405647628748E-6</v>
      </c>
      <c r="N193" s="91">
        <f t="shared" si="6"/>
        <v>1.7069632760029327E-4</v>
      </c>
      <c r="O193" s="91">
        <f>L193/'סכום נכסי הקרן'!$C$42</f>
        <v>1.2367090854839938E-5</v>
      </c>
    </row>
    <row r="194" spans="2:15">
      <c r="B194" s="86" t="s">
        <v>1450</v>
      </c>
      <c r="C194" s="87" t="s">
        <v>1451</v>
      </c>
      <c r="D194" s="88" t="s">
        <v>1437</v>
      </c>
      <c r="E194" s="88" t="s">
        <v>706</v>
      </c>
      <c r="F194" s="87" t="s">
        <v>1452</v>
      </c>
      <c r="G194" s="88" t="s">
        <v>778</v>
      </c>
      <c r="H194" s="88" t="s">
        <v>132</v>
      </c>
      <c r="I194" s="90">
        <v>528.89812500000005</v>
      </c>
      <c r="J194" s="102">
        <v>350</v>
      </c>
      <c r="K194" s="90"/>
      <c r="L194" s="90">
        <v>6.6918835270000008</v>
      </c>
      <c r="M194" s="91">
        <v>3.8944099776771982E-6</v>
      </c>
      <c r="N194" s="91">
        <f t="shared" si="6"/>
        <v>6.8987186547921086E-4</v>
      </c>
      <c r="O194" s="91">
        <f>L194/'סכום נכסי הקרן'!$C$42</f>
        <v>4.9981790226661316E-5</v>
      </c>
    </row>
    <row r="195" spans="2:15">
      <c r="B195" s="86" t="s">
        <v>1453</v>
      </c>
      <c r="C195" s="87" t="s">
        <v>1454</v>
      </c>
      <c r="D195" s="88" t="s">
        <v>1421</v>
      </c>
      <c r="E195" s="88" t="s">
        <v>706</v>
      </c>
      <c r="F195" s="87" t="s">
        <v>1455</v>
      </c>
      <c r="G195" s="88" t="s">
        <v>820</v>
      </c>
      <c r="H195" s="88" t="s">
        <v>132</v>
      </c>
      <c r="I195" s="90">
        <v>38.418750000000003</v>
      </c>
      <c r="J195" s="102">
        <v>1970</v>
      </c>
      <c r="K195" s="90"/>
      <c r="L195" s="90">
        <v>2.736010491</v>
      </c>
      <c r="M195" s="91">
        <v>3.7772307551819724E-7</v>
      </c>
      <c r="N195" s="91">
        <f t="shared" si="6"/>
        <v>2.8205760811306799E-4</v>
      </c>
      <c r="O195" s="91">
        <f>L195/'סכום נכסי הקרן'!$C$42</f>
        <v>2.0435308215893671E-5</v>
      </c>
    </row>
    <row r="196" spans="2:15">
      <c r="B196" s="86" t="s">
        <v>1456</v>
      </c>
      <c r="C196" s="87" t="s">
        <v>1457</v>
      </c>
      <c r="D196" s="88" t="s">
        <v>1421</v>
      </c>
      <c r="E196" s="88" t="s">
        <v>706</v>
      </c>
      <c r="F196" s="87" t="s">
        <v>1458</v>
      </c>
      <c r="G196" s="88" t="s">
        <v>773</v>
      </c>
      <c r="H196" s="88" t="s">
        <v>132</v>
      </c>
      <c r="I196" s="90">
        <v>121.32180200000001</v>
      </c>
      <c r="J196" s="102">
        <v>1936</v>
      </c>
      <c r="K196" s="90"/>
      <c r="L196" s="90">
        <v>8.490876179999999</v>
      </c>
      <c r="M196" s="91">
        <v>2.4369312204256316E-6</v>
      </c>
      <c r="N196" s="91">
        <f t="shared" si="6"/>
        <v>8.7533152156872476E-4</v>
      </c>
      <c r="O196" s="91">
        <f>L196/'סכום נכסי הקרן'!$C$42</f>
        <v>6.3418496505059582E-5</v>
      </c>
    </row>
    <row r="197" spans="2:15">
      <c r="B197" s="86" t="s">
        <v>1461</v>
      </c>
      <c r="C197" s="87" t="s">
        <v>1462</v>
      </c>
      <c r="D197" s="88" t="s">
        <v>1421</v>
      </c>
      <c r="E197" s="88" t="s">
        <v>706</v>
      </c>
      <c r="F197" s="87" t="s">
        <v>1463</v>
      </c>
      <c r="G197" s="88" t="s">
        <v>820</v>
      </c>
      <c r="H197" s="88" t="s">
        <v>132</v>
      </c>
      <c r="I197" s="90">
        <v>38.533237999999997</v>
      </c>
      <c r="J197" s="102">
        <v>14275</v>
      </c>
      <c r="K197" s="90"/>
      <c r="L197" s="90">
        <v>19.884740237000003</v>
      </c>
      <c r="M197" s="91">
        <v>8.0718389015613346E-7</v>
      </c>
      <c r="N197" s="91">
        <f t="shared" si="6"/>
        <v>2.0499344895230894E-3</v>
      </c>
      <c r="O197" s="91">
        <f>L197/'סכום נכסי הקרן'!$C$42</f>
        <v>1.4851945812077575E-4</v>
      </c>
    </row>
    <row r="198" spans="2:15">
      <c r="B198" s="86" t="s">
        <v>1464</v>
      </c>
      <c r="C198" s="87" t="s">
        <v>1465</v>
      </c>
      <c r="D198" s="88" t="s">
        <v>1421</v>
      </c>
      <c r="E198" s="88" t="s">
        <v>706</v>
      </c>
      <c r="F198" s="87" t="s">
        <v>1030</v>
      </c>
      <c r="G198" s="88" t="s">
        <v>157</v>
      </c>
      <c r="H198" s="88" t="s">
        <v>132</v>
      </c>
      <c r="I198" s="90">
        <v>307.54721599999999</v>
      </c>
      <c r="J198" s="102">
        <v>22889</v>
      </c>
      <c r="K198" s="90"/>
      <c r="L198" s="90">
        <v>254.47605361399999</v>
      </c>
      <c r="M198" s="91">
        <v>4.8329890704313919E-6</v>
      </c>
      <c r="N198" s="91">
        <f t="shared" si="6"/>
        <v>2.6234149043114066E-2</v>
      </c>
      <c r="O198" s="91">
        <f>L198/'סכום נכסי הקרן'!$C$42</f>
        <v>1.9006859097479873E-3</v>
      </c>
    </row>
    <row r="199" spans="2:15">
      <c r="B199" s="86" t="s">
        <v>1466</v>
      </c>
      <c r="C199" s="87" t="s">
        <v>1467</v>
      </c>
      <c r="D199" s="88" t="s">
        <v>1421</v>
      </c>
      <c r="E199" s="88" t="s">
        <v>706</v>
      </c>
      <c r="F199" s="87" t="s">
        <v>1024</v>
      </c>
      <c r="G199" s="88" t="s">
        <v>1011</v>
      </c>
      <c r="H199" s="88" t="s">
        <v>132</v>
      </c>
      <c r="I199" s="90">
        <v>269.362821</v>
      </c>
      <c r="J199" s="102">
        <v>10447</v>
      </c>
      <c r="K199" s="90"/>
      <c r="L199" s="90">
        <v>101.727306943</v>
      </c>
      <c r="M199" s="91">
        <v>9.3925082002265393E-6</v>
      </c>
      <c r="N199" s="91">
        <f t="shared" si="6"/>
        <v>1.0487153090425222E-2</v>
      </c>
      <c r="O199" s="91">
        <f>L199/'סכום נכסי הקרן'!$C$42</f>
        <v>7.5980296062140541E-4</v>
      </c>
    </row>
    <row r="200" spans="2:15">
      <c r="B200" s="86" t="s">
        <v>1470</v>
      </c>
      <c r="C200" s="87" t="s">
        <v>1471</v>
      </c>
      <c r="D200" s="88" t="s">
        <v>1421</v>
      </c>
      <c r="E200" s="88" t="s">
        <v>706</v>
      </c>
      <c r="F200" s="87" t="s">
        <v>1174</v>
      </c>
      <c r="G200" s="88" t="s">
        <v>157</v>
      </c>
      <c r="H200" s="88" t="s">
        <v>132</v>
      </c>
      <c r="I200" s="90">
        <v>491.51386400000001</v>
      </c>
      <c r="J200" s="102">
        <v>3958</v>
      </c>
      <c r="K200" s="90"/>
      <c r="L200" s="90">
        <v>70.326639215</v>
      </c>
      <c r="M200" s="91">
        <v>1.1004953007153488E-5</v>
      </c>
      <c r="N200" s="91">
        <f t="shared" si="6"/>
        <v>7.2500320115233031E-3</v>
      </c>
      <c r="O200" s="91">
        <f>L200/'סכום נכסי הקרן'!$C$42</f>
        <v>5.2527084705044703E-4</v>
      </c>
    </row>
    <row r="201" spans="2:15">
      <c r="B201" s="86" t="s">
        <v>1472</v>
      </c>
      <c r="C201" s="87" t="s">
        <v>1473</v>
      </c>
      <c r="D201" s="88" t="s">
        <v>1437</v>
      </c>
      <c r="E201" s="88" t="s">
        <v>706</v>
      </c>
      <c r="F201" s="87" t="s">
        <v>1474</v>
      </c>
      <c r="G201" s="88" t="s">
        <v>820</v>
      </c>
      <c r="H201" s="88" t="s">
        <v>132</v>
      </c>
      <c r="I201" s="90">
        <v>189.16086299999998</v>
      </c>
      <c r="J201" s="102">
        <v>564</v>
      </c>
      <c r="K201" s="90"/>
      <c r="L201" s="90">
        <v>3.8567251630000001</v>
      </c>
      <c r="M201" s="91">
        <v>1.8231262822231714E-6</v>
      </c>
      <c r="N201" s="91">
        <f t="shared" si="6"/>
        <v>3.9759302027663986E-4</v>
      </c>
      <c r="O201" s="91">
        <f>L201/'סכום נכסי הקרן'!$C$42</f>
        <v>2.8805944885500717E-5</v>
      </c>
    </row>
    <row r="202" spans="2:15">
      <c r="B202" s="86" t="s">
        <v>1477</v>
      </c>
      <c r="C202" s="87" t="s">
        <v>1478</v>
      </c>
      <c r="D202" s="88" t="s">
        <v>1437</v>
      </c>
      <c r="E202" s="88" t="s">
        <v>706</v>
      </c>
      <c r="F202" s="87" t="s">
        <v>1479</v>
      </c>
      <c r="G202" s="88" t="s">
        <v>820</v>
      </c>
      <c r="H202" s="88" t="s">
        <v>132</v>
      </c>
      <c r="I202" s="90">
        <v>406.45756899999998</v>
      </c>
      <c r="J202" s="102">
        <v>676</v>
      </c>
      <c r="K202" s="90"/>
      <c r="L202" s="90">
        <v>9.9327661910000007</v>
      </c>
      <c r="M202" s="91">
        <v>5.2921495193907603E-6</v>
      </c>
      <c r="N202" s="91">
        <f t="shared" si="6"/>
        <v>1.0239771678491746E-3</v>
      </c>
      <c r="O202" s="91">
        <f>L202/'סכום נכסי הקרן'!$C$42</f>
        <v>7.4187997164917735E-5</v>
      </c>
    </row>
    <row r="203" spans="2:15">
      <c r="B203" s="86" t="s">
        <v>1480</v>
      </c>
      <c r="C203" s="87" t="s">
        <v>1481</v>
      </c>
      <c r="D203" s="88" t="s">
        <v>1421</v>
      </c>
      <c r="E203" s="88" t="s">
        <v>706</v>
      </c>
      <c r="F203" s="87" t="s">
        <v>1482</v>
      </c>
      <c r="G203" s="88" t="s">
        <v>862</v>
      </c>
      <c r="H203" s="88" t="s">
        <v>132</v>
      </c>
      <c r="I203" s="90">
        <v>315.19664599999999</v>
      </c>
      <c r="J203" s="102">
        <v>388</v>
      </c>
      <c r="K203" s="90"/>
      <c r="L203" s="90">
        <v>4.4210111880000005</v>
      </c>
      <c r="M203" s="91">
        <v>1.2266628833780661E-5</v>
      </c>
      <c r="N203" s="91">
        <f t="shared" si="6"/>
        <v>4.557657381908019E-4</v>
      </c>
      <c r="O203" s="91">
        <f>L203/'סכום נכסי הקרן'!$C$42</f>
        <v>3.302060666429449E-5</v>
      </c>
    </row>
    <row r="204" spans="2:15">
      <c r="B204" s="86" t="s">
        <v>1483</v>
      </c>
      <c r="C204" s="87" t="s">
        <v>1484</v>
      </c>
      <c r="D204" s="88" t="s">
        <v>1421</v>
      </c>
      <c r="E204" s="88" t="s">
        <v>706</v>
      </c>
      <c r="F204" s="87" t="s">
        <v>733</v>
      </c>
      <c r="G204" s="88" t="s">
        <v>734</v>
      </c>
      <c r="H204" s="88" t="s">
        <v>132</v>
      </c>
      <c r="I204" s="90">
        <v>66.300004999999999</v>
      </c>
      <c r="J204" s="102">
        <v>30395</v>
      </c>
      <c r="K204" s="90"/>
      <c r="L204" s="90">
        <v>72.849070043999987</v>
      </c>
      <c r="M204" s="91">
        <v>1.1808372288491585E-6</v>
      </c>
      <c r="N204" s="91">
        <f t="shared" si="6"/>
        <v>7.5100715137835306E-3</v>
      </c>
      <c r="O204" s="91">
        <f>L204/'סכום נכסי הקרן'!$C$42</f>
        <v>5.4411092519102708E-4</v>
      </c>
    </row>
    <row r="205" spans="2:15">
      <c r="B205" s="86" t="s">
        <v>1485</v>
      </c>
      <c r="C205" s="87" t="s">
        <v>1486</v>
      </c>
      <c r="D205" s="88" t="s">
        <v>1421</v>
      </c>
      <c r="E205" s="88" t="s">
        <v>706</v>
      </c>
      <c r="F205" s="87" t="s">
        <v>1487</v>
      </c>
      <c r="G205" s="88" t="s">
        <v>820</v>
      </c>
      <c r="H205" s="88" t="s">
        <v>136</v>
      </c>
      <c r="I205" s="90">
        <v>3406.4625000000001</v>
      </c>
      <c r="J205" s="102">
        <v>13.5</v>
      </c>
      <c r="K205" s="90"/>
      <c r="L205" s="90">
        <v>1.1110058220000001</v>
      </c>
      <c r="M205" s="91">
        <v>6.3456466692259787E-6</v>
      </c>
      <c r="N205" s="91">
        <f t="shared" si="6"/>
        <v>1.1453451870298878E-4</v>
      </c>
      <c r="O205" s="91">
        <f>L205/'סכום נכסי הקרן'!$C$42</f>
        <v>8.2981211062257956E-6</v>
      </c>
    </row>
    <row r="206" spans="2:15">
      <c r="B206" s="86" t="s">
        <v>1488</v>
      </c>
      <c r="C206" s="87" t="s">
        <v>1489</v>
      </c>
      <c r="D206" s="88" t="s">
        <v>1421</v>
      </c>
      <c r="E206" s="88" t="s">
        <v>706</v>
      </c>
      <c r="F206" s="87" t="s">
        <v>724</v>
      </c>
      <c r="G206" s="88" t="s">
        <v>725</v>
      </c>
      <c r="H206" s="88" t="s">
        <v>132</v>
      </c>
      <c r="I206" s="90">
        <v>5976.1133999999993</v>
      </c>
      <c r="J206" s="102">
        <v>885</v>
      </c>
      <c r="K206" s="90"/>
      <c r="L206" s="90">
        <v>191.19230197799999</v>
      </c>
      <c r="M206" s="91">
        <v>5.3807602138623954E-6</v>
      </c>
      <c r="N206" s="91">
        <f t="shared" si="6"/>
        <v>1.9710174198139096E-2</v>
      </c>
      <c r="O206" s="91">
        <f>L206/'סכום נכסי הקרן'!$C$42</f>
        <v>1.4280185080718124E-3</v>
      </c>
    </row>
    <row r="207" spans="2:15">
      <c r="B207" s="86" t="s">
        <v>1490</v>
      </c>
      <c r="C207" s="87" t="s">
        <v>1491</v>
      </c>
      <c r="D207" s="88" t="s">
        <v>1421</v>
      </c>
      <c r="E207" s="88" t="s">
        <v>706</v>
      </c>
      <c r="F207" s="87" t="s">
        <v>1010</v>
      </c>
      <c r="G207" s="88" t="s">
        <v>1011</v>
      </c>
      <c r="H207" s="88" t="s">
        <v>132</v>
      </c>
      <c r="I207" s="90">
        <v>143.636437</v>
      </c>
      <c r="J207" s="102">
        <v>4247</v>
      </c>
      <c r="K207" s="90"/>
      <c r="L207" s="90">
        <v>22.052365680999998</v>
      </c>
      <c r="M207" s="91">
        <v>1.3051350268549733E-6</v>
      </c>
      <c r="N207" s="91">
        <f t="shared" si="6"/>
        <v>2.2733968081182945E-3</v>
      </c>
      <c r="O207" s="91">
        <f>L207/'סכום נכסי הקרן'!$C$42</f>
        <v>1.647094888938534E-4</v>
      </c>
    </row>
    <row r="208" spans="2:15">
      <c r="B208" s="86" t="s">
        <v>1492</v>
      </c>
      <c r="C208" s="87" t="s">
        <v>1493</v>
      </c>
      <c r="D208" s="88" t="s">
        <v>1421</v>
      </c>
      <c r="E208" s="88" t="s">
        <v>706</v>
      </c>
      <c r="F208" s="87" t="s">
        <v>1494</v>
      </c>
      <c r="G208" s="88" t="s">
        <v>862</v>
      </c>
      <c r="H208" s="88" t="s">
        <v>132</v>
      </c>
      <c r="I208" s="90">
        <v>178.8526</v>
      </c>
      <c r="J208" s="102">
        <v>924</v>
      </c>
      <c r="K208" s="90"/>
      <c r="L208" s="90">
        <v>5.9741418500000005</v>
      </c>
      <c r="M208" s="91">
        <v>7.6300607823520636E-6</v>
      </c>
      <c r="N208" s="91">
        <f t="shared" si="6"/>
        <v>6.1587927615120363E-4</v>
      </c>
      <c r="O208" s="91">
        <f>L208/'סכום נכסי הקרן'!$C$42</f>
        <v>4.462096561099013E-5</v>
      </c>
    </row>
    <row r="209" spans="2:15">
      <c r="B209" s="86" t="s">
        <v>1495</v>
      </c>
      <c r="C209" s="87" t="s">
        <v>1496</v>
      </c>
      <c r="D209" s="88" t="s">
        <v>1421</v>
      </c>
      <c r="E209" s="88" t="s">
        <v>706</v>
      </c>
      <c r="F209" s="87" t="s">
        <v>1497</v>
      </c>
      <c r="G209" s="88" t="s">
        <v>820</v>
      </c>
      <c r="H209" s="88" t="s">
        <v>132</v>
      </c>
      <c r="I209" s="90">
        <v>50.977583000000003</v>
      </c>
      <c r="J209" s="102">
        <v>9980</v>
      </c>
      <c r="K209" s="90"/>
      <c r="L209" s="90">
        <v>18.391539552999998</v>
      </c>
      <c r="M209" s="91">
        <v>8.9788146641809897E-7</v>
      </c>
      <c r="N209" s="91">
        <f t="shared" si="6"/>
        <v>1.8959991830806409E-3</v>
      </c>
      <c r="O209" s="91">
        <f>L209/'סכום נכסי הקרן'!$C$42</f>
        <v>1.3736671718425595E-4</v>
      </c>
    </row>
    <row r="210" spans="2:15">
      <c r="B210" s="93"/>
      <c r="C210" s="93"/>
      <c r="D210" s="93"/>
      <c r="E210" s="93"/>
      <c r="F210" s="93"/>
      <c r="G210" s="93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2"/>
      <c r="C211" s="87"/>
      <c r="D211" s="87"/>
      <c r="E211" s="87"/>
      <c r="F211" s="87"/>
      <c r="G211" s="87"/>
      <c r="H211" s="87"/>
      <c r="I211" s="90"/>
      <c r="J211" s="102"/>
      <c r="K211" s="87"/>
      <c r="L211" s="87"/>
      <c r="M211" s="87"/>
      <c r="N211" s="91"/>
      <c r="O211" s="87"/>
    </row>
    <row r="212" spans="2:15">
      <c r="B212" s="85" t="s">
        <v>65</v>
      </c>
      <c r="C212" s="80"/>
      <c r="D212" s="81"/>
      <c r="E212" s="81"/>
      <c r="F212" s="80"/>
      <c r="G212" s="81"/>
      <c r="H212" s="81"/>
      <c r="I212" s="83"/>
      <c r="J212" s="100"/>
      <c r="K212" s="83">
        <v>0.33927944300000001</v>
      </c>
      <c r="L212" s="83">
        <f>SUM(L213:L248)</f>
        <v>1330.963114122</v>
      </c>
      <c r="M212" s="84"/>
      <c r="N212" s="84">
        <f t="shared" ref="N212" si="7">IFERROR(L212/$L$11,0)</f>
        <v>0.13721009977515167</v>
      </c>
      <c r="O212" s="84">
        <f>L212/'סכום נכסי הקרן'!$C$42</f>
        <v>9.9409858078167469E-3</v>
      </c>
    </row>
    <row r="213" spans="2:15">
      <c r="B213" s="86" t="s">
        <v>1498</v>
      </c>
      <c r="C213" s="87" t="s">
        <v>1499</v>
      </c>
      <c r="D213" s="88" t="s">
        <v>1437</v>
      </c>
      <c r="E213" s="88" t="s">
        <v>706</v>
      </c>
      <c r="F213" s="87"/>
      <c r="G213" s="88" t="s">
        <v>773</v>
      </c>
      <c r="H213" s="88" t="s">
        <v>132</v>
      </c>
      <c r="I213" s="90">
        <v>69.057000000000002</v>
      </c>
      <c r="J213" s="102">
        <v>13520</v>
      </c>
      <c r="K213" s="90"/>
      <c r="L213" s="90">
        <v>33.751470636000001</v>
      </c>
      <c r="M213" s="91">
        <v>9.2265208878949455E-7</v>
      </c>
      <c r="N213" s="91">
        <f t="shared" ref="N213:N248" si="8">IFERROR(L213/$L$11,0)</f>
        <v>3.4794673153497827E-3</v>
      </c>
      <c r="O213" s="91">
        <f>L213/'סכום נכסי הקרן'!$C$42</f>
        <v>2.5209029989291249E-4</v>
      </c>
    </row>
    <row r="214" spans="2:15">
      <c r="B214" s="86" t="s">
        <v>1500</v>
      </c>
      <c r="C214" s="87" t="s">
        <v>1501</v>
      </c>
      <c r="D214" s="88" t="s">
        <v>1421</v>
      </c>
      <c r="E214" s="88" t="s">
        <v>706</v>
      </c>
      <c r="F214" s="87"/>
      <c r="G214" s="88" t="s">
        <v>854</v>
      </c>
      <c r="H214" s="88" t="s">
        <v>132</v>
      </c>
      <c r="I214" s="90">
        <v>83.385829999999999</v>
      </c>
      <c r="J214" s="102">
        <v>10400</v>
      </c>
      <c r="K214" s="90"/>
      <c r="L214" s="90">
        <v>31.349736755000006</v>
      </c>
      <c r="M214" s="91">
        <v>1.3972156501340482E-8</v>
      </c>
      <c r="N214" s="91">
        <f t="shared" si="8"/>
        <v>3.2318705623302509E-3</v>
      </c>
      <c r="O214" s="91">
        <f>L214/'סכום נכסי הקרן'!$C$42</f>
        <v>2.3415170927996101E-4</v>
      </c>
    </row>
    <row r="215" spans="2:15">
      <c r="B215" s="86" t="s">
        <v>1502</v>
      </c>
      <c r="C215" s="87" t="s">
        <v>1503</v>
      </c>
      <c r="D215" s="88" t="s">
        <v>1421</v>
      </c>
      <c r="E215" s="88" t="s">
        <v>706</v>
      </c>
      <c r="F215" s="87"/>
      <c r="G215" s="88" t="s">
        <v>1442</v>
      </c>
      <c r="H215" s="88" t="s">
        <v>132</v>
      </c>
      <c r="I215" s="90">
        <v>92.536379999999994</v>
      </c>
      <c r="J215" s="102">
        <v>10329</v>
      </c>
      <c r="K215" s="90"/>
      <c r="L215" s="90">
        <v>34.552468924999999</v>
      </c>
      <c r="M215" s="91">
        <v>9.0303536939997566E-9</v>
      </c>
      <c r="N215" s="91">
        <f t="shared" si="8"/>
        <v>3.5620428983898257E-3</v>
      </c>
      <c r="O215" s="91">
        <f>L215/'סכום נכסי הקרן'!$C$42</f>
        <v>2.580729695390862E-4</v>
      </c>
    </row>
    <row r="216" spans="2:15">
      <c r="B216" s="86" t="s">
        <v>1504</v>
      </c>
      <c r="C216" s="87" t="s">
        <v>1505</v>
      </c>
      <c r="D216" s="88" t="s">
        <v>1421</v>
      </c>
      <c r="E216" s="88" t="s">
        <v>706</v>
      </c>
      <c r="F216" s="87"/>
      <c r="G216" s="88" t="s">
        <v>778</v>
      </c>
      <c r="H216" s="88" t="s">
        <v>132</v>
      </c>
      <c r="I216" s="90">
        <v>94.97630199999999</v>
      </c>
      <c r="J216" s="102">
        <v>16490</v>
      </c>
      <c r="K216" s="90"/>
      <c r="L216" s="90">
        <v>56.616655758</v>
      </c>
      <c r="M216" s="91">
        <v>6.002820512723276E-9</v>
      </c>
      <c r="N216" s="91">
        <f t="shared" si="8"/>
        <v>5.8366583589472207E-3</v>
      </c>
      <c r="O216" s="91">
        <f>L216/'סכום נכסי הקרן'!$C$42</f>
        <v>4.2287075081536338E-4</v>
      </c>
    </row>
    <row r="217" spans="2:15">
      <c r="B217" s="86" t="s">
        <v>1506</v>
      </c>
      <c r="C217" s="87" t="s">
        <v>1507</v>
      </c>
      <c r="D217" s="88" t="s">
        <v>29</v>
      </c>
      <c r="E217" s="88" t="s">
        <v>706</v>
      </c>
      <c r="F217" s="87"/>
      <c r="G217" s="88" t="s">
        <v>768</v>
      </c>
      <c r="H217" s="88" t="s">
        <v>134</v>
      </c>
      <c r="I217" s="90">
        <v>1946.55</v>
      </c>
      <c r="J217" s="102">
        <v>132.44999999999999</v>
      </c>
      <c r="K217" s="90"/>
      <c r="L217" s="90">
        <v>10.138019569000001</v>
      </c>
      <c r="M217" s="91">
        <v>1.2664395365972071E-6</v>
      </c>
      <c r="N217" s="91">
        <f t="shared" si="8"/>
        <v>1.0451369101258379E-3</v>
      </c>
      <c r="O217" s="91">
        <f>L217/'סכום נכסי הקרן'!$C$42</f>
        <v>7.5721038085477333E-5</v>
      </c>
    </row>
    <row r="218" spans="2:15">
      <c r="B218" s="86" t="s">
        <v>1508</v>
      </c>
      <c r="C218" s="87" t="s">
        <v>1509</v>
      </c>
      <c r="D218" s="88" t="s">
        <v>29</v>
      </c>
      <c r="E218" s="88" t="s">
        <v>706</v>
      </c>
      <c r="F218" s="87"/>
      <c r="G218" s="88" t="s">
        <v>734</v>
      </c>
      <c r="H218" s="88" t="s">
        <v>134</v>
      </c>
      <c r="I218" s="90">
        <v>23.479380000000003</v>
      </c>
      <c r="J218" s="102">
        <v>62520</v>
      </c>
      <c r="K218" s="90"/>
      <c r="L218" s="90">
        <v>57.721976395999988</v>
      </c>
      <c r="M218" s="91">
        <v>5.8241512139602904E-8</v>
      </c>
      <c r="N218" s="91">
        <f t="shared" si="8"/>
        <v>5.9506067872803076E-3</v>
      </c>
      <c r="O218" s="91">
        <f>L218/'סכום נכסי הקרן'!$C$42</f>
        <v>4.3112640918700301E-4</v>
      </c>
    </row>
    <row r="219" spans="2:15">
      <c r="B219" s="86" t="s">
        <v>1510</v>
      </c>
      <c r="C219" s="87" t="s">
        <v>1511</v>
      </c>
      <c r="D219" s="88" t="s">
        <v>1437</v>
      </c>
      <c r="E219" s="88" t="s">
        <v>706</v>
      </c>
      <c r="F219" s="87"/>
      <c r="G219" s="88" t="s">
        <v>773</v>
      </c>
      <c r="H219" s="88" t="s">
        <v>132</v>
      </c>
      <c r="I219" s="90">
        <v>82.039716000000013</v>
      </c>
      <c r="J219" s="102">
        <v>21243</v>
      </c>
      <c r="K219" s="90"/>
      <c r="L219" s="90">
        <v>63.001124184999995</v>
      </c>
      <c r="M219" s="91">
        <v>1.3692065329382408E-7</v>
      </c>
      <c r="N219" s="91">
        <f t="shared" si="8"/>
        <v>6.4948385448480575E-3</v>
      </c>
      <c r="O219" s="91">
        <f>L219/'סכום נכסי הקרן'!$C$42</f>
        <v>4.7055645250750164E-4</v>
      </c>
    </row>
    <row r="220" spans="2:15">
      <c r="B220" s="86" t="s">
        <v>1512</v>
      </c>
      <c r="C220" s="87" t="s">
        <v>1513</v>
      </c>
      <c r="D220" s="88" t="s">
        <v>1421</v>
      </c>
      <c r="E220" s="88" t="s">
        <v>706</v>
      </c>
      <c r="F220" s="87"/>
      <c r="G220" s="88" t="s">
        <v>734</v>
      </c>
      <c r="H220" s="88" t="s">
        <v>132</v>
      </c>
      <c r="I220" s="90">
        <v>21.545784000000005</v>
      </c>
      <c r="J220" s="102">
        <v>64154</v>
      </c>
      <c r="K220" s="90"/>
      <c r="L220" s="90">
        <v>49.968273396999997</v>
      </c>
      <c r="M220" s="91">
        <v>5.1678006936061096E-8</v>
      </c>
      <c r="N220" s="91">
        <f t="shared" si="8"/>
        <v>5.1512710650266531E-3</v>
      </c>
      <c r="O220" s="91">
        <f>L220/'סכום נכסי הקרן'!$C$42</f>
        <v>3.7321387152668459E-4</v>
      </c>
    </row>
    <row r="221" spans="2:15">
      <c r="B221" s="86" t="s">
        <v>1514</v>
      </c>
      <c r="C221" s="87" t="s">
        <v>1515</v>
      </c>
      <c r="D221" s="88" t="s">
        <v>1421</v>
      </c>
      <c r="E221" s="88" t="s">
        <v>706</v>
      </c>
      <c r="F221" s="87"/>
      <c r="G221" s="88" t="s">
        <v>793</v>
      </c>
      <c r="H221" s="88" t="s">
        <v>132</v>
      </c>
      <c r="I221" s="90">
        <v>256.125</v>
      </c>
      <c r="J221" s="102">
        <v>1015</v>
      </c>
      <c r="K221" s="90"/>
      <c r="L221" s="90">
        <v>9.397802531</v>
      </c>
      <c r="M221" s="91">
        <v>7.668585142822515E-6</v>
      </c>
      <c r="N221" s="91">
        <f t="shared" si="8"/>
        <v>9.6882731704876226E-4</v>
      </c>
      <c r="O221" s="91">
        <f>L221/'סכום נכסי הקרן'!$C$42</f>
        <v>7.0192344621784799E-5</v>
      </c>
    </row>
    <row r="222" spans="2:15">
      <c r="B222" s="86" t="s">
        <v>1516</v>
      </c>
      <c r="C222" s="87" t="s">
        <v>1517</v>
      </c>
      <c r="D222" s="88" t="s">
        <v>1421</v>
      </c>
      <c r="E222" s="88" t="s">
        <v>706</v>
      </c>
      <c r="F222" s="87"/>
      <c r="G222" s="88" t="s">
        <v>820</v>
      </c>
      <c r="H222" s="88" t="s">
        <v>132</v>
      </c>
      <c r="I222" s="90">
        <v>33.654825000000002</v>
      </c>
      <c r="J222" s="102">
        <v>13726</v>
      </c>
      <c r="K222" s="90"/>
      <c r="L222" s="90">
        <v>16.699352524999998</v>
      </c>
      <c r="M222" s="91">
        <v>1.5096098210455122E-7</v>
      </c>
      <c r="N222" s="91">
        <f t="shared" si="8"/>
        <v>1.7215502081342063E-3</v>
      </c>
      <c r="O222" s="91">
        <f>L222/'סכום נכסי הקרן'!$C$42</f>
        <v>1.2472774390916513E-4</v>
      </c>
    </row>
    <row r="223" spans="2:15">
      <c r="B223" s="86" t="s">
        <v>1518</v>
      </c>
      <c r="C223" s="87" t="s">
        <v>1519</v>
      </c>
      <c r="D223" s="88" t="s">
        <v>1437</v>
      </c>
      <c r="E223" s="88" t="s">
        <v>706</v>
      </c>
      <c r="F223" s="87"/>
      <c r="G223" s="88" t="s">
        <v>773</v>
      </c>
      <c r="H223" s="88" t="s">
        <v>132</v>
      </c>
      <c r="I223" s="90">
        <v>24.860520000000001</v>
      </c>
      <c r="J223" s="102">
        <v>41288</v>
      </c>
      <c r="K223" s="90">
        <v>0.11233847500000001</v>
      </c>
      <c r="L223" s="90">
        <v>37.218186039000003</v>
      </c>
      <c r="M223" s="91">
        <v>8.3896899643450025E-8</v>
      </c>
      <c r="N223" s="91">
        <f t="shared" si="8"/>
        <v>3.8368539035209138E-3</v>
      </c>
      <c r="O223" s="91">
        <f>L223/'סכום נכסי הקרן'!$C$42</f>
        <v>2.7798325534397078E-4</v>
      </c>
    </row>
    <row r="224" spans="2:15">
      <c r="B224" s="86" t="s">
        <v>1520</v>
      </c>
      <c r="C224" s="87" t="s">
        <v>1521</v>
      </c>
      <c r="D224" s="88" t="s">
        <v>29</v>
      </c>
      <c r="E224" s="88" t="s">
        <v>706</v>
      </c>
      <c r="F224" s="87"/>
      <c r="G224" s="88" t="s">
        <v>773</v>
      </c>
      <c r="H224" s="88" t="s">
        <v>134</v>
      </c>
      <c r="I224" s="90">
        <v>84.249539999999996</v>
      </c>
      <c r="J224" s="102">
        <v>9974</v>
      </c>
      <c r="K224" s="90"/>
      <c r="L224" s="90">
        <v>33.042469748000002</v>
      </c>
      <c r="M224" s="91">
        <v>8.5968918367346938E-7</v>
      </c>
      <c r="N224" s="91">
        <f t="shared" si="8"/>
        <v>3.4063758212648206E-3</v>
      </c>
      <c r="O224" s="91">
        <f>L224/'סכום נכסי הקרן'!$C$42</f>
        <v>2.4679476037678779E-4</v>
      </c>
    </row>
    <row r="225" spans="2:15">
      <c r="B225" s="86" t="s">
        <v>1522</v>
      </c>
      <c r="C225" s="87" t="s">
        <v>1523</v>
      </c>
      <c r="D225" s="88" t="s">
        <v>1437</v>
      </c>
      <c r="E225" s="88" t="s">
        <v>706</v>
      </c>
      <c r="F225" s="87"/>
      <c r="G225" s="88" t="s">
        <v>773</v>
      </c>
      <c r="H225" s="88" t="s">
        <v>132</v>
      </c>
      <c r="I225" s="90">
        <v>77.34384</v>
      </c>
      <c r="J225" s="102">
        <v>8714</v>
      </c>
      <c r="K225" s="90"/>
      <c r="L225" s="90">
        <v>24.364168117000002</v>
      </c>
      <c r="M225" s="91">
        <v>1.3535848792439623E-7</v>
      </c>
      <c r="N225" s="91">
        <f t="shared" si="8"/>
        <v>2.51172245331339E-3</v>
      </c>
      <c r="O225" s="91">
        <f>L225/'סכום נכסי הקרן'!$C$42</f>
        <v>1.8197638003674774E-4</v>
      </c>
    </row>
    <row r="226" spans="2:15">
      <c r="B226" s="86" t="s">
        <v>1433</v>
      </c>
      <c r="C226" s="87" t="s">
        <v>1434</v>
      </c>
      <c r="D226" s="88" t="s">
        <v>121</v>
      </c>
      <c r="E226" s="88" t="s">
        <v>706</v>
      </c>
      <c r="F226" s="87"/>
      <c r="G226" s="88" t="s">
        <v>127</v>
      </c>
      <c r="H226" s="88" t="s">
        <v>135</v>
      </c>
      <c r="I226" s="90">
        <v>1016.379045</v>
      </c>
      <c r="J226" s="102">
        <v>1302</v>
      </c>
      <c r="K226" s="90"/>
      <c r="L226" s="90">
        <v>59.115597454000003</v>
      </c>
      <c r="M226" s="91">
        <v>5.6800671269910925E-6</v>
      </c>
      <c r="N226" s="91">
        <f t="shared" si="8"/>
        <v>6.0942763468556501E-3</v>
      </c>
      <c r="O226" s="91">
        <f>L226/'סכום נכסי הקרן'!$C$42</f>
        <v>4.415353882278623E-4</v>
      </c>
    </row>
    <row r="227" spans="2:15">
      <c r="B227" s="86" t="s">
        <v>1524</v>
      </c>
      <c r="C227" s="87" t="s">
        <v>1525</v>
      </c>
      <c r="D227" s="88" t="s">
        <v>1437</v>
      </c>
      <c r="E227" s="88" t="s">
        <v>706</v>
      </c>
      <c r="F227" s="87"/>
      <c r="G227" s="88" t="s">
        <v>1526</v>
      </c>
      <c r="H227" s="88" t="s">
        <v>132</v>
      </c>
      <c r="I227" s="90">
        <v>38.442098000000001</v>
      </c>
      <c r="J227" s="102">
        <v>24646</v>
      </c>
      <c r="K227" s="90"/>
      <c r="L227" s="90">
        <v>34.250098967</v>
      </c>
      <c r="M227" s="91">
        <v>1.659288752407224E-7</v>
      </c>
      <c r="N227" s="91">
        <f t="shared" si="8"/>
        <v>3.5308713267166638E-3</v>
      </c>
      <c r="O227" s="91">
        <f>L227/'סכום נכסי הקרן'!$C$42</f>
        <v>2.5581456325472345E-4</v>
      </c>
    </row>
    <row r="228" spans="2:15">
      <c r="B228" s="86" t="s">
        <v>1527</v>
      </c>
      <c r="C228" s="87" t="s">
        <v>1528</v>
      </c>
      <c r="D228" s="88" t="s">
        <v>1421</v>
      </c>
      <c r="E228" s="88" t="s">
        <v>706</v>
      </c>
      <c r="F228" s="87"/>
      <c r="G228" s="88" t="s">
        <v>820</v>
      </c>
      <c r="H228" s="88" t="s">
        <v>132</v>
      </c>
      <c r="I228" s="90">
        <v>58.972780999999998</v>
      </c>
      <c r="J228" s="102">
        <v>6646</v>
      </c>
      <c r="K228" s="90"/>
      <c r="L228" s="90">
        <v>14.168381718000001</v>
      </c>
      <c r="M228" s="91">
        <v>7.5214024410122284E-8</v>
      </c>
      <c r="N228" s="91">
        <f t="shared" si="8"/>
        <v>1.4606303124047493E-3</v>
      </c>
      <c r="O228" s="91">
        <f>L228/'סכום נכסי הקרן'!$C$42</f>
        <v>1.0582388052976333E-4</v>
      </c>
    </row>
    <row r="229" spans="2:15">
      <c r="B229" s="86" t="s">
        <v>1459</v>
      </c>
      <c r="C229" s="87" t="s">
        <v>1460</v>
      </c>
      <c r="D229" s="88" t="s">
        <v>1421</v>
      </c>
      <c r="E229" s="88" t="s">
        <v>706</v>
      </c>
      <c r="F229" s="87"/>
      <c r="G229" s="88" t="s">
        <v>773</v>
      </c>
      <c r="H229" s="88" t="s">
        <v>132</v>
      </c>
      <c r="I229" s="90">
        <v>335.46151200000003</v>
      </c>
      <c r="J229" s="102">
        <v>1297</v>
      </c>
      <c r="K229" s="90"/>
      <c r="L229" s="90">
        <v>15.728632938000001</v>
      </c>
      <c r="M229" s="91">
        <v>1.2875228825398776E-6</v>
      </c>
      <c r="N229" s="91">
        <f t="shared" si="8"/>
        <v>1.6214779146403126E-3</v>
      </c>
      <c r="O229" s="91">
        <f>L229/'סכום נכסי הקרן'!$C$42</f>
        <v>1.1747742304350953E-4</v>
      </c>
    </row>
    <row r="230" spans="2:15">
      <c r="B230" s="86" t="s">
        <v>1529</v>
      </c>
      <c r="C230" s="87" t="s">
        <v>1530</v>
      </c>
      <c r="D230" s="88" t="s">
        <v>1421</v>
      </c>
      <c r="E230" s="88" t="s">
        <v>706</v>
      </c>
      <c r="F230" s="87"/>
      <c r="G230" s="88" t="s">
        <v>854</v>
      </c>
      <c r="H230" s="88" t="s">
        <v>132</v>
      </c>
      <c r="I230" s="90">
        <v>88.392960000000002</v>
      </c>
      <c r="J230" s="102">
        <v>21194</v>
      </c>
      <c r="K230" s="90"/>
      <c r="L230" s="90">
        <v>67.723424252000001</v>
      </c>
      <c r="M230" s="91">
        <v>3.9713553016355677E-8</v>
      </c>
      <c r="N230" s="91">
        <f t="shared" si="8"/>
        <v>6.9816644053744097E-3</v>
      </c>
      <c r="O230" s="91">
        <f>L230/'סכום נכסי הקרן'!$C$42</f>
        <v>5.058273908589879E-4</v>
      </c>
    </row>
    <row r="231" spans="2:15">
      <c r="B231" s="86" t="s">
        <v>1531</v>
      </c>
      <c r="C231" s="87" t="s">
        <v>1532</v>
      </c>
      <c r="D231" s="88" t="s">
        <v>1437</v>
      </c>
      <c r="E231" s="88" t="s">
        <v>706</v>
      </c>
      <c r="F231" s="87"/>
      <c r="G231" s="88" t="s">
        <v>793</v>
      </c>
      <c r="H231" s="88" t="s">
        <v>132</v>
      </c>
      <c r="I231" s="90">
        <v>151.69613100000001</v>
      </c>
      <c r="J231" s="102">
        <v>8780</v>
      </c>
      <c r="K231" s="90"/>
      <c r="L231" s="90">
        <v>48.147896815000003</v>
      </c>
      <c r="M231" s="91">
        <v>9.0191158436311906E-8</v>
      </c>
      <c r="N231" s="91">
        <f t="shared" si="8"/>
        <v>4.9636069218251056E-3</v>
      </c>
      <c r="O231" s="91">
        <f>L231/'סכום נכסי הקרן'!$C$42</f>
        <v>3.5961744832416665E-4</v>
      </c>
    </row>
    <row r="232" spans="2:15">
      <c r="B232" s="86" t="s">
        <v>1533</v>
      </c>
      <c r="C232" s="87" t="s">
        <v>1534</v>
      </c>
      <c r="D232" s="88" t="s">
        <v>1437</v>
      </c>
      <c r="E232" s="88" t="s">
        <v>706</v>
      </c>
      <c r="F232" s="87"/>
      <c r="G232" s="88" t="s">
        <v>907</v>
      </c>
      <c r="H232" s="88" t="s">
        <v>132</v>
      </c>
      <c r="I232" s="90">
        <v>30.734999999999999</v>
      </c>
      <c r="J232" s="102">
        <v>7385</v>
      </c>
      <c r="K232" s="90">
        <v>5.8886723000000002E-2</v>
      </c>
      <c r="L232" s="90">
        <v>8.2641405200000015</v>
      </c>
      <c r="M232" s="91">
        <v>6.1563096083275711E-8</v>
      </c>
      <c r="N232" s="91">
        <f t="shared" si="8"/>
        <v>8.5195715288705976E-4</v>
      </c>
      <c r="O232" s="91">
        <f>L232/'סכום נכסי הקרן'!$C$42</f>
        <v>6.1725004060174786E-5</v>
      </c>
    </row>
    <row r="233" spans="2:15">
      <c r="B233" s="86" t="s">
        <v>1468</v>
      </c>
      <c r="C233" s="87" t="s">
        <v>1469</v>
      </c>
      <c r="D233" s="88" t="s">
        <v>1437</v>
      </c>
      <c r="E233" s="88" t="s">
        <v>706</v>
      </c>
      <c r="F233" s="87"/>
      <c r="G233" s="88" t="s">
        <v>562</v>
      </c>
      <c r="H233" s="88" t="s">
        <v>132</v>
      </c>
      <c r="I233" s="90">
        <v>291.60497199999998</v>
      </c>
      <c r="J233" s="102">
        <v>8477</v>
      </c>
      <c r="K233" s="90"/>
      <c r="L233" s="90">
        <v>89.360462740999992</v>
      </c>
      <c r="M233" s="91">
        <v>4.8410480271920145E-6</v>
      </c>
      <c r="N233" s="91">
        <f t="shared" si="8"/>
        <v>9.2122447861635003E-3</v>
      </c>
      <c r="O233" s="91">
        <f>L233/'סכום נכסי הקרן'!$C$42</f>
        <v>6.6743479399444209E-4</v>
      </c>
    </row>
    <row r="234" spans="2:15">
      <c r="B234" s="86" t="s">
        <v>1535</v>
      </c>
      <c r="C234" s="87" t="s">
        <v>1536</v>
      </c>
      <c r="D234" s="88" t="s">
        <v>1437</v>
      </c>
      <c r="E234" s="88" t="s">
        <v>706</v>
      </c>
      <c r="F234" s="87"/>
      <c r="G234" s="88" t="s">
        <v>820</v>
      </c>
      <c r="H234" s="88" t="s">
        <v>132</v>
      </c>
      <c r="I234" s="90">
        <v>59.396411999999998</v>
      </c>
      <c r="J234" s="102">
        <v>19974</v>
      </c>
      <c r="K234" s="90"/>
      <c r="L234" s="90">
        <v>42.887779188000003</v>
      </c>
      <c r="M234" s="91">
        <v>1.9628173539477029E-7</v>
      </c>
      <c r="N234" s="91">
        <f t="shared" si="8"/>
        <v>4.4213369995622209E-3</v>
      </c>
      <c r="O234" s="91">
        <f>L234/'סכום נכסי הקרן'!$C$42</f>
        <v>3.2032954160261297E-4</v>
      </c>
    </row>
    <row r="235" spans="2:15">
      <c r="B235" s="86" t="s">
        <v>1537</v>
      </c>
      <c r="C235" s="87" t="s">
        <v>1538</v>
      </c>
      <c r="D235" s="88" t="s">
        <v>1437</v>
      </c>
      <c r="E235" s="88" t="s">
        <v>706</v>
      </c>
      <c r="F235" s="87"/>
      <c r="G235" s="88" t="s">
        <v>862</v>
      </c>
      <c r="H235" s="88" t="s">
        <v>132</v>
      </c>
      <c r="I235" s="90">
        <v>234.7938</v>
      </c>
      <c r="J235" s="102">
        <v>4080</v>
      </c>
      <c r="K235" s="90"/>
      <c r="L235" s="90">
        <v>34.630207150000004</v>
      </c>
      <c r="M235" s="91">
        <v>4.1597636868115924E-8</v>
      </c>
      <c r="N235" s="91">
        <f t="shared" si="8"/>
        <v>3.5700569969740904E-3</v>
      </c>
      <c r="O235" s="91">
        <f>L235/'סכום נכסי הקרן'!$C$42</f>
        <v>2.5865359764459133E-4</v>
      </c>
    </row>
    <row r="236" spans="2:15">
      <c r="B236" s="86" t="s">
        <v>1539</v>
      </c>
      <c r="C236" s="87" t="s">
        <v>1540</v>
      </c>
      <c r="D236" s="88" t="s">
        <v>1421</v>
      </c>
      <c r="E236" s="88" t="s">
        <v>706</v>
      </c>
      <c r="F236" s="87"/>
      <c r="G236" s="88" t="s">
        <v>734</v>
      </c>
      <c r="H236" s="88" t="s">
        <v>132</v>
      </c>
      <c r="I236" s="90">
        <v>74.581559999999996</v>
      </c>
      <c r="J236" s="102">
        <v>12758</v>
      </c>
      <c r="K236" s="90"/>
      <c r="L236" s="90">
        <v>34.397142260999999</v>
      </c>
      <c r="M236" s="91">
        <v>6.6889291479820627E-8</v>
      </c>
      <c r="N236" s="91">
        <f t="shared" si="8"/>
        <v>3.5460301427852193E-3</v>
      </c>
      <c r="O236" s="91">
        <f>L236/'סכום נכסי הקרן'!$C$42</f>
        <v>2.5691283208222049E-4</v>
      </c>
    </row>
    <row r="237" spans="2:15">
      <c r="B237" s="86" t="s">
        <v>1541</v>
      </c>
      <c r="C237" s="87" t="s">
        <v>1542</v>
      </c>
      <c r="D237" s="88" t="s">
        <v>1437</v>
      </c>
      <c r="E237" s="88" t="s">
        <v>706</v>
      </c>
      <c r="F237" s="87"/>
      <c r="G237" s="88" t="s">
        <v>773</v>
      </c>
      <c r="H237" s="88" t="s">
        <v>132</v>
      </c>
      <c r="I237" s="90">
        <v>99.442080000000004</v>
      </c>
      <c r="J237" s="102">
        <v>9793</v>
      </c>
      <c r="K237" s="90"/>
      <c r="L237" s="90">
        <v>35.204181862999995</v>
      </c>
      <c r="M237" s="91">
        <v>6.7961681170749975E-8</v>
      </c>
      <c r="N237" s="91">
        <f t="shared" si="8"/>
        <v>3.6292285298314044E-3</v>
      </c>
      <c r="O237" s="91">
        <f>L237/'סכום נכסי הקרן'!$C$42</f>
        <v>2.6294062439645037E-4</v>
      </c>
    </row>
    <row r="238" spans="2:15">
      <c r="B238" s="86" t="s">
        <v>1543</v>
      </c>
      <c r="C238" s="87" t="s">
        <v>1544</v>
      </c>
      <c r="D238" s="88" t="s">
        <v>29</v>
      </c>
      <c r="E238" s="88" t="s">
        <v>706</v>
      </c>
      <c r="F238" s="87"/>
      <c r="G238" s="88" t="s">
        <v>126</v>
      </c>
      <c r="H238" s="88" t="s">
        <v>134</v>
      </c>
      <c r="I238" s="90">
        <v>68.780771999999999</v>
      </c>
      <c r="J238" s="102">
        <v>13654</v>
      </c>
      <c r="K238" s="90"/>
      <c r="L238" s="90">
        <v>36.928574490999999</v>
      </c>
      <c r="M238" s="91">
        <v>1.6098086623917841E-7</v>
      </c>
      <c r="N238" s="91">
        <f t="shared" si="8"/>
        <v>3.8069976069973767E-3</v>
      </c>
      <c r="O238" s="91">
        <f>L238/'סכום נכסי הקרן'!$C$42</f>
        <v>2.7582014183774329E-4</v>
      </c>
    </row>
    <row r="239" spans="2:15">
      <c r="B239" s="86" t="s">
        <v>1545</v>
      </c>
      <c r="C239" s="87" t="s">
        <v>1546</v>
      </c>
      <c r="D239" s="88" t="s">
        <v>29</v>
      </c>
      <c r="E239" s="88" t="s">
        <v>706</v>
      </c>
      <c r="F239" s="87"/>
      <c r="G239" s="88" t="s">
        <v>778</v>
      </c>
      <c r="H239" s="88" t="s">
        <v>132</v>
      </c>
      <c r="I239" s="90">
        <v>10.109945</v>
      </c>
      <c r="J239" s="102">
        <v>122850</v>
      </c>
      <c r="K239" s="90"/>
      <c r="L239" s="90">
        <v>44.898542879999994</v>
      </c>
      <c r="M239" s="91">
        <v>4.2337995208887464E-8</v>
      </c>
      <c r="N239" s="91">
        <f t="shared" si="8"/>
        <v>4.6286283090479635E-3</v>
      </c>
      <c r="O239" s="91">
        <f>L239/'סכום נכסי הקרן'!$C$42</f>
        <v>3.353479693208231E-4</v>
      </c>
    </row>
    <row r="240" spans="2:15">
      <c r="B240" s="86" t="s">
        <v>1475</v>
      </c>
      <c r="C240" s="87" t="s">
        <v>1476</v>
      </c>
      <c r="D240" s="88" t="s">
        <v>1421</v>
      </c>
      <c r="E240" s="88" t="s">
        <v>706</v>
      </c>
      <c r="F240" s="87"/>
      <c r="G240" s="88" t="s">
        <v>157</v>
      </c>
      <c r="H240" s="88" t="s">
        <v>132</v>
      </c>
      <c r="I240" s="90">
        <v>31.151202999999999</v>
      </c>
      <c r="J240" s="102">
        <v>2172</v>
      </c>
      <c r="K240" s="90"/>
      <c r="L240" s="90">
        <v>2.4459239349999997</v>
      </c>
      <c r="M240" s="91">
        <v>5.4205694854847974E-7</v>
      </c>
      <c r="N240" s="91">
        <f t="shared" si="8"/>
        <v>2.5215234261782778E-4</v>
      </c>
      <c r="O240" s="91">
        <f>L240/'סכום נכסי הקרן'!$C$42</f>
        <v>1.8268646866952556E-5</v>
      </c>
    </row>
    <row r="241" spans="2:15">
      <c r="B241" s="86" t="s">
        <v>1547</v>
      </c>
      <c r="C241" s="87" t="s">
        <v>1548</v>
      </c>
      <c r="D241" s="88" t="s">
        <v>29</v>
      </c>
      <c r="E241" s="88" t="s">
        <v>706</v>
      </c>
      <c r="F241" s="87"/>
      <c r="G241" s="88" t="s">
        <v>773</v>
      </c>
      <c r="H241" s="88" t="s">
        <v>134</v>
      </c>
      <c r="I241" s="90">
        <v>104.69041199999999</v>
      </c>
      <c r="J241" s="102">
        <v>15368</v>
      </c>
      <c r="K241" s="90"/>
      <c r="L241" s="90">
        <v>63.264467897000003</v>
      </c>
      <c r="M241" s="91">
        <v>1.8331589860487869E-7</v>
      </c>
      <c r="N241" s="91">
        <f t="shared" si="8"/>
        <v>6.5219868682052503E-3</v>
      </c>
      <c r="O241" s="91">
        <f>L241/'סכום נכסי הקרן'!$C$42</f>
        <v>4.7252337110636669E-4</v>
      </c>
    </row>
    <row r="242" spans="2:15">
      <c r="B242" s="86" t="s">
        <v>1549</v>
      </c>
      <c r="C242" s="87" t="s">
        <v>1550</v>
      </c>
      <c r="D242" s="88" t="s">
        <v>1421</v>
      </c>
      <c r="E242" s="88" t="s">
        <v>706</v>
      </c>
      <c r="F242" s="87"/>
      <c r="G242" s="88" t="s">
        <v>820</v>
      </c>
      <c r="H242" s="88" t="s">
        <v>132</v>
      </c>
      <c r="I242" s="90">
        <v>281.73750000000001</v>
      </c>
      <c r="J242" s="102">
        <v>1636</v>
      </c>
      <c r="K242" s="90"/>
      <c r="L242" s="90">
        <v>16.662350182999997</v>
      </c>
      <c r="M242" s="91">
        <v>1.1988134016341069E-6</v>
      </c>
      <c r="N242" s="91">
        <f t="shared" si="8"/>
        <v>1.7177356057730556E-3</v>
      </c>
      <c r="O242" s="91">
        <f>L242/'סכום נכסי הקרן'!$C$42</f>
        <v>1.2445137279656625E-4</v>
      </c>
    </row>
    <row r="243" spans="2:15">
      <c r="B243" s="86" t="s">
        <v>1551</v>
      </c>
      <c r="C243" s="87" t="s">
        <v>1552</v>
      </c>
      <c r="D243" s="88" t="s">
        <v>29</v>
      </c>
      <c r="E243" s="88" t="s">
        <v>706</v>
      </c>
      <c r="F243" s="87"/>
      <c r="G243" s="88" t="s">
        <v>773</v>
      </c>
      <c r="H243" s="88" t="s">
        <v>134</v>
      </c>
      <c r="I243" s="90">
        <v>87.01182</v>
      </c>
      <c r="J243" s="102">
        <v>14912</v>
      </c>
      <c r="K243" s="90"/>
      <c r="L243" s="90">
        <v>51.021091656999999</v>
      </c>
      <c r="M243" s="91">
        <v>1.08764775E-7</v>
      </c>
      <c r="N243" s="91">
        <f t="shared" si="8"/>
        <v>5.2598069793333363E-3</v>
      </c>
      <c r="O243" s="91">
        <f>L243/'סכום נכסי הקרן'!$C$42</f>
        <v>3.8107738875704339E-4</v>
      </c>
    </row>
    <row r="244" spans="2:15">
      <c r="B244" s="86" t="s">
        <v>1553</v>
      </c>
      <c r="C244" s="87" t="s">
        <v>1554</v>
      </c>
      <c r="D244" s="88" t="s">
        <v>1437</v>
      </c>
      <c r="E244" s="88" t="s">
        <v>706</v>
      </c>
      <c r="F244" s="87"/>
      <c r="G244" s="88" t="s">
        <v>854</v>
      </c>
      <c r="H244" s="88" t="s">
        <v>132</v>
      </c>
      <c r="I244" s="90">
        <v>784.57106400000009</v>
      </c>
      <c r="J244" s="102">
        <v>272</v>
      </c>
      <c r="K244" s="90"/>
      <c r="L244" s="90">
        <v>7.7145303620000014</v>
      </c>
      <c r="M244" s="91">
        <v>2.6534823884692547E-6</v>
      </c>
      <c r="N244" s="91">
        <f t="shared" si="8"/>
        <v>7.9529738236715013E-4</v>
      </c>
      <c r="O244" s="91">
        <f>L244/'סכום נכסי הקרן'!$C$42</f>
        <v>5.7619956577988063E-5</v>
      </c>
    </row>
    <row r="245" spans="2:15">
      <c r="B245" s="86" t="s">
        <v>1555</v>
      </c>
      <c r="C245" s="87" t="s">
        <v>1556</v>
      </c>
      <c r="D245" s="88" t="s">
        <v>1437</v>
      </c>
      <c r="E245" s="88" t="s">
        <v>706</v>
      </c>
      <c r="F245" s="87"/>
      <c r="G245" s="88" t="s">
        <v>734</v>
      </c>
      <c r="H245" s="88" t="s">
        <v>132</v>
      </c>
      <c r="I245" s="90">
        <v>103.5855</v>
      </c>
      <c r="J245" s="102">
        <v>9302</v>
      </c>
      <c r="K245" s="90">
        <v>0.16805424500000002</v>
      </c>
      <c r="L245" s="90">
        <v>35.000470649</v>
      </c>
      <c r="M245" s="91">
        <v>1.9972146554874312E-8</v>
      </c>
      <c r="N245" s="91">
        <f t="shared" si="8"/>
        <v>3.6082277705303512E-3</v>
      </c>
      <c r="O245" s="91">
        <f>L245/'סכום נכסי הקרן'!$C$42</f>
        <v>2.6141910192465522E-4</v>
      </c>
    </row>
    <row r="246" spans="2:15">
      <c r="B246" s="86" t="s">
        <v>1557</v>
      </c>
      <c r="C246" s="87" t="s">
        <v>1558</v>
      </c>
      <c r="D246" s="88" t="s">
        <v>1421</v>
      </c>
      <c r="E246" s="88" t="s">
        <v>706</v>
      </c>
      <c r="F246" s="87"/>
      <c r="G246" s="88" t="s">
        <v>1446</v>
      </c>
      <c r="H246" s="88" t="s">
        <v>132</v>
      </c>
      <c r="I246" s="90">
        <v>512.25</v>
      </c>
      <c r="J246" s="102">
        <v>69.510000000000005</v>
      </c>
      <c r="K246" s="90"/>
      <c r="L246" s="90">
        <v>1.287174885</v>
      </c>
      <c r="M246" s="91">
        <v>3.1582213792406842E-6</v>
      </c>
      <c r="N246" s="91">
        <f t="shared" si="8"/>
        <v>1.3269593463935054E-4</v>
      </c>
      <c r="O246" s="91">
        <f>L246/'סכום נכסי הקרן'!$C$42</f>
        <v>9.6139307905645352E-6</v>
      </c>
    </row>
    <row r="247" spans="2:15">
      <c r="B247" s="86" t="s">
        <v>1559</v>
      </c>
      <c r="C247" s="87" t="s">
        <v>1560</v>
      </c>
      <c r="D247" s="88" t="s">
        <v>29</v>
      </c>
      <c r="E247" s="88" t="s">
        <v>706</v>
      </c>
      <c r="F247" s="87"/>
      <c r="G247" s="88" t="s">
        <v>773</v>
      </c>
      <c r="H247" s="88" t="s">
        <v>134</v>
      </c>
      <c r="I247" s="90">
        <v>99.044588000000005</v>
      </c>
      <c r="J247" s="102">
        <v>13635</v>
      </c>
      <c r="K247" s="90"/>
      <c r="L247" s="90">
        <v>53.103297581</v>
      </c>
      <c r="M247" s="91">
        <v>4.7116941171344069E-7</v>
      </c>
      <c r="N247" s="91">
        <f t="shared" si="8"/>
        <v>5.4744633282231558E-3</v>
      </c>
      <c r="O247" s="91">
        <f>L247/'סכום נכסי הקרן'!$C$42</f>
        <v>3.9662941970351376E-4</v>
      </c>
    </row>
    <row r="248" spans="2:15">
      <c r="B248" s="86" t="s">
        <v>1561</v>
      </c>
      <c r="C248" s="87" t="s">
        <v>1562</v>
      </c>
      <c r="D248" s="88" t="s">
        <v>29</v>
      </c>
      <c r="E248" s="88" t="s">
        <v>706</v>
      </c>
      <c r="F248" s="87"/>
      <c r="G248" s="88" t="s">
        <v>773</v>
      </c>
      <c r="H248" s="88" t="s">
        <v>134</v>
      </c>
      <c r="I248" s="90">
        <v>185.07285100000001</v>
      </c>
      <c r="J248" s="102">
        <v>10572</v>
      </c>
      <c r="K248" s="90"/>
      <c r="L248" s="90">
        <v>76.937039154000004</v>
      </c>
      <c r="M248" s="91">
        <v>3.134060352784937E-7</v>
      </c>
      <c r="N248" s="91">
        <f t="shared" si="8"/>
        <v>7.9315036658164275E-3</v>
      </c>
      <c r="O248" s="91">
        <f>L248/'סכום נכסי הקרן'!$C$42</f>
        <v>5.7464403499257971E-4</v>
      </c>
    </row>
    <row r="249" spans="2:15"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109" t="s">
        <v>220</v>
      </c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109" t="s">
        <v>112</v>
      </c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109" t="s">
        <v>203</v>
      </c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109" t="s">
        <v>211</v>
      </c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109" t="s">
        <v>217</v>
      </c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111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111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112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111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111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112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3"/>
      <c r="D301" s="93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3"/>
      <c r="D302" s="93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3"/>
      <c r="D303" s="93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3"/>
      <c r="D304" s="93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3"/>
      <c r="D305" s="93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3"/>
      <c r="D306" s="93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3"/>
      <c r="D307" s="93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3"/>
      <c r="D308" s="93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3"/>
      <c r="D309" s="93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3"/>
      <c r="D310" s="93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3"/>
      <c r="D311" s="93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3"/>
      <c r="D312" s="93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3"/>
      <c r="D313" s="93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3"/>
      <c r="D314" s="93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3"/>
      <c r="D315" s="93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3"/>
      <c r="D316" s="93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3"/>
      <c r="D317" s="93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3"/>
      <c r="D318" s="93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3"/>
      <c r="D319" s="93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3"/>
      <c r="D320" s="93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3"/>
      <c r="D321" s="93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3"/>
      <c r="D322" s="93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3"/>
      <c r="D323" s="93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3"/>
      <c r="D324" s="93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93"/>
      <c r="C325" s="93"/>
      <c r="D325" s="93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93"/>
      <c r="C326" s="93"/>
      <c r="D326" s="93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93"/>
      <c r="C327" s="93"/>
      <c r="D327" s="93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111"/>
      <c r="C359" s="93"/>
      <c r="D359" s="93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111"/>
      <c r="C360" s="93"/>
      <c r="D360" s="93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112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  <c r="O500" s="94"/>
    </row>
  </sheetData>
  <sheetProtection sheet="1" objects="1" scenarios="1"/>
  <sortState xmlns:xlrd2="http://schemas.microsoft.com/office/spreadsheetml/2017/richdata2" ref="B185:O210">
    <sortCondition ref="B185:B210"/>
  </sortState>
  <mergeCells count="2">
    <mergeCell ref="B6:O6"/>
    <mergeCell ref="B7:O7"/>
  </mergeCells>
  <phoneticPr fontId="4" type="noConversion"/>
  <dataValidations count="3">
    <dataValidation allowBlank="1" showInputMessage="1" showErrorMessage="1" sqref="A1 B34 K9 B36:I36 B252 B254" xr:uid="{00000000-0002-0000-0500-000000000000}"/>
    <dataValidation type="list" allowBlank="1" showInputMessage="1" showErrorMessage="1" sqref="E12:E35 E206:E355 E199:E201 E191:E197 E37:E189 E203:E204" xr:uid="{00000000-0002-0000-0500-000001000000}">
      <formula1>#REF!</formula1>
    </dataValidation>
    <dataValidation type="list" allowBlank="1" showInputMessage="1" showErrorMessage="1" sqref="H206:H355 G12:H35 G206:G361 G199:H201 G191:H197 G37:H189 G203:H204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4.140625" style="2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146</v>
      </c>
      <c r="C1" s="46" t="s" vm="1">
        <v>229</v>
      </c>
    </row>
    <row r="2" spans="2:14">
      <c r="B2" s="46" t="s">
        <v>145</v>
      </c>
      <c r="C2" s="46" t="s">
        <v>230</v>
      </c>
    </row>
    <row r="3" spans="2:14">
      <c r="B3" s="46" t="s">
        <v>147</v>
      </c>
      <c r="C3" s="46" t="s">
        <v>231</v>
      </c>
    </row>
    <row r="4" spans="2:14">
      <c r="B4" s="46" t="s">
        <v>148</v>
      </c>
      <c r="C4" s="46">
        <v>12152</v>
      </c>
    </row>
    <row r="6" spans="2:14" ht="26.25" customHeight="1">
      <c r="B6" s="143" t="s">
        <v>173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5"/>
    </row>
    <row r="7" spans="2:14" ht="26.25" customHeight="1">
      <c r="B7" s="143" t="s">
        <v>227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</row>
    <row r="8" spans="2:14" s="3" customFormat="1" ht="74.25" customHeight="1">
      <c r="B8" s="21" t="s">
        <v>115</v>
      </c>
      <c r="C8" s="29" t="s">
        <v>47</v>
      </c>
      <c r="D8" s="29" t="s">
        <v>119</v>
      </c>
      <c r="E8" s="29" t="s">
        <v>117</v>
      </c>
      <c r="F8" s="29" t="s">
        <v>67</v>
      </c>
      <c r="G8" s="29" t="s">
        <v>103</v>
      </c>
      <c r="H8" s="29" t="s">
        <v>205</v>
      </c>
      <c r="I8" s="29" t="s">
        <v>204</v>
      </c>
      <c r="J8" s="29" t="s">
        <v>219</v>
      </c>
      <c r="K8" s="29" t="s">
        <v>63</v>
      </c>
      <c r="L8" s="29" t="s">
        <v>60</v>
      </c>
      <c r="M8" s="29" t="s">
        <v>149</v>
      </c>
      <c r="N8" s="13" t="s">
        <v>151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212</v>
      </c>
      <c r="I9" s="31"/>
      <c r="J9" s="15" t="s">
        <v>208</v>
      </c>
      <c r="K9" s="15" t="s">
        <v>208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222</v>
      </c>
      <c r="C11" s="74"/>
      <c r="D11" s="75"/>
      <c r="E11" s="74"/>
      <c r="F11" s="75"/>
      <c r="G11" s="75"/>
      <c r="H11" s="77"/>
      <c r="I11" s="98"/>
      <c r="J11" s="77">
        <v>5.3524451000000001E-2</v>
      </c>
      <c r="K11" s="77">
        <v>17557.810499289</v>
      </c>
      <c r="L11" s="78"/>
      <c r="M11" s="78">
        <f>IFERROR(K11/$K$11,0)</f>
        <v>1</v>
      </c>
      <c r="N11" s="78">
        <f>K11/'סכום נכסי הקרן'!$C$42</f>
        <v>0.13113958090785138</v>
      </c>
    </row>
    <row r="12" spans="2:14">
      <c r="B12" s="79" t="s">
        <v>198</v>
      </c>
      <c r="C12" s="80"/>
      <c r="D12" s="81"/>
      <c r="E12" s="80"/>
      <c r="F12" s="81"/>
      <c r="G12" s="81"/>
      <c r="H12" s="83"/>
      <c r="I12" s="100"/>
      <c r="J12" s="83"/>
      <c r="K12" s="83">
        <v>10271.332508490001</v>
      </c>
      <c r="L12" s="84"/>
      <c r="M12" s="84">
        <f t="shared" ref="M12:M75" si="0">IFERROR(K12/$K$11,0)</f>
        <v>0.58500076127976985</v>
      </c>
      <c r="N12" s="84">
        <f>K12/'סכום נכסי הקרן'!$C$42</f>
        <v>7.6716754665003023E-2</v>
      </c>
    </row>
    <row r="13" spans="2:14">
      <c r="B13" s="85" t="s">
        <v>223</v>
      </c>
      <c r="C13" s="80"/>
      <c r="D13" s="81"/>
      <c r="E13" s="80"/>
      <c r="F13" s="81"/>
      <c r="G13" s="81"/>
      <c r="H13" s="83"/>
      <c r="I13" s="100"/>
      <c r="J13" s="83"/>
      <c r="K13" s="83">
        <v>1282.9009388279999</v>
      </c>
      <c r="L13" s="84"/>
      <c r="M13" s="84">
        <f t="shared" si="0"/>
        <v>7.3067250548122201E-2</v>
      </c>
      <c r="N13" s="84">
        <f>K13/'סכום נכסי הקרן'!$C$42</f>
        <v>9.5820086149697187E-3</v>
      </c>
    </row>
    <row r="14" spans="2:14">
      <c r="B14" s="86" t="s">
        <v>1563</v>
      </c>
      <c r="C14" s="87" t="s">
        <v>1564</v>
      </c>
      <c r="D14" s="88" t="s">
        <v>120</v>
      </c>
      <c r="E14" s="87" t="s">
        <v>1565</v>
      </c>
      <c r="F14" s="88" t="s">
        <v>1566</v>
      </c>
      <c r="G14" s="88" t="s">
        <v>133</v>
      </c>
      <c r="H14" s="90">
        <v>2601.7177499999998</v>
      </c>
      <c r="I14" s="102">
        <v>1701</v>
      </c>
      <c r="J14" s="90"/>
      <c r="K14" s="90">
        <v>44.255218928000005</v>
      </c>
      <c r="L14" s="91">
        <v>5.5178182724665943E-5</v>
      </c>
      <c r="M14" s="91">
        <f t="shared" si="0"/>
        <v>2.5205431468685751E-3</v>
      </c>
      <c r="N14" s="91">
        <f>K14/'סכום נכסי הקרן'!$C$42</f>
        <v>3.3054297194050179E-4</v>
      </c>
    </row>
    <row r="15" spans="2:14">
      <c r="B15" s="86" t="s">
        <v>1567</v>
      </c>
      <c r="C15" s="87" t="s">
        <v>1568</v>
      </c>
      <c r="D15" s="88" t="s">
        <v>120</v>
      </c>
      <c r="E15" s="87" t="s">
        <v>1565</v>
      </c>
      <c r="F15" s="88" t="s">
        <v>1566</v>
      </c>
      <c r="G15" s="88" t="s">
        <v>133</v>
      </c>
      <c r="H15" s="90">
        <v>11284</v>
      </c>
      <c r="I15" s="102">
        <v>1616</v>
      </c>
      <c r="J15" s="90"/>
      <c r="K15" s="90">
        <v>182.34944000000002</v>
      </c>
      <c r="L15" s="91">
        <v>3.3495721087862894E-4</v>
      </c>
      <c r="M15" s="91">
        <f t="shared" si="0"/>
        <v>1.0385659419628901E-2</v>
      </c>
      <c r="N15" s="91">
        <f>K15/'סכום נכסי הקרן'!$C$42</f>
        <v>1.361971023741813E-3</v>
      </c>
    </row>
    <row r="16" spans="2:14">
      <c r="B16" s="86" t="s">
        <v>1569</v>
      </c>
      <c r="C16" s="87" t="s">
        <v>1570</v>
      </c>
      <c r="D16" s="88" t="s">
        <v>120</v>
      </c>
      <c r="E16" s="87" t="s">
        <v>1565</v>
      </c>
      <c r="F16" s="88" t="s">
        <v>1566</v>
      </c>
      <c r="G16" s="88" t="s">
        <v>133</v>
      </c>
      <c r="H16" s="90">
        <v>4384.5465029999996</v>
      </c>
      <c r="I16" s="102">
        <v>2939</v>
      </c>
      <c r="J16" s="90"/>
      <c r="K16" s="90">
        <v>128.86182172299999</v>
      </c>
      <c r="L16" s="91">
        <v>6.6193297187903946E-5</v>
      </c>
      <c r="M16" s="91">
        <f t="shared" si="0"/>
        <v>7.3392876479796967E-3</v>
      </c>
      <c r="N16" s="91">
        <f>K16/'סכום נכסי הקרן'!$C$42</f>
        <v>9.6247110631822767E-4</v>
      </c>
    </row>
    <row r="17" spans="2:14">
      <c r="B17" s="86" t="s">
        <v>1571</v>
      </c>
      <c r="C17" s="87" t="s">
        <v>1572</v>
      </c>
      <c r="D17" s="88" t="s">
        <v>120</v>
      </c>
      <c r="E17" s="87" t="s">
        <v>1573</v>
      </c>
      <c r="F17" s="88" t="s">
        <v>1566</v>
      </c>
      <c r="G17" s="88" t="s">
        <v>133</v>
      </c>
      <c r="H17" s="90">
        <v>2019.4539319999999</v>
      </c>
      <c r="I17" s="102">
        <v>2914</v>
      </c>
      <c r="J17" s="90"/>
      <c r="K17" s="90">
        <v>58.846887585999994</v>
      </c>
      <c r="L17" s="91">
        <v>2.4639094693501276E-5</v>
      </c>
      <c r="M17" s="91">
        <f t="shared" si="0"/>
        <v>3.3516073993612693E-3</v>
      </c>
      <c r="N17" s="91">
        <f>K17/'סכום נכסי הקרן'!$C$42</f>
        <v>4.3952838971989048E-4</v>
      </c>
    </row>
    <row r="18" spans="2:14">
      <c r="B18" s="86" t="s">
        <v>1574</v>
      </c>
      <c r="C18" s="87" t="s">
        <v>1575</v>
      </c>
      <c r="D18" s="88" t="s">
        <v>120</v>
      </c>
      <c r="E18" s="87" t="s">
        <v>1576</v>
      </c>
      <c r="F18" s="88" t="s">
        <v>1566</v>
      </c>
      <c r="G18" s="88" t="s">
        <v>133</v>
      </c>
      <c r="H18" s="90">
        <v>1830</v>
      </c>
      <c r="I18" s="102">
        <v>15540</v>
      </c>
      <c r="J18" s="90"/>
      <c r="K18" s="90">
        <v>284.38175000000001</v>
      </c>
      <c r="L18" s="91">
        <v>1.514084710971157E-4</v>
      </c>
      <c r="M18" s="91">
        <f t="shared" si="0"/>
        <v>1.6196880015963037E-2</v>
      </c>
      <c r="N18" s="91">
        <f>K18/'סכום נכסי הקרן'!$C$42</f>
        <v>2.1240520573081456E-3</v>
      </c>
    </row>
    <row r="19" spans="2:14">
      <c r="B19" s="86" t="s">
        <v>1577</v>
      </c>
      <c r="C19" s="87" t="s">
        <v>1578</v>
      </c>
      <c r="D19" s="88" t="s">
        <v>120</v>
      </c>
      <c r="E19" s="87" t="s">
        <v>1576</v>
      </c>
      <c r="F19" s="88" t="s">
        <v>1566</v>
      </c>
      <c r="G19" s="88" t="s">
        <v>133</v>
      </c>
      <c r="H19" s="90">
        <v>227.259713</v>
      </c>
      <c r="I19" s="102">
        <v>17100</v>
      </c>
      <c r="J19" s="90"/>
      <c r="K19" s="90">
        <v>38.861410838000005</v>
      </c>
      <c r="L19" s="91">
        <v>2.8925251435286638E-5</v>
      </c>
      <c r="M19" s="91">
        <f t="shared" si="0"/>
        <v>2.2133403729111718E-3</v>
      </c>
      <c r="N19" s="91">
        <f>K19/'סכום נכסי הקרן'!$C$42</f>
        <v>2.9025652890999856E-4</v>
      </c>
    </row>
    <row r="20" spans="2:14">
      <c r="B20" s="86" t="s">
        <v>1579</v>
      </c>
      <c r="C20" s="87" t="s">
        <v>1580</v>
      </c>
      <c r="D20" s="88" t="s">
        <v>120</v>
      </c>
      <c r="E20" s="87" t="s">
        <v>1576</v>
      </c>
      <c r="F20" s="88" t="s">
        <v>1566</v>
      </c>
      <c r="G20" s="88" t="s">
        <v>133</v>
      </c>
      <c r="H20" s="90">
        <v>295.65277099999997</v>
      </c>
      <c r="I20" s="102">
        <v>28460</v>
      </c>
      <c r="J20" s="90"/>
      <c r="K20" s="90">
        <v>84.142778698000001</v>
      </c>
      <c r="L20" s="91">
        <v>3.8654545609059966E-5</v>
      </c>
      <c r="M20" s="91">
        <f t="shared" si="0"/>
        <v>4.7923275343134241E-3</v>
      </c>
      <c r="N20" s="91">
        <f>K20/'סכום נכסי הקרן'!$C$42</f>
        <v>6.2846382442301911E-4</v>
      </c>
    </row>
    <row r="21" spans="2:14">
      <c r="B21" s="86" t="s">
        <v>1581</v>
      </c>
      <c r="C21" s="87" t="s">
        <v>1582</v>
      </c>
      <c r="D21" s="88" t="s">
        <v>120</v>
      </c>
      <c r="E21" s="87" t="s">
        <v>1576</v>
      </c>
      <c r="F21" s="88" t="s">
        <v>1566</v>
      </c>
      <c r="G21" s="88" t="s">
        <v>133</v>
      </c>
      <c r="H21" s="90">
        <v>296.72081300000002</v>
      </c>
      <c r="I21" s="102">
        <v>16970</v>
      </c>
      <c r="J21" s="90"/>
      <c r="K21" s="90">
        <v>50.353521880999999</v>
      </c>
      <c r="L21" s="91">
        <v>1.2082843358247547E-5</v>
      </c>
      <c r="M21" s="91">
        <f t="shared" si="0"/>
        <v>2.8678702212351051E-3</v>
      </c>
      <c r="N21" s="91">
        <f>K21/'סכום נכסי הקרן'!$C$42</f>
        <v>3.7609129891087869E-4</v>
      </c>
    </row>
    <row r="22" spans="2:14">
      <c r="B22" s="86" t="s">
        <v>1583</v>
      </c>
      <c r="C22" s="87" t="s">
        <v>1584</v>
      </c>
      <c r="D22" s="88" t="s">
        <v>120</v>
      </c>
      <c r="E22" s="87" t="s">
        <v>1585</v>
      </c>
      <c r="F22" s="88" t="s">
        <v>1566</v>
      </c>
      <c r="G22" s="88" t="s">
        <v>133</v>
      </c>
      <c r="H22" s="90">
        <v>4688</v>
      </c>
      <c r="I22" s="102">
        <v>1607</v>
      </c>
      <c r="J22" s="90"/>
      <c r="K22" s="90">
        <v>75.336160000000007</v>
      </c>
      <c r="L22" s="91">
        <v>7.8314619931281259E-5</v>
      </c>
      <c r="M22" s="91">
        <f t="shared" si="0"/>
        <v>4.2907491229074793E-3</v>
      </c>
      <c r="N22" s="91">
        <f>K22/'סכום נכסי הקרן'!$C$42</f>
        <v>5.6268704175881762E-4</v>
      </c>
    </row>
    <row r="23" spans="2:14">
      <c r="B23" s="86" t="s">
        <v>1586</v>
      </c>
      <c r="C23" s="87" t="s">
        <v>1587</v>
      </c>
      <c r="D23" s="88" t="s">
        <v>120</v>
      </c>
      <c r="E23" s="87" t="s">
        <v>1585</v>
      </c>
      <c r="F23" s="88" t="s">
        <v>1566</v>
      </c>
      <c r="G23" s="88" t="s">
        <v>133</v>
      </c>
      <c r="H23" s="90">
        <v>2612.218875</v>
      </c>
      <c r="I23" s="102">
        <v>1700</v>
      </c>
      <c r="J23" s="90"/>
      <c r="K23" s="90">
        <v>44.40772087500001</v>
      </c>
      <c r="L23" s="91">
        <v>1.7638017247306623E-5</v>
      </c>
      <c r="M23" s="91">
        <f t="shared" si="0"/>
        <v>2.5292288509890393E-3</v>
      </c>
      <c r="N23" s="91">
        <f>K23/'סכום נכסי הקרן'!$C$42</f>
        <v>3.316820115387491E-4</v>
      </c>
    </row>
    <row r="24" spans="2:14">
      <c r="B24" s="86" t="s">
        <v>1588</v>
      </c>
      <c r="C24" s="87" t="s">
        <v>1589</v>
      </c>
      <c r="D24" s="88" t="s">
        <v>120</v>
      </c>
      <c r="E24" s="87" t="s">
        <v>1585</v>
      </c>
      <c r="F24" s="88" t="s">
        <v>1566</v>
      </c>
      <c r="G24" s="88" t="s">
        <v>133</v>
      </c>
      <c r="H24" s="90">
        <v>2117.5140419999998</v>
      </c>
      <c r="I24" s="102">
        <v>1717</v>
      </c>
      <c r="J24" s="90"/>
      <c r="K24" s="90">
        <v>36.357716099999998</v>
      </c>
      <c r="L24" s="91">
        <v>2.2077535624122162E-5</v>
      </c>
      <c r="M24" s="91">
        <f t="shared" si="0"/>
        <v>2.0707431659244924E-3</v>
      </c>
      <c r="N24" s="91">
        <f>K24/'סכום נכסי הקרן'!$C$42</f>
        <v>2.7155639094713529E-4</v>
      </c>
    </row>
    <row r="25" spans="2:14">
      <c r="B25" s="86" t="s">
        <v>1590</v>
      </c>
      <c r="C25" s="87" t="s">
        <v>1591</v>
      </c>
      <c r="D25" s="88" t="s">
        <v>120</v>
      </c>
      <c r="E25" s="87" t="s">
        <v>1585</v>
      </c>
      <c r="F25" s="88" t="s">
        <v>1566</v>
      </c>
      <c r="G25" s="88" t="s">
        <v>133</v>
      </c>
      <c r="H25" s="90">
        <v>8787.3926250000004</v>
      </c>
      <c r="I25" s="102">
        <v>2899</v>
      </c>
      <c r="J25" s="90"/>
      <c r="K25" s="90">
        <v>254.74651219899997</v>
      </c>
      <c r="L25" s="91">
        <v>5.9914702682464647E-5</v>
      </c>
      <c r="M25" s="91">
        <f t="shared" si="0"/>
        <v>1.4509013650040013E-2</v>
      </c>
      <c r="N25" s="91">
        <f>K25/'סכום נכסי הקרן'!$C$42</f>
        <v>1.9027059694525423E-3</v>
      </c>
    </row>
    <row r="26" spans="2:14">
      <c r="B26" s="92"/>
      <c r="C26" s="87"/>
      <c r="D26" s="87"/>
      <c r="E26" s="87"/>
      <c r="F26" s="87"/>
      <c r="G26" s="87"/>
      <c r="H26" s="90"/>
      <c r="I26" s="102"/>
      <c r="J26" s="87"/>
      <c r="K26" s="87"/>
      <c r="L26" s="87"/>
      <c r="M26" s="91"/>
      <c r="N26" s="87"/>
    </row>
    <row r="27" spans="2:14">
      <c r="B27" s="85" t="s">
        <v>224</v>
      </c>
      <c r="C27" s="80"/>
      <c r="D27" s="81"/>
      <c r="E27" s="80"/>
      <c r="F27" s="81"/>
      <c r="G27" s="81"/>
      <c r="H27" s="83"/>
      <c r="I27" s="100"/>
      <c r="J27" s="83"/>
      <c r="K27" s="83">
        <v>8988.4315696619997</v>
      </c>
      <c r="L27" s="84"/>
      <c r="M27" s="84">
        <f t="shared" si="0"/>
        <v>0.51193351073164761</v>
      </c>
      <c r="N27" s="84">
        <f>K27/'סכום נכסי הקרן'!$C$42</f>
        <v>6.7134746050033292E-2</v>
      </c>
    </row>
    <row r="28" spans="2:14">
      <c r="B28" s="86" t="s">
        <v>1592</v>
      </c>
      <c r="C28" s="87" t="s">
        <v>1593</v>
      </c>
      <c r="D28" s="88" t="s">
        <v>120</v>
      </c>
      <c r="E28" s="87" t="s">
        <v>1565</v>
      </c>
      <c r="F28" s="88" t="s">
        <v>1594</v>
      </c>
      <c r="G28" s="88" t="s">
        <v>133</v>
      </c>
      <c r="H28" s="90">
        <v>3596.6325999999999</v>
      </c>
      <c r="I28" s="102">
        <v>340.49</v>
      </c>
      <c r="J28" s="90"/>
      <c r="K28" s="90">
        <v>12.24617434</v>
      </c>
      <c r="L28" s="91">
        <v>6.3653842195580685E-5</v>
      </c>
      <c r="M28" s="91">
        <f t="shared" si="0"/>
        <v>6.974773045019426E-4</v>
      </c>
      <c r="N28" s="91">
        <f>K28/'סכום נכסי הקרן'!$C$42</f>
        <v>9.1466881405122589E-5</v>
      </c>
    </row>
    <row r="29" spans="2:14">
      <c r="B29" s="86" t="s">
        <v>1595</v>
      </c>
      <c r="C29" s="87" t="s">
        <v>1596</v>
      </c>
      <c r="D29" s="88" t="s">
        <v>120</v>
      </c>
      <c r="E29" s="87" t="s">
        <v>1565</v>
      </c>
      <c r="F29" s="88" t="s">
        <v>1594</v>
      </c>
      <c r="G29" s="88" t="s">
        <v>133</v>
      </c>
      <c r="H29" s="90">
        <v>540680.24392200005</v>
      </c>
      <c r="I29" s="102">
        <v>336.91</v>
      </c>
      <c r="J29" s="90"/>
      <c r="K29" s="90">
        <v>1821.6058085950003</v>
      </c>
      <c r="L29" s="91">
        <v>3.1207988248721256E-3</v>
      </c>
      <c r="M29" s="91">
        <f t="shared" si="0"/>
        <v>0.10374903002107044</v>
      </c>
      <c r="N29" s="91">
        <f>K29/'סכום נכסי הקרן'!$C$42</f>
        <v>1.3605604316559269E-2</v>
      </c>
    </row>
    <row r="30" spans="2:14">
      <c r="B30" s="86" t="s">
        <v>1597</v>
      </c>
      <c r="C30" s="87" t="s">
        <v>1598</v>
      </c>
      <c r="D30" s="88" t="s">
        <v>120</v>
      </c>
      <c r="E30" s="87" t="s">
        <v>1573</v>
      </c>
      <c r="F30" s="88" t="s">
        <v>1594</v>
      </c>
      <c r="G30" s="88" t="s">
        <v>133</v>
      </c>
      <c r="H30" s="90">
        <v>466381.000589</v>
      </c>
      <c r="I30" s="102">
        <v>338.17</v>
      </c>
      <c r="J30" s="90"/>
      <c r="K30" s="90">
        <v>1577.1606320109997</v>
      </c>
      <c r="L30" s="91">
        <v>1.4577214204292352E-3</v>
      </c>
      <c r="M30" s="91">
        <f t="shared" si="0"/>
        <v>8.9826725950531622E-2</v>
      </c>
      <c r="N30" s="91">
        <f>K30/'סכום נכסי הקרן'!$C$42</f>
        <v>1.1779839195477133E-2</v>
      </c>
    </row>
    <row r="31" spans="2:14">
      <c r="B31" s="86" t="s">
        <v>1599</v>
      </c>
      <c r="C31" s="87" t="s">
        <v>1600</v>
      </c>
      <c r="D31" s="88" t="s">
        <v>120</v>
      </c>
      <c r="E31" s="87" t="s">
        <v>1573</v>
      </c>
      <c r="F31" s="88" t="s">
        <v>1594</v>
      </c>
      <c r="G31" s="88" t="s">
        <v>133</v>
      </c>
      <c r="H31" s="90">
        <v>180691.00150400001</v>
      </c>
      <c r="I31" s="102">
        <v>357.78</v>
      </c>
      <c r="J31" s="90"/>
      <c r="K31" s="90">
        <v>646.47626537899998</v>
      </c>
      <c r="L31" s="91">
        <v>9.7279976959164084E-4</v>
      </c>
      <c r="M31" s="91">
        <f t="shared" si="0"/>
        <v>3.6819868024272097E-2</v>
      </c>
      <c r="N31" s="91">
        <f>K31/'סכום נכסי הקרן'!$C$42</f>
        <v>4.8285420617854404E-3</v>
      </c>
    </row>
    <row r="32" spans="2:14">
      <c r="B32" s="86" t="s">
        <v>1601</v>
      </c>
      <c r="C32" s="87" t="s">
        <v>1602</v>
      </c>
      <c r="D32" s="88" t="s">
        <v>120</v>
      </c>
      <c r="E32" s="87" t="s">
        <v>1576</v>
      </c>
      <c r="F32" s="88" t="s">
        <v>1594</v>
      </c>
      <c r="G32" s="88" t="s">
        <v>133</v>
      </c>
      <c r="H32" s="90">
        <v>34870</v>
      </c>
      <c r="I32" s="102">
        <v>3251</v>
      </c>
      <c r="J32" s="90"/>
      <c r="K32" s="90">
        <v>1133.6236999999999</v>
      </c>
      <c r="L32" s="91">
        <v>1.0131774080324309E-2</v>
      </c>
      <c r="M32" s="91">
        <f t="shared" si="0"/>
        <v>6.4565208745470046E-2</v>
      </c>
      <c r="N32" s="91">
        <f>K32/'סכום נכסי הקרן'!$C$42</f>
        <v>8.4670544161088816E-3</v>
      </c>
    </row>
    <row r="33" spans="2:14">
      <c r="B33" s="86" t="s">
        <v>1603</v>
      </c>
      <c r="C33" s="87" t="s">
        <v>1604</v>
      </c>
      <c r="D33" s="88" t="s">
        <v>120</v>
      </c>
      <c r="E33" s="87" t="s">
        <v>1576</v>
      </c>
      <c r="F33" s="88" t="s">
        <v>1594</v>
      </c>
      <c r="G33" s="88" t="s">
        <v>133</v>
      </c>
      <c r="H33" s="90">
        <v>23400</v>
      </c>
      <c r="I33" s="102">
        <v>3359.64</v>
      </c>
      <c r="J33" s="90"/>
      <c r="K33" s="90">
        <v>786.15575999999999</v>
      </c>
      <c r="L33" s="91">
        <v>8.1827488979778018E-4</v>
      </c>
      <c r="M33" s="91">
        <f t="shared" si="0"/>
        <v>4.4775273091814907E-2</v>
      </c>
      <c r="N33" s="91">
        <f>K33/'סכום נכסי הקרן'!$C$42</f>
        <v>5.8718105482952008E-3</v>
      </c>
    </row>
    <row r="34" spans="2:14">
      <c r="B34" s="86" t="s">
        <v>1605</v>
      </c>
      <c r="C34" s="87" t="s">
        <v>1606</v>
      </c>
      <c r="D34" s="88" t="s">
        <v>120</v>
      </c>
      <c r="E34" s="87" t="s">
        <v>1576</v>
      </c>
      <c r="F34" s="88" t="s">
        <v>1594</v>
      </c>
      <c r="G34" s="88" t="s">
        <v>133</v>
      </c>
      <c r="H34" s="90">
        <v>10262</v>
      </c>
      <c r="I34" s="102">
        <v>3593.18</v>
      </c>
      <c r="J34" s="90"/>
      <c r="K34" s="90">
        <v>368.73212999999998</v>
      </c>
      <c r="L34" s="91">
        <v>5.9126564323127879E-4</v>
      </c>
      <c r="M34" s="91">
        <f t="shared" si="0"/>
        <v>2.100103142216575E-2</v>
      </c>
      <c r="N34" s="91">
        <f>K34/'סכום נכסי הקרן'!$C$42</f>
        <v>2.7540664593354342E-3</v>
      </c>
    </row>
    <row r="35" spans="2:14">
      <c r="B35" s="86" t="s">
        <v>1607</v>
      </c>
      <c r="C35" s="87" t="s">
        <v>1608</v>
      </c>
      <c r="D35" s="88" t="s">
        <v>120</v>
      </c>
      <c r="E35" s="87" t="s">
        <v>1585</v>
      </c>
      <c r="F35" s="88" t="s">
        <v>1594</v>
      </c>
      <c r="G35" s="88" t="s">
        <v>133</v>
      </c>
      <c r="H35" s="90">
        <v>1373.25972</v>
      </c>
      <c r="I35" s="102">
        <v>3428.69</v>
      </c>
      <c r="J35" s="90"/>
      <c r="K35" s="90">
        <v>47.084818693999999</v>
      </c>
      <c r="L35" s="91">
        <v>1.5686116323280317E-4</v>
      </c>
      <c r="M35" s="91">
        <f t="shared" si="0"/>
        <v>2.6817021801156067E-3</v>
      </c>
      <c r="N35" s="91">
        <f>K35/'סכום נכסי הקרן'!$C$42</f>
        <v>3.5167730002003199E-4</v>
      </c>
    </row>
    <row r="36" spans="2:14">
      <c r="B36" s="86" t="s">
        <v>1609</v>
      </c>
      <c r="C36" s="87" t="s">
        <v>1610</v>
      </c>
      <c r="D36" s="88" t="s">
        <v>120</v>
      </c>
      <c r="E36" s="87" t="s">
        <v>1585</v>
      </c>
      <c r="F36" s="88" t="s">
        <v>1594</v>
      </c>
      <c r="G36" s="88" t="s">
        <v>133</v>
      </c>
      <c r="H36" s="90">
        <v>377092.30075200001</v>
      </c>
      <c r="I36" s="102">
        <v>337.56</v>
      </c>
      <c r="J36" s="90"/>
      <c r="K36" s="90">
        <v>1272.912752534</v>
      </c>
      <c r="L36" s="91">
        <v>8.3219736386933409E-4</v>
      </c>
      <c r="M36" s="91">
        <f t="shared" si="0"/>
        <v>7.2498376297292097E-2</v>
      </c>
      <c r="N36" s="91">
        <f>K36/'סכום נכסי הקרן'!$C$42</f>
        <v>9.5074066841265917E-3</v>
      </c>
    </row>
    <row r="37" spans="2:14">
      <c r="B37" s="86" t="s">
        <v>1611</v>
      </c>
      <c r="C37" s="87" t="s">
        <v>1612</v>
      </c>
      <c r="D37" s="88" t="s">
        <v>120</v>
      </c>
      <c r="E37" s="87" t="s">
        <v>1585</v>
      </c>
      <c r="F37" s="88" t="s">
        <v>1594</v>
      </c>
      <c r="G37" s="88" t="s">
        <v>133</v>
      </c>
      <c r="H37" s="90">
        <v>365950.00224</v>
      </c>
      <c r="I37" s="102">
        <v>361.37</v>
      </c>
      <c r="J37" s="90"/>
      <c r="K37" s="90">
        <v>1322.433528109</v>
      </c>
      <c r="L37" s="91">
        <v>1.6249007120621697E-3</v>
      </c>
      <c r="M37" s="91">
        <f t="shared" si="0"/>
        <v>7.5318817694413079E-2</v>
      </c>
      <c r="N37" s="91">
        <f>K37/'סכום נכסי הקרן'!$C$42</f>
        <v>9.8772781869201909E-3</v>
      </c>
    </row>
    <row r="38" spans="2:14">
      <c r="B38" s="92"/>
      <c r="C38" s="87"/>
      <c r="D38" s="87"/>
      <c r="E38" s="87"/>
      <c r="F38" s="87"/>
      <c r="G38" s="87"/>
      <c r="H38" s="90"/>
      <c r="I38" s="102"/>
      <c r="J38" s="87"/>
      <c r="K38" s="87"/>
      <c r="L38" s="87"/>
      <c r="M38" s="91"/>
      <c r="N38" s="87"/>
    </row>
    <row r="39" spans="2:14">
      <c r="B39" s="79" t="s">
        <v>197</v>
      </c>
      <c r="C39" s="80"/>
      <c r="D39" s="81"/>
      <c r="E39" s="80"/>
      <c r="F39" s="81"/>
      <c r="G39" s="81"/>
      <c r="H39" s="83"/>
      <c r="I39" s="100"/>
      <c r="J39" s="83">
        <v>5.3524451000000001E-2</v>
      </c>
      <c r="K39" s="83">
        <v>7286.4779907989987</v>
      </c>
      <c r="L39" s="84"/>
      <c r="M39" s="84">
        <f t="shared" si="0"/>
        <v>0.41499923872023015</v>
      </c>
      <c r="N39" s="84">
        <f>K39/'סכום נכסי הקרן'!$C$42</f>
        <v>5.4422826242848346E-2</v>
      </c>
    </row>
    <row r="40" spans="2:14">
      <c r="B40" s="85" t="s">
        <v>225</v>
      </c>
      <c r="C40" s="80"/>
      <c r="D40" s="81"/>
      <c r="E40" s="80"/>
      <c r="F40" s="81"/>
      <c r="G40" s="81"/>
      <c r="H40" s="83"/>
      <c r="I40" s="100"/>
      <c r="J40" s="83">
        <v>5.3524451000000001E-2</v>
      </c>
      <c r="K40" s="83">
        <v>7084.049865558999</v>
      </c>
      <c r="L40" s="84"/>
      <c r="M40" s="84">
        <f t="shared" si="0"/>
        <v>0.40347000361154745</v>
      </c>
      <c r="N40" s="84">
        <f>K40/'סכום נכסי הקרן'!$C$42</f>
        <v>5.2910887182507617E-2</v>
      </c>
    </row>
    <row r="41" spans="2:14">
      <c r="B41" s="86" t="s">
        <v>1613</v>
      </c>
      <c r="C41" s="87" t="s">
        <v>1614</v>
      </c>
      <c r="D41" s="88" t="s">
        <v>29</v>
      </c>
      <c r="E41" s="87"/>
      <c r="F41" s="88" t="s">
        <v>1566</v>
      </c>
      <c r="G41" s="88" t="s">
        <v>132</v>
      </c>
      <c r="H41" s="90">
        <v>1880.5218289999998</v>
      </c>
      <c r="I41" s="102">
        <v>6292.2</v>
      </c>
      <c r="J41" s="90"/>
      <c r="K41" s="90">
        <v>427.74919304600007</v>
      </c>
      <c r="L41" s="91">
        <v>4.2263601642321343E-5</v>
      </c>
      <c r="M41" s="91">
        <f t="shared" si="0"/>
        <v>2.4362331115449828E-2</v>
      </c>
      <c r="N41" s="91">
        <f>K41/'סכום נכסי הקרן'!$C$42</f>
        <v>3.1948658924183977E-3</v>
      </c>
    </row>
    <row r="42" spans="2:14">
      <c r="B42" s="86" t="s">
        <v>1615</v>
      </c>
      <c r="C42" s="87" t="s">
        <v>1616</v>
      </c>
      <c r="D42" s="88" t="s">
        <v>1437</v>
      </c>
      <c r="E42" s="87"/>
      <c r="F42" s="88" t="s">
        <v>1566</v>
      </c>
      <c r="G42" s="88" t="s">
        <v>132</v>
      </c>
      <c r="H42" s="90">
        <v>1156.5868009999999</v>
      </c>
      <c r="I42" s="102">
        <v>5797</v>
      </c>
      <c r="J42" s="90"/>
      <c r="K42" s="90">
        <v>242.376122654</v>
      </c>
      <c r="L42" s="91">
        <v>6.8416847145814842E-6</v>
      </c>
      <c r="M42" s="91">
        <f t="shared" si="0"/>
        <v>1.3804461704596651E-2</v>
      </c>
      <c r="N42" s="91">
        <f>K42/'סכום נכסי הקרן'!$C$42</f>
        <v>1.8103113225992882E-3</v>
      </c>
    </row>
    <row r="43" spans="2:14">
      <c r="B43" s="86" t="s">
        <v>1617</v>
      </c>
      <c r="C43" s="87" t="s">
        <v>1618</v>
      </c>
      <c r="D43" s="88" t="s">
        <v>1437</v>
      </c>
      <c r="E43" s="87"/>
      <c r="F43" s="88" t="s">
        <v>1566</v>
      </c>
      <c r="G43" s="88" t="s">
        <v>132</v>
      </c>
      <c r="H43" s="90">
        <v>234.77004400000001</v>
      </c>
      <c r="I43" s="102">
        <v>14954</v>
      </c>
      <c r="J43" s="90"/>
      <c r="K43" s="90">
        <v>126.913657465</v>
      </c>
      <c r="L43" s="91">
        <v>2.4492652998356281E-6</v>
      </c>
      <c r="M43" s="91">
        <f t="shared" si="0"/>
        <v>7.2283305182123557E-3</v>
      </c>
      <c r="N43" s="91">
        <f>K43/'סכום נכסי הקרן'!$C$42</f>
        <v>9.4792023482180045E-4</v>
      </c>
    </row>
    <row r="44" spans="2:14">
      <c r="B44" s="86" t="s">
        <v>1619</v>
      </c>
      <c r="C44" s="87" t="s">
        <v>1620</v>
      </c>
      <c r="D44" s="88" t="s">
        <v>1437</v>
      </c>
      <c r="E44" s="87"/>
      <c r="F44" s="88" t="s">
        <v>1566</v>
      </c>
      <c r="G44" s="88" t="s">
        <v>132</v>
      </c>
      <c r="H44" s="90">
        <v>865.853792</v>
      </c>
      <c r="I44" s="102">
        <v>7471</v>
      </c>
      <c r="J44" s="90"/>
      <c r="K44" s="90">
        <v>233.84689157099999</v>
      </c>
      <c r="L44" s="91">
        <v>3.8139674589589761E-6</v>
      </c>
      <c r="M44" s="91">
        <f t="shared" si="0"/>
        <v>1.3318681824278122E-2</v>
      </c>
      <c r="N44" s="91">
        <f>K44/'סכום נכסי הקרן'!$C$42</f>
        <v>1.7466063526808502E-3</v>
      </c>
    </row>
    <row r="45" spans="2:14">
      <c r="B45" s="86" t="s">
        <v>1621</v>
      </c>
      <c r="C45" s="87" t="s">
        <v>1622</v>
      </c>
      <c r="D45" s="88" t="s">
        <v>1437</v>
      </c>
      <c r="E45" s="87"/>
      <c r="F45" s="88" t="s">
        <v>1566</v>
      </c>
      <c r="G45" s="88" t="s">
        <v>132</v>
      </c>
      <c r="H45" s="90">
        <v>211.688433</v>
      </c>
      <c r="I45" s="102">
        <v>8283</v>
      </c>
      <c r="J45" s="90"/>
      <c r="K45" s="90">
        <v>63.385962663999997</v>
      </c>
      <c r="L45" s="91">
        <v>4.6076900824989194E-7</v>
      </c>
      <c r="M45" s="91">
        <f t="shared" si="0"/>
        <v>3.6101291027469968E-3</v>
      </c>
      <c r="N45" s="91">
        <f>K45/'סכום נכסי הקרן'!$C$42</f>
        <v>4.7343081755747864E-4</v>
      </c>
    </row>
    <row r="46" spans="2:14">
      <c r="B46" s="86" t="s">
        <v>1623</v>
      </c>
      <c r="C46" s="87" t="s">
        <v>1624</v>
      </c>
      <c r="D46" s="88" t="s">
        <v>1437</v>
      </c>
      <c r="E46" s="87"/>
      <c r="F46" s="88" t="s">
        <v>1566</v>
      </c>
      <c r="G46" s="88" t="s">
        <v>132</v>
      </c>
      <c r="H46" s="90">
        <v>1535.152026</v>
      </c>
      <c r="I46" s="102">
        <v>3215</v>
      </c>
      <c r="J46" s="90"/>
      <c r="K46" s="90">
        <v>178.41882259100001</v>
      </c>
      <c r="L46" s="91">
        <v>1.6677454129275103E-6</v>
      </c>
      <c r="M46" s="91">
        <f t="shared" si="0"/>
        <v>1.016179224614738E-2</v>
      </c>
      <c r="N46" s="91">
        <f>K46/'סכום נכסי הקרן'!$C$42</f>
        <v>1.332613176432421E-3</v>
      </c>
    </row>
    <row r="47" spans="2:14">
      <c r="B47" s="86" t="s">
        <v>1625</v>
      </c>
      <c r="C47" s="87" t="s">
        <v>1626</v>
      </c>
      <c r="D47" s="88" t="s">
        <v>1437</v>
      </c>
      <c r="E47" s="87"/>
      <c r="F47" s="88" t="s">
        <v>1566</v>
      </c>
      <c r="G47" s="88" t="s">
        <v>132</v>
      </c>
      <c r="H47" s="90">
        <v>139.49513999999999</v>
      </c>
      <c r="I47" s="102">
        <v>12946</v>
      </c>
      <c r="J47" s="90"/>
      <c r="K47" s="90">
        <v>65.283432579999996</v>
      </c>
      <c r="L47" s="91">
        <v>4.6839476937056465E-7</v>
      </c>
      <c r="M47" s="91">
        <f t="shared" si="0"/>
        <v>3.7181989509821644E-3</v>
      </c>
      <c r="N47" s="91">
        <f>K47/'סכום נכסי הקרן'!$C$42</f>
        <v>4.8760305216381366E-4</v>
      </c>
    </row>
    <row r="48" spans="2:14">
      <c r="B48" s="86" t="s">
        <v>1627</v>
      </c>
      <c r="C48" s="87" t="s">
        <v>1628</v>
      </c>
      <c r="D48" s="88" t="s">
        <v>29</v>
      </c>
      <c r="E48" s="87"/>
      <c r="F48" s="88" t="s">
        <v>1566</v>
      </c>
      <c r="G48" s="88" t="s">
        <v>140</v>
      </c>
      <c r="H48" s="90">
        <v>1743.9640970000003</v>
      </c>
      <c r="I48" s="102">
        <v>4961</v>
      </c>
      <c r="J48" s="90"/>
      <c r="K48" s="90">
        <v>230.717707523</v>
      </c>
      <c r="L48" s="91">
        <v>2.3681141650605754E-5</v>
      </c>
      <c r="M48" s="91">
        <f t="shared" si="0"/>
        <v>1.3140460055218324E-2</v>
      </c>
      <c r="N48" s="91">
        <f>K48/'סכום נכסי הקרן'!$C$42</f>
        <v>1.7232344245776924E-3</v>
      </c>
    </row>
    <row r="49" spans="2:14">
      <c r="B49" s="86" t="s">
        <v>1629</v>
      </c>
      <c r="C49" s="87" t="s">
        <v>1630</v>
      </c>
      <c r="D49" s="88" t="s">
        <v>121</v>
      </c>
      <c r="E49" s="87"/>
      <c r="F49" s="88" t="s">
        <v>1566</v>
      </c>
      <c r="G49" s="88" t="s">
        <v>132</v>
      </c>
      <c r="H49" s="90">
        <v>2582.739548</v>
      </c>
      <c r="I49" s="102">
        <v>1002.5</v>
      </c>
      <c r="J49" s="90"/>
      <c r="K49" s="90">
        <v>93.599449754000005</v>
      </c>
      <c r="L49" s="91">
        <v>1.2034103681234051E-5</v>
      </c>
      <c r="M49" s="91">
        <f t="shared" si="0"/>
        <v>5.3309294890607397E-3</v>
      </c>
      <c r="N49" s="91">
        <f>K49/'סכום נכסי הקרן'!$C$42</f>
        <v>6.9909585904473167E-4</v>
      </c>
    </row>
    <row r="50" spans="2:14">
      <c r="B50" s="86" t="s">
        <v>1631</v>
      </c>
      <c r="C50" s="87" t="s">
        <v>1632</v>
      </c>
      <c r="D50" s="88" t="s">
        <v>121</v>
      </c>
      <c r="E50" s="87"/>
      <c r="F50" s="88" t="s">
        <v>1566</v>
      </c>
      <c r="G50" s="88" t="s">
        <v>132</v>
      </c>
      <c r="H50" s="90">
        <v>1933.596</v>
      </c>
      <c r="I50" s="102">
        <v>498.4</v>
      </c>
      <c r="J50" s="90"/>
      <c r="K50" s="90">
        <v>34.837908507000002</v>
      </c>
      <c r="L50" s="91">
        <v>3.137804041077393E-6</v>
      </c>
      <c r="M50" s="91">
        <f t="shared" si="0"/>
        <v>1.9841829656613934E-3</v>
      </c>
      <c r="N50" s="91">
        <f>K50/'סכום נכסי הקרן'!$C$42</f>
        <v>2.6020492256133282E-4</v>
      </c>
    </row>
    <row r="51" spans="2:14">
      <c r="B51" s="86" t="s">
        <v>1633</v>
      </c>
      <c r="C51" s="87" t="s">
        <v>1634</v>
      </c>
      <c r="D51" s="88" t="s">
        <v>1437</v>
      </c>
      <c r="E51" s="87"/>
      <c r="F51" s="88" t="s">
        <v>1566</v>
      </c>
      <c r="G51" s="88" t="s">
        <v>132</v>
      </c>
      <c r="H51" s="90">
        <v>428.15339999999998</v>
      </c>
      <c r="I51" s="102">
        <v>10118</v>
      </c>
      <c r="J51" s="90"/>
      <c r="K51" s="90">
        <v>156.603828058</v>
      </c>
      <c r="L51" s="91">
        <v>3.1326158213585414E-6</v>
      </c>
      <c r="M51" s="91">
        <f t="shared" si="0"/>
        <v>8.9193255653568903E-3</v>
      </c>
      <c r="N51" s="91">
        <f>K51/'סכום נכסי הקרן'!$C$42</f>
        <v>1.169676616621587E-3</v>
      </c>
    </row>
    <row r="52" spans="2:14">
      <c r="B52" s="86" t="s">
        <v>1635</v>
      </c>
      <c r="C52" s="87" t="s">
        <v>1636</v>
      </c>
      <c r="D52" s="88" t="s">
        <v>29</v>
      </c>
      <c r="E52" s="87"/>
      <c r="F52" s="88" t="s">
        <v>1566</v>
      </c>
      <c r="G52" s="88" t="s">
        <v>132</v>
      </c>
      <c r="H52" s="90">
        <v>366.00209999999998</v>
      </c>
      <c r="I52" s="102">
        <v>4594</v>
      </c>
      <c r="J52" s="90"/>
      <c r="K52" s="90">
        <v>60.783103357000009</v>
      </c>
      <c r="L52" s="91">
        <v>3.754977239941361E-5</v>
      </c>
      <c r="M52" s="91">
        <f t="shared" si="0"/>
        <v>3.4618840065201413E-3</v>
      </c>
      <c r="N52" s="91">
        <f>K52/'סכום נכסי הקרן'!$C$42</f>
        <v>4.5399001776664475E-4</v>
      </c>
    </row>
    <row r="53" spans="2:14">
      <c r="B53" s="86" t="s">
        <v>1637</v>
      </c>
      <c r="C53" s="87" t="s">
        <v>1638</v>
      </c>
      <c r="D53" s="88" t="s">
        <v>1437</v>
      </c>
      <c r="E53" s="87"/>
      <c r="F53" s="88" t="s">
        <v>1566</v>
      </c>
      <c r="G53" s="88" t="s">
        <v>132</v>
      </c>
      <c r="H53" s="90">
        <v>1034.1976320000001</v>
      </c>
      <c r="I53" s="102">
        <v>5463</v>
      </c>
      <c r="J53" s="90"/>
      <c r="K53" s="90">
        <v>204.24105313999999</v>
      </c>
      <c r="L53" s="91">
        <v>2.8519682307329762E-5</v>
      </c>
      <c r="M53" s="91">
        <f t="shared" si="0"/>
        <v>1.163248989093889E-2</v>
      </c>
      <c r="N53" s="91">
        <f>K53/'סכום נכסי הקרן'!$C$42</f>
        <v>1.5254798492125438E-3</v>
      </c>
    </row>
    <row r="54" spans="2:14">
      <c r="B54" s="86" t="s">
        <v>1639</v>
      </c>
      <c r="C54" s="87" t="s">
        <v>1640</v>
      </c>
      <c r="D54" s="88" t="s">
        <v>121</v>
      </c>
      <c r="E54" s="87"/>
      <c r="F54" s="88" t="s">
        <v>1566</v>
      </c>
      <c r="G54" s="88" t="s">
        <v>132</v>
      </c>
      <c r="H54" s="90">
        <v>14152.776373999999</v>
      </c>
      <c r="I54" s="102">
        <v>731.7</v>
      </c>
      <c r="J54" s="90"/>
      <c r="K54" s="90">
        <v>374.35445098899999</v>
      </c>
      <c r="L54" s="91">
        <v>1.7857935692725292E-5</v>
      </c>
      <c r="M54" s="91">
        <f t="shared" si="0"/>
        <v>2.1321249081948993E-2</v>
      </c>
      <c r="N54" s="91">
        <f>K54/'סכום נכסי הקרן'!$C$42</f>
        <v>2.7960596690387017E-3</v>
      </c>
    </row>
    <row r="55" spans="2:14">
      <c r="B55" s="86" t="s">
        <v>1641</v>
      </c>
      <c r="C55" s="87" t="s">
        <v>1642</v>
      </c>
      <c r="D55" s="88" t="s">
        <v>1643</v>
      </c>
      <c r="E55" s="87"/>
      <c r="F55" s="88" t="s">
        <v>1566</v>
      </c>
      <c r="G55" s="88" t="s">
        <v>137</v>
      </c>
      <c r="H55" s="90">
        <v>17104.937435</v>
      </c>
      <c r="I55" s="102">
        <v>2140</v>
      </c>
      <c r="J55" s="90"/>
      <c r="K55" s="90">
        <v>168.571347852</v>
      </c>
      <c r="L55" s="91">
        <v>5.5626048144678489E-5</v>
      </c>
      <c r="M55" s="91">
        <f t="shared" si="0"/>
        <v>9.6009321810840969E-3</v>
      </c>
      <c r="N55" s="91">
        <f>K55/'סכום נכסי הקרן'!$C$42</f>
        <v>1.2590622225520719E-3</v>
      </c>
    </row>
    <row r="56" spans="2:14">
      <c r="B56" s="86" t="s">
        <v>1644</v>
      </c>
      <c r="C56" s="87" t="s">
        <v>1645</v>
      </c>
      <c r="D56" s="88" t="s">
        <v>29</v>
      </c>
      <c r="E56" s="87"/>
      <c r="F56" s="88" t="s">
        <v>1566</v>
      </c>
      <c r="G56" s="88" t="s">
        <v>134</v>
      </c>
      <c r="H56" s="90">
        <v>5726.6039330000003</v>
      </c>
      <c r="I56" s="102">
        <v>2868.5</v>
      </c>
      <c r="J56" s="90"/>
      <c r="K56" s="90">
        <v>645.93318960400006</v>
      </c>
      <c r="L56" s="91">
        <v>2.4707333465995047E-5</v>
      </c>
      <c r="M56" s="91">
        <f t="shared" si="0"/>
        <v>3.6788937301160472E-2</v>
      </c>
      <c r="N56" s="91">
        <f>K56/'סכום נכסי הקרן'!$C$42</f>
        <v>4.8244858197194051E-3</v>
      </c>
    </row>
    <row r="57" spans="2:14">
      <c r="B57" s="86" t="s">
        <v>1646</v>
      </c>
      <c r="C57" s="87" t="s">
        <v>1647</v>
      </c>
      <c r="D57" s="88" t="s">
        <v>1437</v>
      </c>
      <c r="E57" s="87"/>
      <c r="F57" s="88" t="s">
        <v>1566</v>
      </c>
      <c r="G57" s="88" t="s">
        <v>132</v>
      </c>
      <c r="H57" s="90">
        <v>284.71786800000001</v>
      </c>
      <c r="I57" s="102">
        <v>7029</v>
      </c>
      <c r="J57" s="90"/>
      <c r="K57" s="90">
        <v>72.346340368</v>
      </c>
      <c r="L57" s="91">
        <v>1.2379037739130436E-5</v>
      </c>
      <c r="M57" s="91">
        <f t="shared" si="0"/>
        <v>4.1204648137038299E-3</v>
      </c>
      <c r="N57" s="91">
        <f>K57/'סכום נכסי הקרן'!$C$42</f>
        <v>5.4035602881466818E-4</v>
      </c>
    </row>
    <row r="58" spans="2:14">
      <c r="B58" s="86" t="s">
        <v>1648</v>
      </c>
      <c r="C58" s="87" t="s">
        <v>1649</v>
      </c>
      <c r="D58" s="88" t="s">
        <v>29</v>
      </c>
      <c r="E58" s="87"/>
      <c r="F58" s="88" t="s">
        <v>1566</v>
      </c>
      <c r="G58" s="88" t="s">
        <v>132</v>
      </c>
      <c r="H58" s="90">
        <v>472.841566</v>
      </c>
      <c r="I58" s="102">
        <v>3158</v>
      </c>
      <c r="J58" s="90"/>
      <c r="K58" s="90">
        <v>53.980396988000003</v>
      </c>
      <c r="L58" s="91">
        <v>9.0582675478927205E-6</v>
      </c>
      <c r="M58" s="91">
        <f t="shared" si="0"/>
        <v>3.0744378400818216E-3</v>
      </c>
      <c r="N58" s="91">
        <f>K58/'סכום נכסי הקרן'!$C$42</f>
        <v>4.0318048987556985E-4</v>
      </c>
    </row>
    <row r="59" spans="2:14">
      <c r="B59" s="86" t="s">
        <v>1650</v>
      </c>
      <c r="C59" s="87" t="s">
        <v>1651</v>
      </c>
      <c r="D59" s="88" t="s">
        <v>1421</v>
      </c>
      <c r="E59" s="87"/>
      <c r="F59" s="88" t="s">
        <v>1566</v>
      </c>
      <c r="G59" s="88" t="s">
        <v>132</v>
      </c>
      <c r="H59" s="90">
        <v>319.04334</v>
      </c>
      <c r="I59" s="102">
        <v>4989</v>
      </c>
      <c r="J59" s="90"/>
      <c r="K59" s="90">
        <v>57.540216121</v>
      </c>
      <c r="L59" s="91">
        <v>1.837807258064516E-6</v>
      </c>
      <c r="M59" s="91">
        <f t="shared" si="0"/>
        <v>3.2771863053955436E-3</v>
      </c>
      <c r="N59" s="91">
        <f>K59/'סכום נכסי הקרן'!$C$42</f>
        <v>4.2976883864652139E-4</v>
      </c>
    </row>
    <row r="60" spans="2:14">
      <c r="B60" s="86" t="s">
        <v>1652</v>
      </c>
      <c r="C60" s="87" t="s">
        <v>1653</v>
      </c>
      <c r="D60" s="88" t="s">
        <v>121</v>
      </c>
      <c r="E60" s="87"/>
      <c r="F60" s="88" t="s">
        <v>1566</v>
      </c>
      <c r="G60" s="88" t="s">
        <v>132</v>
      </c>
      <c r="H60" s="90">
        <v>4506.7385479999994</v>
      </c>
      <c r="I60" s="102">
        <v>483.9</v>
      </c>
      <c r="J60" s="90"/>
      <c r="K60" s="90">
        <v>78.836309771000003</v>
      </c>
      <c r="L60" s="91">
        <v>4.7362525636178299E-5</v>
      </c>
      <c r="M60" s="91">
        <f t="shared" si="0"/>
        <v>4.4900991370303523E-3</v>
      </c>
      <c r="N60" s="91">
        <f>K60/'סכום נכסי הקרן'!$C$42</f>
        <v>5.8882971906486551E-4</v>
      </c>
    </row>
    <row r="61" spans="2:14">
      <c r="B61" s="86" t="s">
        <v>1654</v>
      </c>
      <c r="C61" s="87" t="s">
        <v>1655</v>
      </c>
      <c r="D61" s="88" t="s">
        <v>121</v>
      </c>
      <c r="E61" s="87"/>
      <c r="F61" s="88" t="s">
        <v>1566</v>
      </c>
      <c r="G61" s="88" t="s">
        <v>132</v>
      </c>
      <c r="H61" s="90">
        <v>598.30984799999999</v>
      </c>
      <c r="I61" s="102">
        <v>3861.5</v>
      </c>
      <c r="J61" s="90"/>
      <c r="K61" s="90">
        <v>83.520001231000009</v>
      </c>
      <c r="L61" s="91">
        <v>6.0548522329690681E-6</v>
      </c>
      <c r="M61" s="91">
        <f t="shared" si="0"/>
        <v>4.7568574244711281E-3</v>
      </c>
      <c r="N61" s="91">
        <f>K61/'סכום נכסי הקרן'!$C$42</f>
        <v>6.2381228908354504E-4</v>
      </c>
    </row>
    <row r="62" spans="2:14">
      <c r="B62" s="86" t="s">
        <v>1656</v>
      </c>
      <c r="C62" s="87" t="s">
        <v>1657</v>
      </c>
      <c r="D62" s="88" t="s">
        <v>29</v>
      </c>
      <c r="E62" s="87"/>
      <c r="F62" s="88" t="s">
        <v>1566</v>
      </c>
      <c r="G62" s="88" t="s">
        <v>134</v>
      </c>
      <c r="H62" s="90">
        <v>4005.3060010000004</v>
      </c>
      <c r="I62" s="102">
        <v>644.1</v>
      </c>
      <c r="J62" s="90"/>
      <c r="K62" s="90">
        <v>101.44358745599999</v>
      </c>
      <c r="L62" s="91">
        <v>2.2468694921894072E-5</v>
      </c>
      <c r="M62" s="91">
        <f t="shared" si="0"/>
        <v>5.7776900747452493E-3</v>
      </c>
      <c r="N62" s="91">
        <f>K62/'סכום נכסי הקרן'!$C$42</f>
        <v>7.5768385501754449E-4</v>
      </c>
    </row>
    <row r="63" spans="2:14">
      <c r="B63" s="86" t="s">
        <v>1658</v>
      </c>
      <c r="C63" s="87" t="s">
        <v>1659</v>
      </c>
      <c r="D63" s="88" t="s">
        <v>121</v>
      </c>
      <c r="E63" s="87"/>
      <c r="F63" s="88" t="s">
        <v>1566</v>
      </c>
      <c r="G63" s="88" t="s">
        <v>132</v>
      </c>
      <c r="H63" s="90">
        <v>6692.1765850000002</v>
      </c>
      <c r="I63" s="102">
        <v>994.25</v>
      </c>
      <c r="J63" s="90"/>
      <c r="K63" s="90">
        <v>240.53113098099999</v>
      </c>
      <c r="L63" s="91">
        <v>2.8520476319958724E-5</v>
      </c>
      <c r="M63" s="91">
        <f t="shared" si="0"/>
        <v>1.3699380739457249E-2</v>
      </c>
      <c r="N63" s="91">
        <f>K63/'סכום נכסי הקרן'!$C$42</f>
        <v>1.7965310488695146E-3</v>
      </c>
    </row>
    <row r="64" spans="2:14">
      <c r="B64" s="86" t="s">
        <v>1660</v>
      </c>
      <c r="C64" s="87" t="s">
        <v>1661</v>
      </c>
      <c r="D64" s="88" t="s">
        <v>1437</v>
      </c>
      <c r="E64" s="87"/>
      <c r="F64" s="88" t="s">
        <v>1566</v>
      </c>
      <c r="G64" s="88" t="s">
        <v>132</v>
      </c>
      <c r="H64" s="90">
        <v>262.358316</v>
      </c>
      <c r="I64" s="102">
        <v>30470</v>
      </c>
      <c r="J64" s="90"/>
      <c r="K64" s="90">
        <v>288.98519255299999</v>
      </c>
      <c r="L64" s="91">
        <v>1.4906722500000001E-5</v>
      </c>
      <c r="M64" s="91">
        <f t="shared" si="0"/>
        <v>1.6459067750201676E-2</v>
      </c>
      <c r="N64" s="91">
        <f>K64/'סכום נכסי הקרן'!$C$42</f>
        <v>2.1584352468953802E-3</v>
      </c>
    </row>
    <row r="65" spans="2:14">
      <c r="B65" s="86" t="s">
        <v>1662</v>
      </c>
      <c r="C65" s="87" t="s">
        <v>1663</v>
      </c>
      <c r="D65" s="88" t="s">
        <v>29</v>
      </c>
      <c r="E65" s="87"/>
      <c r="F65" s="88" t="s">
        <v>1566</v>
      </c>
      <c r="G65" s="88" t="s">
        <v>132</v>
      </c>
      <c r="H65" s="90">
        <v>2649.7977489999994</v>
      </c>
      <c r="I65" s="102">
        <v>653.42999999999995</v>
      </c>
      <c r="J65" s="90"/>
      <c r="K65" s="90">
        <v>62.592182948000001</v>
      </c>
      <c r="L65" s="91">
        <v>7.4019447197448642E-6</v>
      </c>
      <c r="M65" s="91">
        <f t="shared" si="0"/>
        <v>3.5649196094544168E-3</v>
      </c>
      <c r="N65" s="91">
        <f>K65/'סכום נכסי הקרן'!$C$42</f>
        <v>4.6750206355403341E-4</v>
      </c>
    </row>
    <row r="66" spans="2:14">
      <c r="B66" s="86" t="s">
        <v>1664</v>
      </c>
      <c r="C66" s="87" t="s">
        <v>1665</v>
      </c>
      <c r="D66" s="88" t="s">
        <v>1437</v>
      </c>
      <c r="E66" s="87"/>
      <c r="F66" s="88" t="s">
        <v>1566</v>
      </c>
      <c r="G66" s="88" t="s">
        <v>132</v>
      </c>
      <c r="H66" s="90">
        <v>167.11794</v>
      </c>
      <c r="I66" s="102">
        <v>11508</v>
      </c>
      <c r="J66" s="90"/>
      <c r="K66" s="90">
        <v>69.52343611500001</v>
      </c>
      <c r="L66" s="91">
        <v>3.2994657453109577E-6</v>
      </c>
      <c r="M66" s="91">
        <f t="shared" si="0"/>
        <v>3.959687121456024E-3</v>
      </c>
      <c r="N66" s="91">
        <f>K66/'סכום נכסי הקרן'!$C$42</f>
        <v>5.1927170963395931E-4</v>
      </c>
    </row>
    <row r="67" spans="2:14">
      <c r="B67" s="86" t="s">
        <v>1666</v>
      </c>
      <c r="C67" s="87" t="s">
        <v>1667</v>
      </c>
      <c r="D67" s="88" t="s">
        <v>29</v>
      </c>
      <c r="E67" s="87"/>
      <c r="F67" s="88" t="s">
        <v>1566</v>
      </c>
      <c r="G67" s="88" t="s">
        <v>134</v>
      </c>
      <c r="H67" s="90">
        <v>1272.421908</v>
      </c>
      <c r="I67" s="102">
        <v>20348</v>
      </c>
      <c r="J67" s="90"/>
      <c r="K67" s="90">
        <v>1018.0953775970002</v>
      </c>
      <c r="L67" s="91">
        <v>4.6891527693698493E-5</v>
      </c>
      <c r="M67" s="91">
        <f t="shared" si="0"/>
        <v>5.7985326680580575E-2</v>
      </c>
      <c r="N67" s="91">
        <f>K67/'סכום נכסי הקרן'!$C$42</f>
        <v>7.604171439696189E-3</v>
      </c>
    </row>
    <row r="68" spans="2:14">
      <c r="B68" s="86" t="s">
        <v>1668</v>
      </c>
      <c r="C68" s="87" t="s">
        <v>1669</v>
      </c>
      <c r="D68" s="88" t="s">
        <v>29</v>
      </c>
      <c r="E68" s="87"/>
      <c r="F68" s="88" t="s">
        <v>1566</v>
      </c>
      <c r="G68" s="88" t="s">
        <v>134</v>
      </c>
      <c r="H68" s="90">
        <v>345.38389099999995</v>
      </c>
      <c r="I68" s="102">
        <v>5431.8</v>
      </c>
      <c r="J68" s="90"/>
      <c r="K68" s="90">
        <v>73.770282351000006</v>
      </c>
      <c r="L68" s="91">
        <v>5.3947587333877717E-5</v>
      </c>
      <c r="M68" s="91">
        <f t="shared" si="0"/>
        <v>4.2015650159789178E-3</v>
      </c>
      <c r="N68" s="91">
        <f>K68/'סכום נכסי הקרן'!$C$42</f>
        <v>5.5099147535256517E-4</v>
      </c>
    </row>
    <row r="69" spans="2:14">
      <c r="B69" s="86" t="s">
        <v>1670</v>
      </c>
      <c r="C69" s="87" t="s">
        <v>1671</v>
      </c>
      <c r="D69" s="88" t="s">
        <v>29</v>
      </c>
      <c r="E69" s="87"/>
      <c r="F69" s="88" t="s">
        <v>1566</v>
      </c>
      <c r="G69" s="88" t="s">
        <v>134</v>
      </c>
      <c r="H69" s="90">
        <v>443.34593899999993</v>
      </c>
      <c r="I69" s="102">
        <v>8980</v>
      </c>
      <c r="J69" s="90"/>
      <c r="K69" s="90">
        <v>156.55057649300002</v>
      </c>
      <c r="L69" s="91">
        <v>7.904783333672099E-5</v>
      </c>
      <c r="M69" s="91">
        <f t="shared" si="0"/>
        <v>8.9162926379311083E-3</v>
      </c>
      <c r="N69" s="91">
        <f>K69/'סכום נכסי הקרן'!$C$42</f>
        <v>1.1692788797900461E-3</v>
      </c>
    </row>
    <row r="70" spans="2:14">
      <c r="B70" s="86" t="s">
        <v>1672</v>
      </c>
      <c r="C70" s="87" t="s">
        <v>1673</v>
      </c>
      <c r="D70" s="88" t="s">
        <v>29</v>
      </c>
      <c r="E70" s="87"/>
      <c r="F70" s="88" t="s">
        <v>1566</v>
      </c>
      <c r="G70" s="88" t="s">
        <v>134</v>
      </c>
      <c r="H70" s="90">
        <v>474.172708</v>
      </c>
      <c r="I70" s="102">
        <v>2119.9</v>
      </c>
      <c r="J70" s="90"/>
      <c r="K70" s="90">
        <v>39.526424255999999</v>
      </c>
      <c r="L70" s="91">
        <v>1.3233872480476053E-5</v>
      </c>
      <c r="M70" s="91">
        <f t="shared" si="0"/>
        <v>2.2512160190816853E-3</v>
      </c>
      <c r="N70" s="91">
        <f>K70/'סכום נכסי הקרן'!$C$42</f>
        <v>2.9522352527541372E-4</v>
      </c>
    </row>
    <row r="71" spans="2:14">
      <c r="B71" s="86" t="s">
        <v>1674</v>
      </c>
      <c r="C71" s="87" t="s">
        <v>1675</v>
      </c>
      <c r="D71" s="88" t="s">
        <v>122</v>
      </c>
      <c r="E71" s="87"/>
      <c r="F71" s="88" t="s">
        <v>1566</v>
      </c>
      <c r="G71" s="88" t="s">
        <v>141</v>
      </c>
      <c r="H71" s="90">
        <v>1940.7389800000001</v>
      </c>
      <c r="I71" s="102">
        <v>211900</v>
      </c>
      <c r="J71" s="90"/>
      <c r="K71" s="90">
        <v>111.315144218</v>
      </c>
      <c r="L71" s="91">
        <v>2.4215743809615716E-7</v>
      </c>
      <c r="M71" s="91">
        <f t="shared" si="0"/>
        <v>6.3399217244375474E-3</v>
      </c>
      <c r="N71" s="91">
        <f>K71/'סכום נכסי הקרן'!$C$42</f>
        <v>8.3141467793132235E-4</v>
      </c>
    </row>
    <row r="72" spans="2:14">
      <c r="B72" s="86" t="s">
        <v>1676</v>
      </c>
      <c r="C72" s="87" t="s">
        <v>1677</v>
      </c>
      <c r="D72" s="88" t="s">
        <v>122</v>
      </c>
      <c r="E72" s="87"/>
      <c r="F72" s="88" t="s">
        <v>1566</v>
      </c>
      <c r="G72" s="88" t="s">
        <v>141</v>
      </c>
      <c r="H72" s="90">
        <v>12706.488000000001</v>
      </c>
      <c r="I72" s="102">
        <v>20000</v>
      </c>
      <c r="J72" s="90"/>
      <c r="K72" s="90">
        <v>68.787843437000006</v>
      </c>
      <c r="L72" s="91">
        <v>3.3762804548742745E-5</v>
      </c>
      <c r="M72" s="91">
        <f t="shared" si="0"/>
        <v>3.9177916540211865E-3</v>
      </c>
      <c r="N72" s="91">
        <f>K72/'סכום נכסי הקרן'!$C$42</f>
        <v>5.1377755559261628E-4</v>
      </c>
    </row>
    <row r="73" spans="2:14">
      <c r="B73" s="86" t="s">
        <v>1678</v>
      </c>
      <c r="C73" s="87" t="s">
        <v>1679</v>
      </c>
      <c r="D73" s="88" t="s">
        <v>1421</v>
      </c>
      <c r="E73" s="87"/>
      <c r="F73" s="88" t="s">
        <v>1566</v>
      </c>
      <c r="G73" s="88" t="s">
        <v>132</v>
      </c>
      <c r="H73" s="90">
        <v>31.353812000000001</v>
      </c>
      <c r="I73" s="102">
        <v>32093</v>
      </c>
      <c r="J73" s="90">
        <v>5.3524451000000001E-2</v>
      </c>
      <c r="K73" s="90">
        <v>36.429023652000005</v>
      </c>
      <c r="L73" s="91">
        <v>5.8316399144424817E-8</v>
      </c>
      <c r="M73" s="91">
        <f t="shared" si="0"/>
        <v>2.0748044668482549E-3</v>
      </c>
      <c r="N73" s="91">
        <f>K73/'סכום נכסי הקרן'!$C$42</f>
        <v>2.7208898824821815E-4</v>
      </c>
    </row>
    <row r="74" spans="2:14">
      <c r="B74" s="86" t="s">
        <v>1680</v>
      </c>
      <c r="C74" s="87" t="s">
        <v>1681</v>
      </c>
      <c r="D74" s="88" t="s">
        <v>121</v>
      </c>
      <c r="E74" s="87"/>
      <c r="F74" s="88" t="s">
        <v>1566</v>
      </c>
      <c r="G74" s="88" t="s">
        <v>132</v>
      </c>
      <c r="H74" s="90">
        <v>16.204916000000001</v>
      </c>
      <c r="I74" s="102">
        <v>78531</v>
      </c>
      <c r="J74" s="90"/>
      <c r="K74" s="90">
        <v>46.004064463000006</v>
      </c>
      <c r="L74" s="91">
        <v>1.0427374648215042E-6</v>
      </c>
      <c r="M74" s="91">
        <f t="shared" si="0"/>
        <v>2.6201481366291616E-3</v>
      </c>
      <c r="N74" s="91">
        <f>K74/'סכום נכסי הקרן'!$C$42</f>
        <v>3.4360512855403599E-4</v>
      </c>
    </row>
    <row r="75" spans="2:14">
      <c r="B75" s="86" t="s">
        <v>1682</v>
      </c>
      <c r="C75" s="87" t="s">
        <v>1683</v>
      </c>
      <c r="D75" s="88" t="s">
        <v>1437</v>
      </c>
      <c r="E75" s="87"/>
      <c r="F75" s="88" t="s">
        <v>1566</v>
      </c>
      <c r="G75" s="88" t="s">
        <v>132</v>
      </c>
      <c r="H75" s="90">
        <v>466.82531999999998</v>
      </c>
      <c r="I75" s="102">
        <v>5316</v>
      </c>
      <c r="J75" s="90"/>
      <c r="K75" s="90">
        <v>89.711408949999992</v>
      </c>
      <c r="L75" s="91">
        <v>1.1114827704514951E-5</v>
      </c>
      <c r="M75" s="91">
        <f t="shared" si="0"/>
        <v>5.1094872537571145E-3</v>
      </c>
      <c r="N75" s="91">
        <f>K75/'סכום נכסי הקרן'!$C$42</f>
        <v>6.7005601711171649E-4</v>
      </c>
    </row>
    <row r="76" spans="2:14">
      <c r="B76" s="86" t="s">
        <v>1684</v>
      </c>
      <c r="C76" s="87" t="s">
        <v>1685</v>
      </c>
      <c r="D76" s="88" t="s">
        <v>29</v>
      </c>
      <c r="E76" s="87"/>
      <c r="F76" s="88" t="s">
        <v>1566</v>
      </c>
      <c r="G76" s="88" t="s">
        <v>134</v>
      </c>
      <c r="H76" s="90">
        <v>86.205233999999976</v>
      </c>
      <c r="I76" s="102">
        <v>22870</v>
      </c>
      <c r="J76" s="90"/>
      <c r="K76" s="90">
        <v>77.523861988000007</v>
      </c>
      <c r="L76" s="91">
        <v>5.1084583111111094E-5</v>
      </c>
      <c r="M76" s="91">
        <f t="shared" ref="M76:M86" si="1">IFERROR(K76/$K$11,0)</f>
        <v>4.4153490545497864E-3</v>
      </c>
      <c r="N76" s="91">
        <f>K76/'סכום נכסי הקרן'!$C$42</f>
        <v>5.7902702457553678E-4</v>
      </c>
    </row>
    <row r="77" spans="2:14">
      <c r="B77" s="86" t="s">
        <v>1686</v>
      </c>
      <c r="C77" s="87" t="s">
        <v>1687</v>
      </c>
      <c r="D77" s="88" t="s">
        <v>29</v>
      </c>
      <c r="E77" s="87"/>
      <c r="F77" s="88" t="s">
        <v>1566</v>
      </c>
      <c r="G77" s="88" t="s">
        <v>134</v>
      </c>
      <c r="H77" s="90">
        <v>290.31562800000006</v>
      </c>
      <c r="I77" s="102">
        <v>19450</v>
      </c>
      <c r="J77" s="90"/>
      <c r="K77" s="90">
        <v>222.03713736699999</v>
      </c>
      <c r="L77" s="91">
        <v>8.6959900554141098E-5</v>
      </c>
      <c r="M77" s="91">
        <f t="shared" si="1"/>
        <v>1.2646060701930422E-2</v>
      </c>
      <c r="N77" s="91">
        <f>K77/'סכום נכסי הקרן'!$C$42</f>
        <v>1.6583991005864043E-3</v>
      </c>
    </row>
    <row r="78" spans="2:14">
      <c r="B78" s="86" t="s">
        <v>1688</v>
      </c>
      <c r="C78" s="87" t="s">
        <v>1689</v>
      </c>
      <c r="D78" s="88" t="s">
        <v>1437</v>
      </c>
      <c r="E78" s="87"/>
      <c r="F78" s="88" t="s">
        <v>1566</v>
      </c>
      <c r="G78" s="88" t="s">
        <v>132</v>
      </c>
      <c r="H78" s="90">
        <v>319.20631500000002</v>
      </c>
      <c r="I78" s="102">
        <v>7621</v>
      </c>
      <c r="J78" s="90"/>
      <c r="K78" s="90">
        <v>87.941068325000003</v>
      </c>
      <c r="L78" s="91">
        <v>3.7575787522071807E-6</v>
      </c>
      <c r="M78" s="91">
        <f t="shared" si="1"/>
        <v>5.0086580173855479E-3</v>
      </c>
      <c r="N78" s="91">
        <f>K78/'סכום נכסי הקרן'!$C$42</f>
        <v>6.5683331331069055E-4</v>
      </c>
    </row>
    <row r="79" spans="2:14">
      <c r="B79" s="86" t="s">
        <v>1690</v>
      </c>
      <c r="C79" s="87" t="s">
        <v>1691</v>
      </c>
      <c r="D79" s="88" t="s">
        <v>121</v>
      </c>
      <c r="E79" s="87"/>
      <c r="F79" s="88" t="s">
        <v>1566</v>
      </c>
      <c r="G79" s="88" t="s">
        <v>132</v>
      </c>
      <c r="H79" s="90">
        <v>773.4384</v>
      </c>
      <c r="I79" s="102">
        <v>3037.125</v>
      </c>
      <c r="J79" s="90"/>
      <c r="K79" s="90">
        <v>84.917401986999991</v>
      </c>
      <c r="L79" s="91">
        <v>4.0707284210526317E-5</v>
      </c>
      <c r="M79" s="91">
        <f t="shared" si="1"/>
        <v>4.8364459788672797E-3</v>
      </c>
      <c r="N79" s="91">
        <f>K79/'סכום נכסי הקרן'!$C$42</f>
        <v>6.3424949875211809E-4</v>
      </c>
    </row>
    <row r="80" spans="2:14">
      <c r="B80" s="86" t="s">
        <v>1692</v>
      </c>
      <c r="C80" s="87" t="s">
        <v>1693</v>
      </c>
      <c r="D80" s="88" t="s">
        <v>1437</v>
      </c>
      <c r="E80" s="87"/>
      <c r="F80" s="88" t="s">
        <v>1566</v>
      </c>
      <c r="G80" s="88" t="s">
        <v>132</v>
      </c>
      <c r="H80" s="90">
        <v>431.73110500000001</v>
      </c>
      <c r="I80" s="102">
        <v>15101</v>
      </c>
      <c r="J80" s="90"/>
      <c r="K80" s="90">
        <v>235.68250674000001</v>
      </c>
      <c r="L80" s="91">
        <v>1.4941072650958911E-6</v>
      </c>
      <c r="M80" s="91">
        <f t="shared" si="1"/>
        <v>1.342322875335418E-2</v>
      </c>
      <c r="N80" s="91">
        <f>K80/'סכום נכסי הקרן'!$C$42</f>
        <v>1.7603165931450874E-3</v>
      </c>
    </row>
    <row r="81" spans="2:14">
      <c r="B81" s="86" t="s">
        <v>1694</v>
      </c>
      <c r="C81" s="87" t="s">
        <v>1695</v>
      </c>
      <c r="D81" s="88" t="s">
        <v>1437</v>
      </c>
      <c r="E81" s="87"/>
      <c r="F81" s="88" t="s">
        <v>1566</v>
      </c>
      <c r="G81" s="88" t="s">
        <v>132</v>
      </c>
      <c r="H81" s="90">
        <v>176.78592</v>
      </c>
      <c r="I81" s="102">
        <v>6769</v>
      </c>
      <c r="J81" s="90"/>
      <c r="K81" s="90">
        <v>43.259399713000008</v>
      </c>
      <c r="L81" s="91">
        <v>7.7258415370125257E-7</v>
      </c>
      <c r="M81" s="91">
        <f t="shared" si="1"/>
        <v>2.4638265525619945E-3</v>
      </c>
      <c r="N81" s="91">
        <f>K81/'סכום נכסי הקרן'!$C$42</f>
        <v>3.2310518153261616E-4</v>
      </c>
    </row>
    <row r="82" spans="2:14">
      <c r="B82" s="86" t="s">
        <v>1696</v>
      </c>
      <c r="C82" s="87" t="s">
        <v>1697</v>
      </c>
      <c r="D82" s="88" t="s">
        <v>123</v>
      </c>
      <c r="E82" s="87"/>
      <c r="F82" s="88" t="s">
        <v>1566</v>
      </c>
      <c r="G82" s="88" t="s">
        <v>136</v>
      </c>
      <c r="H82" s="90">
        <v>1006.124028</v>
      </c>
      <c r="I82" s="102">
        <v>8978</v>
      </c>
      <c r="J82" s="90"/>
      <c r="K82" s="90">
        <v>218.22780060200003</v>
      </c>
      <c r="L82" s="91">
        <v>7.4789952035593606E-6</v>
      </c>
      <c r="M82" s="91">
        <f t="shared" si="1"/>
        <v>1.2429101032320465E-2</v>
      </c>
      <c r="N82" s="91">
        <f>K82/'סכום נכסי הקרן'!$C$42</f>
        <v>1.6299471004398488E-3</v>
      </c>
    </row>
    <row r="83" spans="2:14">
      <c r="B83" s="86" t="s">
        <v>1698</v>
      </c>
      <c r="C83" s="87" t="s">
        <v>1699</v>
      </c>
      <c r="D83" s="88" t="s">
        <v>1437</v>
      </c>
      <c r="E83" s="87"/>
      <c r="F83" s="88" t="s">
        <v>1566</v>
      </c>
      <c r="G83" s="88" t="s">
        <v>132</v>
      </c>
      <c r="H83" s="90">
        <v>569.89980000000003</v>
      </c>
      <c r="I83" s="102">
        <v>2784</v>
      </c>
      <c r="J83" s="90"/>
      <c r="K83" s="90">
        <v>57.355627532999996</v>
      </c>
      <c r="L83" s="91">
        <v>7.2970524967989761E-6</v>
      </c>
      <c r="M83" s="91">
        <f t="shared" si="1"/>
        <v>3.2666731159515933E-3</v>
      </c>
      <c r="N83" s="91">
        <f>K83/'סכום נכסי הקרן'!$C$42</f>
        <v>4.2839014338883689E-4</v>
      </c>
    </row>
    <row r="84" spans="2:14">
      <c r="B84" s="92"/>
      <c r="C84" s="87"/>
      <c r="D84" s="87"/>
      <c r="E84" s="87"/>
      <c r="F84" s="87"/>
      <c r="G84" s="87"/>
      <c r="H84" s="90"/>
      <c r="I84" s="102"/>
      <c r="J84" s="87"/>
      <c r="K84" s="87"/>
      <c r="L84" s="87"/>
      <c r="M84" s="91"/>
      <c r="N84" s="87"/>
    </row>
    <row r="85" spans="2:14">
      <c r="B85" s="85" t="s">
        <v>226</v>
      </c>
      <c r="C85" s="80"/>
      <c r="D85" s="81"/>
      <c r="E85" s="80"/>
      <c r="F85" s="81"/>
      <c r="G85" s="81"/>
      <c r="H85" s="83"/>
      <c r="I85" s="100"/>
      <c r="J85" s="83"/>
      <c r="K85" s="83">
        <v>202.42812523999999</v>
      </c>
      <c r="L85" s="84"/>
      <c r="M85" s="84">
        <f t="shared" si="1"/>
        <v>1.1529235108682673E-2</v>
      </c>
      <c r="N85" s="84">
        <f>K85/'סכום נכסי הקרן'!$C$42</f>
        <v>1.5119390603407319E-3</v>
      </c>
    </row>
    <row r="86" spans="2:14">
      <c r="B86" s="86" t="s">
        <v>1700</v>
      </c>
      <c r="C86" s="87" t="s">
        <v>1701</v>
      </c>
      <c r="D86" s="88" t="s">
        <v>121</v>
      </c>
      <c r="E86" s="87"/>
      <c r="F86" s="88" t="s">
        <v>1594</v>
      </c>
      <c r="G86" s="88" t="s">
        <v>132</v>
      </c>
      <c r="H86" s="90">
        <v>609.65394800000001</v>
      </c>
      <c r="I86" s="102">
        <v>9185</v>
      </c>
      <c r="J86" s="90"/>
      <c r="K86" s="90">
        <v>202.42812523999999</v>
      </c>
      <c r="L86" s="91">
        <v>1.9184240584332483E-5</v>
      </c>
      <c r="M86" s="91">
        <f t="shared" si="1"/>
        <v>1.1529235108682673E-2</v>
      </c>
      <c r="N86" s="91">
        <f>K86/'סכום נכסי הקרן'!$C$42</f>
        <v>1.5119390603407319E-3</v>
      </c>
    </row>
    <row r="87" spans="2:14">
      <c r="B87" s="93"/>
      <c r="C87" s="93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2:14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  <row r="89" spans="2:14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</row>
    <row r="90" spans="2:14">
      <c r="B90" s="109" t="s">
        <v>220</v>
      </c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2:14">
      <c r="B91" s="109" t="s">
        <v>112</v>
      </c>
      <c r="C91" s="93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2:14">
      <c r="B92" s="109" t="s">
        <v>203</v>
      </c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2:14">
      <c r="B93" s="109" t="s">
        <v>211</v>
      </c>
      <c r="C93" s="93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</row>
    <row r="94" spans="2:14">
      <c r="B94" s="109" t="s">
        <v>218</v>
      </c>
      <c r="C94" s="93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2:14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2:14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2:14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2:14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2:14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2:14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2:14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2:14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2:14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</row>
    <row r="104" spans="2:14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2:14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2:14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2:14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</row>
    <row r="108" spans="2:14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2:14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</row>
    <row r="110" spans="2:14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</row>
    <row r="111" spans="2:14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2:14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</row>
    <row r="113" spans="2:14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2:14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</row>
    <row r="115" spans="2:14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2:14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2:14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2:14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</row>
    <row r="119" spans="2:14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2:14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</row>
    <row r="121" spans="2:14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</row>
    <row r="122" spans="2:14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</row>
    <row r="123" spans="2:14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2:14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</row>
    <row r="125" spans="2:14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</row>
    <row r="126" spans="2:14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2:14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2:14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2:14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</row>
    <row r="130" spans="2:14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2:14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</row>
    <row r="132" spans="2:14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spans="2:14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2:14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</row>
    <row r="135" spans="2:14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</row>
    <row r="136" spans="2:14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2:14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</row>
    <row r="138" spans="2:14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</row>
    <row r="139" spans="2:14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</row>
    <row r="140" spans="2:14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</row>
    <row r="141" spans="2:14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</row>
    <row r="142" spans="2:14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</row>
    <row r="143" spans="2:14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2:14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</row>
    <row r="145" spans="2:14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</row>
    <row r="146" spans="2:14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2:14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</row>
    <row r="148" spans="2:14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</row>
    <row r="149" spans="2:14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</row>
    <row r="150" spans="2:14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</row>
    <row r="151" spans="2:14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</row>
    <row r="152" spans="2:14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2:14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</row>
    <row r="154" spans="2:14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</row>
    <row r="155" spans="2:14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2:14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</row>
    <row r="157" spans="2:14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</row>
    <row r="158" spans="2:14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</row>
    <row r="159" spans="2:14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</row>
    <row r="160" spans="2:14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</row>
    <row r="161" spans="2:14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</row>
    <row r="162" spans="2:14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</row>
    <row r="163" spans="2:14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</row>
    <row r="164" spans="2:14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</row>
    <row r="165" spans="2:14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2:14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</row>
    <row r="167" spans="2:14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</row>
    <row r="168" spans="2:14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2:14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2:14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</row>
    <row r="171" spans="2:14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</row>
    <row r="172" spans="2:14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</row>
    <row r="173" spans="2:14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</row>
    <row r="174" spans="2:14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</row>
    <row r="175" spans="2:14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</row>
    <row r="176" spans="2:14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2:14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</row>
    <row r="178" spans="2:14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</row>
    <row r="179" spans="2:14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</row>
    <row r="180" spans="2:14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</row>
    <row r="181" spans="2:14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</row>
    <row r="182" spans="2:14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</row>
    <row r="183" spans="2:14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</row>
    <row r="184" spans="2:14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</row>
    <row r="185" spans="2:14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</row>
    <row r="186" spans="2:14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</row>
    <row r="187" spans="2:14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</row>
    <row r="188" spans="2:14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</row>
    <row r="189" spans="2:14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</row>
    <row r="190" spans="2:14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</row>
    <row r="191" spans="2:14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</row>
    <row r="192" spans="2:14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</row>
    <row r="193" spans="2:14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</row>
    <row r="194" spans="2:14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</row>
    <row r="195" spans="2:14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</row>
    <row r="196" spans="2:14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</row>
    <row r="197" spans="2:14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</row>
    <row r="198" spans="2:14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</row>
    <row r="199" spans="2:14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</row>
    <row r="200" spans="2:14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</row>
    <row r="201" spans="2:14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</row>
    <row r="202" spans="2:14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</row>
    <row r="203" spans="2:14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</row>
    <row r="204" spans="2:14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</row>
    <row r="205" spans="2:14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</row>
    <row r="206" spans="2:14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</row>
    <row r="207" spans="2:14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</row>
    <row r="208" spans="2:14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</row>
    <row r="209" spans="2:14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2:14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</row>
    <row r="211" spans="2:14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</row>
    <row r="212" spans="2:14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</row>
    <row r="213" spans="2:14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</row>
    <row r="214" spans="2:14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</row>
    <row r="215" spans="2:14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</row>
    <row r="216" spans="2:14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</row>
    <row r="217" spans="2:14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</row>
    <row r="218" spans="2:14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</row>
    <row r="219" spans="2:14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</row>
    <row r="220" spans="2:14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</row>
    <row r="221" spans="2:14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</row>
    <row r="222" spans="2:14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</row>
    <row r="223" spans="2:14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</row>
    <row r="224" spans="2:14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</row>
    <row r="225" spans="2:14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2:14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</row>
    <row r="227" spans="2:14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</row>
    <row r="228" spans="2:14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</row>
    <row r="229" spans="2:14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</row>
    <row r="230" spans="2:14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</row>
    <row r="231" spans="2:14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2:14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</row>
    <row r="233" spans="2:14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</row>
    <row r="234" spans="2:14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</row>
    <row r="235" spans="2:14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</row>
    <row r="236" spans="2:14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</row>
    <row r="237" spans="2:14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</row>
    <row r="238" spans="2:14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</row>
    <row r="239" spans="2:14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</row>
    <row r="240" spans="2:14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</row>
    <row r="241" spans="2:14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2:14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</row>
    <row r="243" spans="2:14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</row>
    <row r="244" spans="2:14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</row>
    <row r="245" spans="2:14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</row>
    <row r="246" spans="2:14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</row>
    <row r="247" spans="2:14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</row>
    <row r="248" spans="2:14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</row>
    <row r="249" spans="2:14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</row>
    <row r="250" spans="2:14">
      <c r="B250" s="111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</row>
    <row r="251" spans="2:14">
      <c r="B251" s="111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2:14">
      <c r="B252" s="112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</row>
    <row r="253" spans="2:14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</row>
    <row r="254" spans="2:14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</row>
    <row r="255" spans="2:14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</row>
    <row r="256" spans="2:14">
      <c r="B256" s="93"/>
      <c r="C256" s="93"/>
      <c r="D256" s="93"/>
      <c r="E256" s="93"/>
      <c r="F256" s="93"/>
      <c r="G256" s="93"/>
      <c r="H256" s="94"/>
      <c r="I256" s="94"/>
      <c r="J256" s="94"/>
      <c r="K256" s="94"/>
      <c r="L256" s="94"/>
      <c r="M256" s="94"/>
      <c r="N256" s="94"/>
    </row>
    <row r="257" spans="2:14">
      <c r="B257" s="93"/>
      <c r="C257" s="93"/>
      <c r="D257" s="93"/>
      <c r="E257" s="93"/>
      <c r="F257" s="93"/>
      <c r="G257" s="93"/>
      <c r="H257" s="94"/>
      <c r="I257" s="94"/>
      <c r="J257" s="94"/>
      <c r="K257" s="94"/>
      <c r="L257" s="94"/>
      <c r="M257" s="94"/>
      <c r="N257" s="94"/>
    </row>
    <row r="258" spans="2:14">
      <c r="B258" s="93"/>
      <c r="C258" s="93"/>
      <c r="D258" s="93"/>
      <c r="E258" s="93"/>
      <c r="F258" s="93"/>
      <c r="G258" s="93"/>
      <c r="H258" s="94"/>
      <c r="I258" s="94"/>
      <c r="J258" s="94"/>
      <c r="K258" s="94"/>
      <c r="L258" s="94"/>
      <c r="M258" s="94"/>
      <c r="N258" s="94"/>
    </row>
    <row r="259" spans="2:14">
      <c r="B259" s="93"/>
      <c r="C259" s="93"/>
      <c r="D259" s="93"/>
      <c r="E259" s="93"/>
      <c r="F259" s="93"/>
      <c r="G259" s="93"/>
      <c r="H259" s="94"/>
      <c r="I259" s="94"/>
      <c r="J259" s="94"/>
      <c r="K259" s="94"/>
      <c r="L259" s="94"/>
      <c r="M259" s="94"/>
      <c r="N259" s="94"/>
    </row>
    <row r="260" spans="2:14">
      <c r="B260" s="93"/>
      <c r="C260" s="93"/>
      <c r="D260" s="93"/>
      <c r="E260" s="93"/>
      <c r="F260" s="93"/>
      <c r="G260" s="93"/>
      <c r="H260" s="94"/>
      <c r="I260" s="94"/>
      <c r="J260" s="94"/>
      <c r="K260" s="94"/>
      <c r="L260" s="94"/>
      <c r="M260" s="94"/>
      <c r="N260" s="94"/>
    </row>
    <row r="261" spans="2:14">
      <c r="B261" s="93"/>
      <c r="C261" s="93"/>
      <c r="D261" s="93"/>
      <c r="E261" s="93"/>
      <c r="F261" s="93"/>
      <c r="G261" s="93"/>
      <c r="H261" s="94"/>
      <c r="I261" s="94"/>
      <c r="J261" s="94"/>
      <c r="K261" s="94"/>
      <c r="L261" s="94"/>
      <c r="M261" s="94"/>
      <c r="N261" s="94"/>
    </row>
    <row r="262" spans="2:14">
      <c r="B262" s="93"/>
      <c r="C262" s="93"/>
      <c r="D262" s="93"/>
      <c r="E262" s="93"/>
      <c r="F262" s="93"/>
      <c r="G262" s="93"/>
      <c r="H262" s="94"/>
      <c r="I262" s="94"/>
      <c r="J262" s="94"/>
      <c r="K262" s="94"/>
      <c r="L262" s="94"/>
      <c r="M262" s="94"/>
      <c r="N262" s="94"/>
    </row>
    <row r="263" spans="2:14">
      <c r="B263" s="93"/>
      <c r="C263" s="93"/>
      <c r="D263" s="93"/>
      <c r="E263" s="93"/>
      <c r="F263" s="93"/>
      <c r="G263" s="93"/>
      <c r="H263" s="94"/>
      <c r="I263" s="94"/>
      <c r="J263" s="94"/>
      <c r="K263" s="94"/>
      <c r="L263" s="94"/>
      <c r="M263" s="94"/>
      <c r="N263" s="94"/>
    </row>
    <row r="264" spans="2:14">
      <c r="B264" s="93"/>
      <c r="C264" s="93"/>
      <c r="D264" s="93"/>
      <c r="E264" s="93"/>
      <c r="F264" s="93"/>
      <c r="G264" s="93"/>
      <c r="H264" s="94"/>
      <c r="I264" s="94"/>
      <c r="J264" s="94"/>
      <c r="K264" s="94"/>
      <c r="L264" s="94"/>
      <c r="M264" s="94"/>
      <c r="N264" s="94"/>
    </row>
    <row r="265" spans="2:14">
      <c r="B265" s="93"/>
      <c r="C265" s="93"/>
      <c r="D265" s="93"/>
      <c r="E265" s="93"/>
      <c r="F265" s="93"/>
      <c r="G265" s="93"/>
      <c r="H265" s="94"/>
      <c r="I265" s="94"/>
      <c r="J265" s="94"/>
      <c r="K265" s="94"/>
      <c r="L265" s="94"/>
      <c r="M265" s="94"/>
      <c r="N265" s="94"/>
    </row>
    <row r="266" spans="2:14">
      <c r="B266" s="93"/>
      <c r="C266" s="93"/>
      <c r="D266" s="93"/>
      <c r="E266" s="93"/>
      <c r="F266" s="93"/>
      <c r="G266" s="93"/>
      <c r="H266" s="94"/>
      <c r="I266" s="94"/>
      <c r="J266" s="94"/>
      <c r="K266" s="94"/>
      <c r="L266" s="94"/>
      <c r="M266" s="94"/>
      <c r="N266" s="94"/>
    </row>
    <row r="267" spans="2:14">
      <c r="B267" s="93"/>
      <c r="C267" s="93"/>
      <c r="D267" s="93"/>
      <c r="E267" s="93"/>
      <c r="F267" s="93"/>
      <c r="G267" s="93"/>
      <c r="H267" s="94"/>
      <c r="I267" s="94"/>
      <c r="J267" s="94"/>
      <c r="K267" s="94"/>
      <c r="L267" s="94"/>
      <c r="M267" s="94"/>
      <c r="N267" s="94"/>
    </row>
    <row r="268" spans="2:14">
      <c r="B268" s="93"/>
      <c r="C268" s="93"/>
      <c r="D268" s="93"/>
      <c r="E268" s="93"/>
      <c r="F268" s="93"/>
      <c r="G268" s="93"/>
      <c r="H268" s="94"/>
      <c r="I268" s="94"/>
      <c r="J268" s="94"/>
      <c r="K268" s="94"/>
      <c r="L268" s="94"/>
      <c r="M268" s="94"/>
      <c r="N268" s="94"/>
    </row>
    <row r="269" spans="2:14">
      <c r="B269" s="93"/>
      <c r="C269" s="93"/>
      <c r="D269" s="93"/>
      <c r="E269" s="93"/>
      <c r="F269" s="93"/>
      <c r="G269" s="93"/>
      <c r="H269" s="94"/>
      <c r="I269" s="94"/>
      <c r="J269" s="94"/>
      <c r="K269" s="94"/>
      <c r="L269" s="94"/>
      <c r="M269" s="94"/>
      <c r="N269" s="94"/>
    </row>
    <row r="270" spans="2:14">
      <c r="B270" s="93"/>
      <c r="C270" s="93"/>
      <c r="D270" s="93"/>
      <c r="E270" s="93"/>
      <c r="F270" s="93"/>
      <c r="G270" s="93"/>
      <c r="H270" s="94"/>
      <c r="I270" s="94"/>
      <c r="J270" s="94"/>
      <c r="K270" s="94"/>
      <c r="L270" s="94"/>
      <c r="M270" s="94"/>
      <c r="N270" s="94"/>
    </row>
    <row r="271" spans="2:14">
      <c r="B271" s="93"/>
      <c r="C271" s="93"/>
      <c r="D271" s="93"/>
      <c r="E271" s="93"/>
      <c r="F271" s="93"/>
      <c r="G271" s="93"/>
      <c r="H271" s="94"/>
      <c r="I271" s="94"/>
      <c r="J271" s="94"/>
      <c r="K271" s="94"/>
      <c r="L271" s="94"/>
      <c r="M271" s="94"/>
      <c r="N271" s="94"/>
    </row>
    <row r="272" spans="2:14">
      <c r="B272" s="93"/>
      <c r="C272" s="93"/>
      <c r="D272" s="93"/>
      <c r="E272" s="93"/>
      <c r="F272" s="93"/>
      <c r="G272" s="93"/>
      <c r="H272" s="94"/>
      <c r="I272" s="94"/>
      <c r="J272" s="94"/>
      <c r="K272" s="94"/>
      <c r="L272" s="94"/>
      <c r="M272" s="94"/>
      <c r="N272" s="94"/>
    </row>
    <row r="273" spans="2:14">
      <c r="B273" s="93"/>
      <c r="C273" s="93"/>
      <c r="D273" s="93"/>
      <c r="E273" s="93"/>
      <c r="F273" s="93"/>
      <c r="G273" s="93"/>
      <c r="H273" s="94"/>
      <c r="I273" s="94"/>
      <c r="J273" s="94"/>
      <c r="K273" s="94"/>
      <c r="L273" s="94"/>
      <c r="M273" s="94"/>
      <c r="N273" s="94"/>
    </row>
    <row r="274" spans="2:14">
      <c r="B274" s="93"/>
      <c r="C274" s="93"/>
      <c r="D274" s="93"/>
      <c r="E274" s="93"/>
      <c r="F274" s="93"/>
      <c r="G274" s="93"/>
      <c r="H274" s="94"/>
      <c r="I274" s="94"/>
      <c r="J274" s="94"/>
      <c r="K274" s="94"/>
      <c r="L274" s="94"/>
      <c r="M274" s="94"/>
      <c r="N274" s="94"/>
    </row>
    <row r="275" spans="2:14">
      <c r="B275" s="93"/>
      <c r="C275" s="93"/>
      <c r="D275" s="93"/>
      <c r="E275" s="93"/>
      <c r="F275" s="93"/>
      <c r="G275" s="93"/>
      <c r="H275" s="94"/>
      <c r="I275" s="94"/>
      <c r="J275" s="94"/>
      <c r="K275" s="94"/>
      <c r="L275" s="94"/>
      <c r="M275" s="94"/>
      <c r="N275" s="94"/>
    </row>
    <row r="276" spans="2:14">
      <c r="B276" s="93"/>
      <c r="C276" s="93"/>
      <c r="D276" s="93"/>
      <c r="E276" s="93"/>
      <c r="F276" s="93"/>
      <c r="G276" s="93"/>
      <c r="H276" s="94"/>
      <c r="I276" s="94"/>
      <c r="J276" s="94"/>
      <c r="K276" s="94"/>
      <c r="L276" s="94"/>
      <c r="M276" s="94"/>
      <c r="N276" s="94"/>
    </row>
    <row r="277" spans="2:14">
      <c r="B277" s="93"/>
      <c r="C277" s="93"/>
      <c r="D277" s="93"/>
      <c r="E277" s="93"/>
      <c r="F277" s="93"/>
      <c r="G277" s="93"/>
      <c r="H277" s="94"/>
      <c r="I277" s="94"/>
      <c r="J277" s="94"/>
      <c r="K277" s="94"/>
      <c r="L277" s="94"/>
      <c r="M277" s="94"/>
      <c r="N277" s="94"/>
    </row>
    <row r="278" spans="2:14">
      <c r="B278" s="93"/>
      <c r="C278" s="93"/>
      <c r="D278" s="93"/>
      <c r="E278" s="93"/>
      <c r="F278" s="93"/>
      <c r="G278" s="93"/>
      <c r="H278" s="94"/>
      <c r="I278" s="94"/>
      <c r="J278" s="94"/>
      <c r="K278" s="94"/>
      <c r="L278" s="94"/>
      <c r="M278" s="94"/>
      <c r="N278" s="94"/>
    </row>
    <row r="279" spans="2:14">
      <c r="B279" s="93"/>
      <c r="C279" s="93"/>
      <c r="D279" s="93"/>
      <c r="E279" s="93"/>
      <c r="F279" s="93"/>
      <c r="G279" s="93"/>
      <c r="H279" s="94"/>
      <c r="I279" s="94"/>
      <c r="J279" s="94"/>
      <c r="K279" s="94"/>
      <c r="L279" s="94"/>
      <c r="M279" s="94"/>
      <c r="N279" s="94"/>
    </row>
    <row r="280" spans="2:14">
      <c r="B280" s="93"/>
      <c r="C280" s="93"/>
      <c r="D280" s="93"/>
      <c r="E280" s="93"/>
      <c r="F280" s="93"/>
      <c r="G280" s="93"/>
      <c r="H280" s="94"/>
      <c r="I280" s="94"/>
      <c r="J280" s="94"/>
      <c r="K280" s="94"/>
      <c r="L280" s="94"/>
      <c r="M280" s="94"/>
      <c r="N280" s="94"/>
    </row>
    <row r="281" spans="2:14">
      <c r="B281" s="93"/>
      <c r="C281" s="93"/>
      <c r="D281" s="93"/>
      <c r="E281" s="93"/>
      <c r="F281" s="93"/>
      <c r="G281" s="93"/>
      <c r="H281" s="94"/>
      <c r="I281" s="94"/>
      <c r="J281" s="94"/>
      <c r="K281" s="94"/>
      <c r="L281" s="94"/>
      <c r="M281" s="94"/>
      <c r="N281" s="94"/>
    </row>
    <row r="282" spans="2:14">
      <c r="B282" s="93"/>
      <c r="C282" s="93"/>
      <c r="D282" s="93"/>
      <c r="E282" s="93"/>
      <c r="F282" s="93"/>
      <c r="G282" s="93"/>
      <c r="H282" s="94"/>
      <c r="I282" s="94"/>
      <c r="J282" s="94"/>
      <c r="K282" s="94"/>
      <c r="L282" s="94"/>
      <c r="M282" s="94"/>
      <c r="N282" s="94"/>
    </row>
    <row r="283" spans="2:14">
      <c r="B283" s="93"/>
      <c r="C283" s="93"/>
      <c r="D283" s="93"/>
      <c r="E283" s="93"/>
      <c r="F283" s="93"/>
      <c r="G283" s="93"/>
      <c r="H283" s="94"/>
      <c r="I283" s="94"/>
      <c r="J283" s="94"/>
      <c r="K283" s="94"/>
      <c r="L283" s="94"/>
      <c r="M283" s="94"/>
      <c r="N283" s="94"/>
    </row>
    <row r="284" spans="2:14">
      <c r="B284" s="93"/>
      <c r="C284" s="93"/>
      <c r="D284" s="93"/>
      <c r="E284" s="93"/>
      <c r="F284" s="93"/>
      <c r="G284" s="93"/>
      <c r="H284" s="94"/>
      <c r="I284" s="94"/>
      <c r="J284" s="94"/>
      <c r="K284" s="94"/>
      <c r="L284" s="94"/>
      <c r="M284" s="94"/>
      <c r="N284" s="94"/>
    </row>
    <row r="285" spans="2:14">
      <c r="B285" s="93"/>
      <c r="C285" s="93"/>
      <c r="D285" s="93"/>
      <c r="E285" s="93"/>
      <c r="F285" s="93"/>
      <c r="G285" s="93"/>
      <c r="H285" s="94"/>
      <c r="I285" s="94"/>
      <c r="J285" s="94"/>
      <c r="K285" s="94"/>
      <c r="L285" s="94"/>
      <c r="M285" s="94"/>
      <c r="N285" s="94"/>
    </row>
    <row r="286" spans="2:14">
      <c r="B286" s="93"/>
      <c r="C286" s="93"/>
      <c r="D286" s="93"/>
      <c r="E286" s="93"/>
      <c r="F286" s="93"/>
      <c r="G286" s="93"/>
      <c r="H286" s="94"/>
      <c r="I286" s="94"/>
      <c r="J286" s="94"/>
      <c r="K286" s="94"/>
      <c r="L286" s="94"/>
      <c r="M286" s="94"/>
      <c r="N286" s="94"/>
    </row>
    <row r="287" spans="2:14">
      <c r="B287" s="93"/>
      <c r="C287" s="93"/>
      <c r="D287" s="93"/>
      <c r="E287" s="93"/>
      <c r="F287" s="93"/>
      <c r="G287" s="93"/>
      <c r="H287" s="94"/>
      <c r="I287" s="94"/>
      <c r="J287" s="94"/>
      <c r="K287" s="94"/>
      <c r="L287" s="94"/>
      <c r="M287" s="94"/>
      <c r="N287" s="94"/>
    </row>
    <row r="288" spans="2:14">
      <c r="B288" s="93"/>
      <c r="C288" s="93"/>
      <c r="D288" s="93"/>
      <c r="E288" s="93"/>
      <c r="F288" s="93"/>
      <c r="G288" s="93"/>
      <c r="H288" s="94"/>
      <c r="I288" s="94"/>
      <c r="J288" s="94"/>
      <c r="K288" s="94"/>
      <c r="L288" s="94"/>
      <c r="M288" s="94"/>
      <c r="N288" s="94"/>
    </row>
    <row r="289" spans="2:14">
      <c r="B289" s="93"/>
      <c r="C289" s="93"/>
      <c r="D289" s="93"/>
      <c r="E289" s="93"/>
      <c r="F289" s="93"/>
      <c r="G289" s="93"/>
      <c r="H289" s="94"/>
      <c r="I289" s="94"/>
      <c r="J289" s="94"/>
      <c r="K289" s="94"/>
      <c r="L289" s="94"/>
      <c r="M289" s="94"/>
      <c r="N289" s="94"/>
    </row>
    <row r="290" spans="2:14">
      <c r="B290" s="93"/>
      <c r="C290" s="93"/>
      <c r="D290" s="93"/>
      <c r="E290" s="93"/>
      <c r="F290" s="93"/>
      <c r="G290" s="93"/>
      <c r="H290" s="94"/>
      <c r="I290" s="94"/>
      <c r="J290" s="94"/>
      <c r="K290" s="94"/>
      <c r="L290" s="94"/>
      <c r="M290" s="94"/>
      <c r="N290" s="94"/>
    </row>
    <row r="291" spans="2:14">
      <c r="B291" s="93"/>
      <c r="C291" s="93"/>
      <c r="D291" s="93"/>
      <c r="E291" s="93"/>
      <c r="F291" s="93"/>
      <c r="G291" s="93"/>
      <c r="H291" s="94"/>
      <c r="I291" s="94"/>
      <c r="J291" s="94"/>
      <c r="K291" s="94"/>
      <c r="L291" s="94"/>
      <c r="M291" s="94"/>
      <c r="N291" s="94"/>
    </row>
    <row r="292" spans="2:14">
      <c r="B292" s="93"/>
      <c r="C292" s="93"/>
      <c r="D292" s="93"/>
      <c r="E292" s="93"/>
      <c r="F292" s="93"/>
      <c r="G292" s="93"/>
      <c r="H292" s="94"/>
      <c r="I292" s="94"/>
      <c r="J292" s="94"/>
      <c r="K292" s="94"/>
      <c r="L292" s="94"/>
      <c r="M292" s="94"/>
      <c r="N292" s="94"/>
    </row>
    <row r="293" spans="2:14">
      <c r="B293" s="93"/>
      <c r="C293" s="93"/>
      <c r="D293" s="93"/>
      <c r="E293" s="93"/>
      <c r="F293" s="93"/>
      <c r="G293" s="93"/>
      <c r="H293" s="94"/>
      <c r="I293" s="94"/>
      <c r="J293" s="94"/>
      <c r="K293" s="94"/>
      <c r="L293" s="94"/>
      <c r="M293" s="94"/>
      <c r="N293" s="94"/>
    </row>
    <row r="294" spans="2:14">
      <c r="B294" s="93"/>
      <c r="C294" s="93"/>
      <c r="D294" s="93"/>
      <c r="E294" s="93"/>
      <c r="F294" s="93"/>
      <c r="G294" s="93"/>
      <c r="H294" s="94"/>
      <c r="I294" s="94"/>
      <c r="J294" s="94"/>
      <c r="K294" s="94"/>
      <c r="L294" s="94"/>
      <c r="M294" s="94"/>
      <c r="N294" s="94"/>
    </row>
    <row r="295" spans="2:14">
      <c r="B295" s="93"/>
      <c r="C295" s="93"/>
      <c r="D295" s="93"/>
      <c r="E295" s="93"/>
      <c r="F295" s="93"/>
      <c r="G295" s="93"/>
      <c r="H295" s="94"/>
      <c r="I295" s="94"/>
      <c r="J295" s="94"/>
      <c r="K295" s="94"/>
      <c r="L295" s="94"/>
      <c r="M295" s="94"/>
      <c r="N295" s="94"/>
    </row>
    <row r="296" spans="2:14">
      <c r="B296" s="93"/>
      <c r="C296" s="93"/>
      <c r="D296" s="93"/>
      <c r="E296" s="93"/>
      <c r="F296" s="93"/>
      <c r="G296" s="93"/>
      <c r="H296" s="94"/>
      <c r="I296" s="94"/>
      <c r="J296" s="94"/>
      <c r="K296" s="94"/>
      <c r="L296" s="94"/>
      <c r="M296" s="94"/>
      <c r="N296" s="94"/>
    </row>
    <row r="297" spans="2:14">
      <c r="B297" s="93"/>
      <c r="C297" s="93"/>
      <c r="D297" s="93"/>
      <c r="E297" s="93"/>
      <c r="F297" s="93"/>
      <c r="G297" s="93"/>
      <c r="H297" s="94"/>
      <c r="I297" s="94"/>
      <c r="J297" s="94"/>
      <c r="K297" s="94"/>
      <c r="L297" s="94"/>
      <c r="M297" s="94"/>
      <c r="N297" s="94"/>
    </row>
    <row r="298" spans="2:14">
      <c r="B298" s="93"/>
      <c r="C298" s="93"/>
      <c r="D298" s="93"/>
      <c r="E298" s="93"/>
      <c r="F298" s="93"/>
      <c r="G298" s="93"/>
      <c r="H298" s="94"/>
      <c r="I298" s="94"/>
      <c r="J298" s="94"/>
      <c r="K298" s="94"/>
      <c r="L298" s="94"/>
      <c r="M298" s="94"/>
      <c r="N298" s="94"/>
    </row>
    <row r="299" spans="2:14">
      <c r="B299" s="93"/>
      <c r="C299" s="93"/>
      <c r="D299" s="93"/>
      <c r="E299" s="93"/>
      <c r="F299" s="93"/>
      <c r="G299" s="93"/>
      <c r="H299" s="94"/>
      <c r="I299" s="94"/>
      <c r="J299" s="94"/>
      <c r="K299" s="94"/>
      <c r="L299" s="94"/>
      <c r="M299" s="94"/>
      <c r="N299" s="94"/>
    </row>
    <row r="300" spans="2:14">
      <c r="B300" s="93"/>
      <c r="C300" s="93"/>
      <c r="D300" s="93"/>
      <c r="E300" s="93"/>
      <c r="F300" s="93"/>
      <c r="G300" s="93"/>
      <c r="H300" s="94"/>
      <c r="I300" s="94"/>
      <c r="J300" s="94"/>
      <c r="K300" s="94"/>
      <c r="L300" s="94"/>
      <c r="M300" s="94"/>
      <c r="N300" s="94"/>
    </row>
    <row r="301" spans="2:14">
      <c r="B301" s="93"/>
      <c r="C301" s="93"/>
      <c r="D301" s="93"/>
      <c r="E301" s="93"/>
      <c r="F301" s="93"/>
      <c r="G301" s="93"/>
      <c r="H301" s="94"/>
      <c r="I301" s="94"/>
      <c r="J301" s="94"/>
      <c r="K301" s="94"/>
      <c r="L301" s="94"/>
      <c r="M301" s="94"/>
      <c r="N301" s="94"/>
    </row>
    <row r="302" spans="2:14">
      <c r="B302" s="93"/>
      <c r="C302" s="93"/>
      <c r="D302" s="93"/>
      <c r="E302" s="93"/>
      <c r="F302" s="93"/>
      <c r="G302" s="93"/>
      <c r="H302" s="94"/>
      <c r="I302" s="94"/>
      <c r="J302" s="94"/>
      <c r="K302" s="94"/>
      <c r="L302" s="94"/>
      <c r="M302" s="94"/>
      <c r="N302" s="94"/>
    </row>
    <row r="303" spans="2:14">
      <c r="B303" s="93"/>
      <c r="C303" s="93"/>
      <c r="D303" s="93"/>
      <c r="E303" s="93"/>
      <c r="F303" s="93"/>
      <c r="G303" s="93"/>
      <c r="H303" s="94"/>
      <c r="I303" s="94"/>
      <c r="J303" s="94"/>
      <c r="K303" s="94"/>
      <c r="L303" s="94"/>
      <c r="M303" s="94"/>
      <c r="N303" s="94"/>
    </row>
    <row r="304" spans="2:14">
      <c r="B304" s="93"/>
      <c r="C304" s="93"/>
      <c r="D304" s="93"/>
      <c r="E304" s="93"/>
      <c r="F304" s="93"/>
      <c r="G304" s="93"/>
      <c r="H304" s="94"/>
      <c r="I304" s="94"/>
      <c r="J304" s="94"/>
      <c r="K304" s="94"/>
      <c r="L304" s="94"/>
      <c r="M304" s="94"/>
      <c r="N304" s="94"/>
    </row>
    <row r="305" spans="2:14">
      <c r="B305" s="93"/>
      <c r="C305" s="93"/>
      <c r="D305" s="93"/>
      <c r="E305" s="93"/>
      <c r="F305" s="93"/>
      <c r="G305" s="93"/>
      <c r="H305" s="94"/>
      <c r="I305" s="94"/>
      <c r="J305" s="94"/>
      <c r="K305" s="94"/>
      <c r="L305" s="94"/>
      <c r="M305" s="94"/>
      <c r="N305" s="94"/>
    </row>
    <row r="306" spans="2:14">
      <c r="B306" s="93"/>
      <c r="C306" s="93"/>
      <c r="D306" s="93"/>
      <c r="E306" s="93"/>
      <c r="F306" s="93"/>
      <c r="G306" s="93"/>
      <c r="H306" s="94"/>
      <c r="I306" s="94"/>
      <c r="J306" s="94"/>
      <c r="K306" s="94"/>
      <c r="L306" s="94"/>
      <c r="M306" s="94"/>
      <c r="N306" s="94"/>
    </row>
    <row r="307" spans="2:14">
      <c r="B307" s="93"/>
      <c r="C307" s="93"/>
      <c r="D307" s="93"/>
      <c r="E307" s="93"/>
      <c r="F307" s="93"/>
      <c r="G307" s="93"/>
      <c r="H307" s="94"/>
      <c r="I307" s="94"/>
      <c r="J307" s="94"/>
      <c r="K307" s="94"/>
      <c r="L307" s="94"/>
      <c r="M307" s="94"/>
      <c r="N307" s="94"/>
    </row>
    <row r="308" spans="2:14">
      <c r="B308" s="93"/>
      <c r="C308" s="93"/>
      <c r="D308" s="93"/>
      <c r="E308" s="93"/>
      <c r="F308" s="93"/>
      <c r="G308" s="93"/>
      <c r="H308" s="94"/>
      <c r="I308" s="94"/>
      <c r="J308" s="94"/>
      <c r="K308" s="94"/>
      <c r="L308" s="94"/>
      <c r="M308" s="94"/>
      <c r="N308" s="94"/>
    </row>
    <row r="309" spans="2:14">
      <c r="B309" s="93"/>
      <c r="C309" s="93"/>
      <c r="D309" s="93"/>
      <c r="E309" s="93"/>
      <c r="F309" s="93"/>
      <c r="G309" s="93"/>
      <c r="H309" s="94"/>
      <c r="I309" s="94"/>
      <c r="J309" s="94"/>
      <c r="K309" s="94"/>
      <c r="L309" s="94"/>
      <c r="M309" s="94"/>
      <c r="N309" s="94"/>
    </row>
    <row r="310" spans="2:14">
      <c r="B310" s="93"/>
      <c r="C310" s="93"/>
      <c r="D310" s="93"/>
      <c r="E310" s="93"/>
      <c r="F310" s="93"/>
      <c r="G310" s="93"/>
      <c r="H310" s="94"/>
      <c r="I310" s="94"/>
      <c r="J310" s="94"/>
      <c r="K310" s="94"/>
      <c r="L310" s="94"/>
      <c r="M310" s="94"/>
      <c r="N310" s="94"/>
    </row>
    <row r="311" spans="2:14">
      <c r="B311" s="93"/>
      <c r="C311" s="93"/>
      <c r="D311" s="93"/>
      <c r="E311" s="93"/>
      <c r="F311" s="93"/>
      <c r="G311" s="93"/>
      <c r="H311" s="94"/>
      <c r="I311" s="94"/>
      <c r="J311" s="94"/>
      <c r="K311" s="94"/>
      <c r="L311" s="94"/>
      <c r="M311" s="94"/>
      <c r="N311" s="94"/>
    </row>
    <row r="312" spans="2:14">
      <c r="B312" s="93"/>
      <c r="C312" s="93"/>
      <c r="D312" s="93"/>
      <c r="E312" s="93"/>
      <c r="F312" s="93"/>
      <c r="G312" s="93"/>
      <c r="H312" s="94"/>
      <c r="I312" s="94"/>
      <c r="J312" s="94"/>
      <c r="K312" s="94"/>
      <c r="L312" s="94"/>
      <c r="M312" s="94"/>
      <c r="N312" s="94"/>
    </row>
    <row r="313" spans="2:14">
      <c r="B313" s="93"/>
      <c r="C313" s="93"/>
      <c r="D313" s="93"/>
      <c r="E313" s="93"/>
      <c r="F313" s="93"/>
      <c r="G313" s="93"/>
      <c r="H313" s="94"/>
      <c r="I313" s="94"/>
      <c r="J313" s="94"/>
      <c r="K313" s="94"/>
      <c r="L313" s="94"/>
      <c r="M313" s="94"/>
      <c r="N313" s="94"/>
    </row>
    <row r="314" spans="2:14">
      <c r="B314" s="93"/>
      <c r="C314" s="93"/>
      <c r="D314" s="93"/>
      <c r="E314" s="93"/>
      <c r="F314" s="93"/>
      <c r="G314" s="93"/>
      <c r="H314" s="94"/>
      <c r="I314" s="94"/>
      <c r="J314" s="94"/>
      <c r="K314" s="94"/>
      <c r="L314" s="94"/>
      <c r="M314" s="94"/>
      <c r="N314" s="94"/>
    </row>
    <row r="315" spans="2:14">
      <c r="B315" s="93"/>
      <c r="C315" s="93"/>
      <c r="D315" s="93"/>
      <c r="E315" s="93"/>
      <c r="F315" s="93"/>
      <c r="G315" s="93"/>
      <c r="H315" s="94"/>
      <c r="I315" s="94"/>
      <c r="J315" s="94"/>
      <c r="K315" s="94"/>
      <c r="L315" s="94"/>
      <c r="M315" s="94"/>
      <c r="N315" s="94"/>
    </row>
    <row r="316" spans="2:14">
      <c r="B316" s="93"/>
      <c r="C316" s="93"/>
      <c r="D316" s="93"/>
      <c r="E316" s="93"/>
      <c r="F316" s="93"/>
      <c r="G316" s="93"/>
      <c r="H316" s="94"/>
      <c r="I316" s="94"/>
      <c r="J316" s="94"/>
      <c r="K316" s="94"/>
      <c r="L316" s="94"/>
      <c r="M316" s="94"/>
      <c r="N316" s="94"/>
    </row>
    <row r="317" spans="2:14">
      <c r="B317" s="93"/>
      <c r="C317" s="93"/>
      <c r="D317" s="93"/>
      <c r="E317" s="93"/>
      <c r="F317" s="93"/>
      <c r="G317" s="93"/>
      <c r="H317" s="94"/>
      <c r="I317" s="94"/>
      <c r="J317" s="94"/>
      <c r="K317" s="94"/>
      <c r="L317" s="94"/>
      <c r="M317" s="94"/>
      <c r="N317" s="94"/>
    </row>
    <row r="318" spans="2:14">
      <c r="B318" s="93"/>
      <c r="C318" s="93"/>
      <c r="D318" s="93"/>
      <c r="E318" s="93"/>
      <c r="F318" s="93"/>
      <c r="G318" s="93"/>
      <c r="H318" s="94"/>
      <c r="I318" s="94"/>
      <c r="J318" s="94"/>
      <c r="K318" s="94"/>
      <c r="L318" s="94"/>
      <c r="M318" s="94"/>
      <c r="N318" s="94"/>
    </row>
    <row r="319" spans="2:14">
      <c r="B319" s="93"/>
      <c r="C319" s="93"/>
      <c r="D319" s="93"/>
      <c r="E319" s="93"/>
      <c r="F319" s="93"/>
      <c r="G319" s="93"/>
      <c r="H319" s="94"/>
      <c r="I319" s="94"/>
      <c r="J319" s="94"/>
      <c r="K319" s="94"/>
      <c r="L319" s="94"/>
      <c r="M319" s="94"/>
      <c r="N319" s="94"/>
    </row>
    <row r="320" spans="2:14">
      <c r="B320" s="93"/>
      <c r="C320" s="93"/>
      <c r="D320" s="93"/>
      <c r="E320" s="93"/>
      <c r="F320" s="93"/>
      <c r="G320" s="93"/>
      <c r="H320" s="94"/>
      <c r="I320" s="94"/>
      <c r="J320" s="94"/>
      <c r="K320" s="94"/>
      <c r="L320" s="94"/>
      <c r="M320" s="94"/>
      <c r="N320" s="94"/>
    </row>
    <row r="321" spans="2:14">
      <c r="B321" s="93"/>
      <c r="C321" s="93"/>
      <c r="D321" s="93"/>
      <c r="E321" s="93"/>
      <c r="F321" s="93"/>
      <c r="G321" s="93"/>
      <c r="H321" s="94"/>
      <c r="I321" s="94"/>
      <c r="J321" s="94"/>
      <c r="K321" s="94"/>
      <c r="L321" s="94"/>
      <c r="M321" s="94"/>
      <c r="N321" s="94"/>
    </row>
    <row r="322" spans="2:14">
      <c r="B322" s="93"/>
      <c r="C322" s="93"/>
      <c r="D322" s="93"/>
      <c r="E322" s="93"/>
      <c r="F322" s="93"/>
      <c r="G322" s="93"/>
      <c r="H322" s="94"/>
      <c r="I322" s="94"/>
      <c r="J322" s="94"/>
      <c r="K322" s="94"/>
      <c r="L322" s="94"/>
      <c r="M322" s="94"/>
      <c r="N322" s="94"/>
    </row>
    <row r="323" spans="2:14">
      <c r="B323" s="93"/>
      <c r="C323" s="93"/>
      <c r="D323" s="93"/>
      <c r="E323" s="93"/>
      <c r="F323" s="93"/>
      <c r="G323" s="93"/>
      <c r="H323" s="94"/>
      <c r="I323" s="94"/>
      <c r="J323" s="94"/>
      <c r="K323" s="94"/>
      <c r="L323" s="94"/>
      <c r="M323" s="94"/>
      <c r="N323" s="94"/>
    </row>
    <row r="324" spans="2:14">
      <c r="B324" s="93"/>
      <c r="C324" s="93"/>
      <c r="D324" s="93"/>
      <c r="E324" s="93"/>
      <c r="F324" s="93"/>
      <c r="G324" s="93"/>
      <c r="H324" s="94"/>
      <c r="I324" s="94"/>
      <c r="J324" s="94"/>
      <c r="K324" s="94"/>
      <c r="L324" s="94"/>
      <c r="M324" s="94"/>
      <c r="N324" s="94"/>
    </row>
    <row r="325" spans="2:14">
      <c r="B325" s="93"/>
      <c r="C325" s="93"/>
      <c r="D325" s="93"/>
      <c r="E325" s="93"/>
      <c r="F325" s="93"/>
      <c r="G325" s="93"/>
      <c r="H325" s="94"/>
      <c r="I325" s="94"/>
      <c r="J325" s="94"/>
      <c r="K325" s="94"/>
      <c r="L325" s="94"/>
      <c r="M325" s="94"/>
      <c r="N325" s="94"/>
    </row>
    <row r="326" spans="2:14">
      <c r="B326" s="93"/>
      <c r="C326" s="93"/>
      <c r="D326" s="93"/>
      <c r="E326" s="93"/>
      <c r="F326" s="93"/>
      <c r="G326" s="93"/>
      <c r="H326" s="94"/>
      <c r="I326" s="94"/>
      <c r="J326" s="94"/>
      <c r="K326" s="94"/>
      <c r="L326" s="94"/>
      <c r="M326" s="94"/>
      <c r="N326" s="94"/>
    </row>
    <row r="327" spans="2:14">
      <c r="B327" s="93"/>
      <c r="C327" s="93"/>
      <c r="D327" s="93"/>
      <c r="E327" s="93"/>
      <c r="F327" s="93"/>
      <c r="G327" s="93"/>
      <c r="H327" s="94"/>
      <c r="I327" s="94"/>
      <c r="J327" s="94"/>
      <c r="K327" s="94"/>
      <c r="L327" s="94"/>
      <c r="M327" s="94"/>
      <c r="N327" s="94"/>
    </row>
    <row r="328" spans="2:14">
      <c r="B328" s="93"/>
      <c r="C328" s="93"/>
      <c r="D328" s="93"/>
      <c r="E328" s="93"/>
      <c r="F328" s="93"/>
      <c r="G328" s="93"/>
      <c r="H328" s="94"/>
      <c r="I328" s="94"/>
      <c r="J328" s="94"/>
      <c r="K328" s="94"/>
      <c r="L328" s="94"/>
      <c r="M328" s="94"/>
      <c r="N328" s="94"/>
    </row>
    <row r="329" spans="2:14">
      <c r="B329" s="93"/>
      <c r="C329" s="93"/>
      <c r="D329" s="93"/>
      <c r="E329" s="93"/>
      <c r="F329" s="93"/>
      <c r="G329" s="93"/>
      <c r="H329" s="94"/>
      <c r="I329" s="94"/>
      <c r="J329" s="94"/>
      <c r="K329" s="94"/>
      <c r="L329" s="94"/>
      <c r="M329" s="94"/>
      <c r="N329" s="94"/>
    </row>
    <row r="330" spans="2:14">
      <c r="B330" s="93"/>
      <c r="C330" s="93"/>
      <c r="D330" s="93"/>
      <c r="E330" s="93"/>
      <c r="F330" s="93"/>
      <c r="G330" s="93"/>
      <c r="H330" s="94"/>
      <c r="I330" s="94"/>
      <c r="J330" s="94"/>
      <c r="K330" s="94"/>
      <c r="L330" s="94"/>
      <c r="M330" s="94"/>
      <c r="N330" s="94"/>
    </row>
    <row r="331" spans="2:14">
      <c r="B331" s="93"/>
      <c r="C331" s="93"/>
      <c r="D331" s="93"/>
      <c r="E331" s="93"/>
      <c r="F331" s="93"/>
      <c r="G331" s="93"/>
      <c r="H331" s="94"/>
      <c r="I331" s="94"/>
      <c r="J331" s="94"/>
      <c r="K331" s="94"/>
      <c r="L331" s="94"/>
      <c r="M331" s="94"/>
      <c r="N331" s="94"/>
    </row>
    <row r="332" spans="2:14">
      <c r="B332" s="93"/>
      <c r="C332" s="93"/>
      <c r="D332" s="93"/>
      <c r="E332" s="93"/>
      <c r="F332" s="93"/>
      <c r="G332" s="93"/>
      <c r="H332" s="94"/>
      <c r="I332" s="94"/>
      <c r="J332" s="94"/>
      <c r="K332" s="94"/>
      <c r="L332" s="94"/>
      <c r="M332" s="94"/>
      <c r="N332" s="94"/>
    </row>
    <row r="333" spans="2:14">
      <c r="B333" s="93"/>
      <c r="C333" s="93"/>
      <c r="D333" s="93"/>
      <c r="E333" s="93"/>
      <c r="F333" s="93"/>
      <c r="G333" s="93"/>
      <c r="H333" s="94"/>
      <c r="I333" s="94"/>
      <c r="J333" s="94"/>
      <c r="K333" s="94"/>
      <c r="L333" s="94"/>
      <c r="M333" s="94"/>
      <c r="N333" s="94"/>
    </row>
    <row r="334" spans="2:14">
      <c r="B334" s="93"/>
      <c r="C334" s="93"/>
      <c r="D334" s="93"/>
      <c r="E334" s="93"/>
      <c r="F334" s="93"/>
      <c r="G334" s="93"/>
      <c r="H334" s="94"/>
      <c r="I334" s="94"/>
      <c r="J334" s="94"/>
      <c r="K334" s="94"/>
      <c r="L334" s="94"/>
      <c r="M334" s="94"/>
      <c r="N334" s="94"/>
    </row>
    <row r="335" spans="2:14">
      <c r="B335" s="93"/>
      <c r="C335" s="93"/>
      <c r="D335" s="93"/>
      <c r="E335" s="93"/>
      <c r="F335" s="93"/>
      <c r="G335" s="93"/>
      <c r="H335" s="94"/>
      <c r="I335" s="94"/>
      <c r="J335" s="94"/>
      <c r="K335" s="94"/>
      <c r="L335" s="94"/>
      <c r="M335" s="94"/>
      <c r="N335" s="94"/>
    </row>
    <row r="336" spans="2:14">
      <c r="B336" s="93"/>
      <c r="C336" s="93"/>
      <c r="D336" s="93"/>
      <c r="E336" s="93"/>
      <c r="F336" s="93"/>
      <c r="G336" s="93"/>
      <c r="H336" s="94"/>
      <c r="I336" s="94"/>
      <c r="J336" s="94"/>
      <c r="K336" s="94"/>
      <c r="L336" s="94"/>
      <c r="M336" s="94"/>
      <c r="N336" s="94"/>
    </row>
    <row r="337" spans="2:14">
      <c r="B337" s="93"/>
      <c r="C337" s="93"/>
      <c r="D337" s="93"/>
      <c r="E337" s="93"/>
      <c r="F337" s="93"/>
      <c r="G337" s="93"/>
      <c r="H337" s="94"/>
      <c r="I337" s="94"/>
      <c r="J337" s="94"/>
      <c r="K337" s="94"/>
      <c r="L337" s="94"/>
      <c r="M337" s="94"/>
      <c r="N337" s="94"/>
    </row>
    <row r="338" spans="2:14">
      <c r="B338" s="93"/>
      <c r="C338" s="93"/>
      <c r="D338" s="93"/>
      <c r="E338" s="93"/>
      <c r="F338" s="93"/>
      <c r="G338" s="93"/>
      <c r="H338" s="94"/>
      <c r="I338" s="94"/>
      <c r="J338" s="94"/>
      <c r="K338" s="94"/>
      <c r="L338" s="94"/>
      <c r="M338" s="94"/>
      <c r="N338" s="94"/>
    </row>
    <row r="339" spans="2:14">
      <c r="B339" s="93"/>
      <c r="C339" s="93"/>
      <c r="D339" s="93"/>
      <c r="E339" s="93"/>
      <c r="F339" s="93"/>
      <c r="G339" s="93"/>
      <c r="H339" s="94"/>
      <c r="I339" s="94"/>
      <c r="J339" s="94"/>
      <c r="K339" s="94"/>
      <c r="L339" s="94"/>
      <c r="M339" s="94"/>
      <c r="N339" s="94"/>
    </row>
    <row r="340" spans="2:14">
      <c r="B340" s="93"/>
      <c r="C340" s="93"/>
      <c r="D340" s="93"/>
      <c r="E340" s="93"/>
      <c r="F340" s="93"/>
      <c r="G340" s="93"/>
      <c r="H340" s="94"/>
      <c r="I340" s="94"/>
      <c r="J340" s="94"/>
      <c r="K340" s="94"/>
      <c r="L340" s="94"/>
      <c r="M340" s="94"/>
      <c r="N340" s="94"/>
    </row>
    <row r="341" spans="2:14">
      <c r="B341" s="93"/>
      <c r="C341" s="93"/>
      <c r="D341" s="93"/>
      <c r="E341" s="93"/>
      <c r="F341" s="93"/>
      <c r="G341" s="93"/>
      <c r="H341" s="94"/>
      <c r="I341" s="94"/>
      <c r="J341" s="94"/>
      <c r="K341" s="94"/>
      <c r="L341" s="94"/>
      <c r="M341" s="94"/>
      <c r="N341" s="94"/>
    </row>
    <row r="342" spans="2:14">
      <c r="B342" s="93"/>
      <c r="C342" s="93"/>
      <c r="D342" s="93"/>
      <c r="E342" s="93"/>
      <c r="F342" s="93"/>
      <c r="G342" s="93"/>
      <c r="H342" s="94"/>
      <c r="I342" s="94"/>
      <c r="J342" s="94"/>
      <c r="K342" s="94"/>
      <c r="L342" s="94"/>
      <c r="M342" s="94"/>
      <c r="N342" s="94"/>
    </row>
    <row r="343" spans="2:14">
      <c r="B343" s="93"/>
      <c r="C343" s="93"/>
      <c r="D343" s="93"/>
      <c r="E343" s="93"/>
      <c r="F343" s="93"/>
      <c r="G343" s="93"/>
      <c r="H343" s="94"/>
      <c r="I343" s="94"/>
      <c r="J343" s="94"/>
      <c r="K343" s="94"/>
      <c r="L343" s="94"/>
      <c r="M343" s="94"/>
      <c r="N343" s="94"/>
    </row>
    <row r="344" spans="2:14">
      <c r="B344" s="93"/>
      <c r="C344" s="93"/>
      <c r="D344" s="93"/>
      <c r="E344" s="93"/>
      <c r="F344" s="93"/>
      <c r="G344" s="93"/>
      <c r="H344" s="94"/>
      <c r="I344" s="94"/>
      <c r="J344" s="94"/>
      <c r="K344" s="94"/>
      <c r="L344" s="94"/>
      <c r="M344" s="94"/>
      <c r="N344" s="94"/>
    </row>
    <row r="345" spans="2:14">
      <c r="B345" s="93"/>
      <c r="C345" s="93"/>
      <c r="D345" s="93"/>
      <c r="E345" s="93"/>
      <c r="F345" s="93"/>
      <c r="G345" s="93"/>
      <c r="H345" s="94"/>
      <c r="I345" s="94"/>
      <c r="J345" s="94"/>
      <c r="K345" s="94"/>
      <c r="L345" s="94"/>
      <c r="M345" s="94"/>
      <c r="N345" s="94"/>
    </row>
    <row r="346" spans="2:14">
      <c r="B346" s="93"/>
      <c r="C346" s="93"/>
      <c r="D346" s="93"/>
      <c r="E346" s="93"/>
      <c r="F346" s="93"/>
      <c r="G346" s="93"/>
      <c r="H346" s="94"/>
      <c r="I346" s="94"/>
      <c r="J346" s="94"/>
      <c r="K346" s="94"/>
      <c r="L346" s="94"/>
      <c r="M346" s="94"/>
      <c r="N346" s="94"/>
    </row>
    <row r="347" spans="2:14">
      <c r="B347" s="93"/>
      <c r="C347" s="93"/>
      <c r="D347" s="93"/>
      <c r="E347" s="93"/>
      <c r="F347" s="93"/>
      <c r="G347" s="93"/>
      <c r="H347" s="94"/>
      <c r="I347" s="94"/>
      <c r="J347" s="94"/>
      <c r="K347" s="94"/>
      <c r="L347" s="94"/>
      <c r="M347" s="94"/>
      <c r="N347" s="94"/>
    </row>
    <row r="348" spans="2:14">
      <c r="B348" s="93"/>
      <c r="C348" s="93"/>
      <c r="D348" s="93"/>
      <c r="E348" s="93"/>
      <c r="F348" s="93"/>
      <c r="G348" s="93"/>
      <c r="H348" s="94"/>
      <c r="I348" s="94"/>
      <c r="J348" s="94"/>
      <c r="K348" s="94"/>
      <c r="L348" s="94"/>
      <c r="M348" s="94"/>
      <c r="N348" s="94"/>
    </row>
    <row r="349" spans="2:14">
      <c r="B349" s="93"/>
      <c r="C349" s="93"/>
      <c r="D349" s="93"/>
      <c r="E349" s="93"/>
      <c r="F349" s="93"/>
      <c r="G349" s="93"/>
      <c r="H349" s="94"/>
      <c r="I349" s="94"/>
      <c r="J349" s="94"/>
      <c r="K349" s="94"/>
      <c r="L349" s="94"/>
      <c r="M349" s="94"/>
      <c r="N349" s="94"/>
    </row>
    <row r="350" spans="2:14">
      <c r="B350" s="93"/>
      <c r="C350" s="93"/>
      <c r="D350" s="93"/>
      <c r="E350" s="93"/>
      <c r="F350" s="93"/>
      <c r="G350" s="93"/>
      <c r="H350" s="94"/>
      <c r="I350" s="94"/>
      <c r="J350" s="94"/>
      <c r="K350" s="94"/>
      <c r="L350" s="94"/>
      <c r="M350" s="94"/>
      <c r="N350" s="94"/>
    </row>
    <row r="351" spans="2:14">
      <c r="B351" s="93"/>
      <c r="C351" s="93"/>
      <c r="D351" s="93"/>
      <c r="E351" s="93"/>
      <c r="F351" s="93"/>
      <c r="G351" s="93"/>
      <c r="H351" s="94"/>
      <c r="I351" s="94"/>
      <c r="J351" s="94"/>
      <c r="K351" s="94"/>
      <c r="L351" s="94"/>
      <c r="M351" s="94"/>
      <c r="N351" s="94"/>
    </row>
    <row r="352" spans="2:14">
      <c r="B352" s="93"/>
      <c r="C352" s="93"/>
      <c r="D352" s="93"/>
      <c r="E352" s="93"/>
      <c r="F352" s="93"/>
      <c r="G352" s="93"/>
      <c r="H352" s="94"/>
      <c r="I352" s="94"/>
      <c r="J352" s="94"/>
      <c r="K352" s="94"/>
      <c r="L352" s="94"/>
      <c r="M352" s="94"/>
      <c r="N352" s="94"/>
    </row>
    <row r="353" spans="2:14">
      <c r="B353" s="93"/>
      <c r="C353" s="93"/>
      <c r="D353" s="93"/>
      <c r="E353" s="93"/>
      <c r="F353" s="93"/>
      <c r="G353" s="93"/>
      <c r="H353" s="94"/>
      <c r="I353" s="94"/>
      <c r="J353" s="94"/>
      <c r="K353" s="94"/>
      <c r="L353" s="94"/>
      <c r="M353" s="94"/>
      <c r="N353" s="94"/>
    </row>
    <row r="354" spans="2:14">
      <c r="B354" s="93"/>
      <c r="C354" s="93"/>
      <c r="D354" s="93"/>
      <c r="E354" s="93"/>
      <c r="F354" s="93"/>
      <c r="G354" s="93"/>
      <c r="H354" s="94"/>
      <c r="I354" s="94"/>
      <c r="J354" s="94"/>
      <c r="K354" s="94"/>
      <c r="L354" s="94"/>
      <c r="M354" s="94"/>
      <c r="N354" s="94"/>
    </row>
    <row r="355" spans="2:14">
      <c r="B355" s="93"/>
      <c r="C355" s="93"/>
      <c r="D355" s="93"/>
      <c r="E355" s="93"/>
      <c r="F355" s="93"/>
      <c r="G355" s="93"/>
      <c r="H355" s="94"/>
      <c r="I355" s="94"/>
      <c r="J355" s="94"/>
      <c r="K355" s="94"/>
      <c r="L355" s="94"/>
      <c r="M355" s="94"/>
      <c r="N355" s="94"/>
    </row>
    <row r="356" spans="2:14">
      <c r="B356" s="93"/>
      <c r="C356" s="93"/>
      <c r="D356" s="93"/>
      <c r="E356" s="93"/>
      <c r="F356" s="93"/>
      <c r="G356" s="93"/>
      <c r="H356" s="94"/>
      <c r="I356" s="94"/>
      <c r="J356" s="94"/>
      <c r="K356" s="94"/>
      <c r="L356" s="94"/>
      <c r="M356" s="94"/>
      <c r="N356" s="94"/>
    </row>
    <row r="357" spans="2:14">
      <c r="B357" s="93"/>
      <c r="C357" s="93"/>
      <c r="D357" s="93"/>
      <c r="E357" s="93"/>
      <c r="F357" s="93"/>
      <c r="G357" s="93"/>
      <c r="H357" s="94"/>
      <c r="I357" s="94"/>
      <c r="J357" s="94"/>
      <c r="K357" s="94"/>
      <c r="L357" s="94"/>
      <c r="M357" s="94"/>
      <c r="N357" s="94"/>
    </row>
    <row r="358" spans="2:14">
      <c r="B358" s="93"/>
      <c r="C358" s="93"/>
      <c r="D358" s="93"/>
      <c r="E358" s="93"/>
      <c r="F358" s="93"/>
      <c r="G358" s="93"/>
      <c r="H358" s="94"/>
      <c r="I358" s="94"/>
      <c r="J358" s="94"/>
      <c r="K358" s="94"/>
      <c r="L358" s="94"/>
      <c r="M358" s="94"/>
      <c r="N358" s="94"/>
    </row>
    <row r="359" spans="2:14">
      <c r="B359" s="93"/>
      <c r="C359" s="93"/>
      <c r="D359" s="93"/>
      <c r="E359" s="93"/>
      <c r="F359" s="93"/>
      <c r="G359" s="93"/>
      <c r="H359" s="94"/>
      <c r="I359" s="94"/>
      <c r="J359" s="94"/>
      <c r="K359" s="94"/>
      <c r="L359" s="94"/>
      <c r="M359" s="94"/>
      <c r="N359" s="94"/>
    </row>
    <row r="360" spans="2:14">
      <c r="B360" s="93"/>
      <c r="C360" s="93"/>
      <c r="D360" s="93"/>
      <c r="E360" s="93"/>
      <c r="F360" s="93"/>
      <c r="G360" s="93"/>
      <c r="H360" s="94"/>
      <c r="I360" s="94"/>
      <c r="J360" s="94"/>
      <c r="K360" s="94"/>
      <c r="L360" s="94"/>
      <c r="M360" s="94"/>
      <c r="N360" s="94"/>
    </row>
    <row r="361" spans="2:14">
      <c r="B361" s="93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</row>
    <row r="362" spans="2:14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</row>
    <row r="363" spans="2:14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</row>
    <row r="364" spans="2:14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</row>
    <row r="365" spans="2:14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</row>
    <row r="366" spans="2:14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</row>
    <row r="367" spans="2:14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</row>
    <row r="368" spans="2:14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</row>
    <row r="369" spans="2:14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</row>
    <row r="370" spans="2:14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</row>
    <row r="371" spans="2:14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</row>
    <row r="372" spans="2:14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</row>
    <row r="373" spans="2:14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</row>
    <row r="374" spans="2:14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</row>
    <row r="375" spans="2:14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</row>
    <row r="376" spans="2:14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</row>
    <row r="377" spans="2:14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</row>
    <row r="378" spans="2:14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</row>
    <row r="379" spans="2:14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</row>
    <row r="380" spans="2:14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</row>
    <row r="381" spans="2:14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</row>
    <row r="382" spans="2:14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</row>
    <row r="383" spans="2:14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</row>
    <row r="384" spans="2:14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</row>
    <row r="385" spans="2:14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</row>
    <row r="386" spans="2:14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</row>
    <row r="387" spans="2:14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</row>
    <row r="388" spans="2:14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</row>
    <row r="389" spans="2:14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</row>
    <row r="390" spans="2:14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</row>
    <row r="391" spans="2:14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</row>
    <row r="392" spans="2:14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</row>
    <row r="393" spans="2:14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</row>
    <row r="394" spans="2:14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</row>
    <row r="395" spans="2:14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</row>
    <row r="396" spans="2:14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</row>
    <row r="397" spans="2:14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</row>
    <row r="398" spans="2:14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</row>
    <row r="399" spans="2:14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</row>
    <row r="400" spans="2:14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</row>
    <row r="401" spans="2:14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</row>
    <row r="402" spans="2:14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</row>
    <row r="403" spans="2:14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</row>
    <row r="404" spans="2:14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</row>
    <row r="405" spans="2:14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</row>
    <row r="406" spans="2:14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</row>
    <row r="407" spans="2:14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</row>
    <row r="408" spans="2:14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</row>
    <row r="409" spans="2:14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</row>
    <row r="410" spans="2:14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</row>
    <row r="411" spans="2:14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</row>
    <row r="412" spans="2:14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</row>
    <row r="413" spans="2:14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</row>
    <row r="414" spans="2:14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</row>
    <row r="415" spans="2:14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</row>
    <row r="416" spans="2:14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</row>
    <row r="417" spans="2:14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</row>
    <row r="418" spans="2:14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</row>
    <row r="419" spans="2:14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</row>
    <row r="420" spans="2:14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</row>
    <row r="421" spans="2:14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</row>
    <row r="422" spans="2:14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</row>
    <row r="423" spans="2:14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</row>
    <row r="424" spans="2:14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</row>
    <row r="425" spans="2:14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</row>
    <row r="426" spans="2:14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</row>
    <row r="427" spans="2:14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</row>
    <row r="428" spans="2:14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</row>
    <row r="429" spans="2:14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</row>
    <row r="430" spans="2:14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</row>
    <row r="431" spans="2:14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</row>
    <row r="432" spans="2:14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</row>
    <row r="433" spans="2:14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</row>
    <row r="434" spans="2:14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</row>
    <row r="435" spans="2:14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</row>
    <row r="436" spans="2:14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</row>
    <row r="437" spans="2:14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</row>
    <row r="438" spans="2:14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</row>
    <row r="439" spans="2:14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</row>
    <row r="440" spans="2:14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</row>
    <row r="441" spans="2:14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</row>
    <row r="442" spans="2:14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</row>
    <row r="443" spans="2:14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</row>
    <row r="444" spans="2:14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</row>
    <row r="445" spans="2:14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</row>
    <row r="446" spans="2:14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</row>
    <row r="447" spans="2:14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</row>
    <row r="448" spans="2:14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</row>
    <row r="449" spans="2:14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</row>
    <row r="450" spans="2:14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</row>
    <row r="451" spans="2:14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</row>
    <row r="452" spans="2:14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</row>
    <row r="453" spans="2:14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</row>
    <row r="454" spans="2:14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</row>
    <row r="455" spans="2:14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</row>
    <row r="456" spans="2:14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</row>
    <row r="457" spans="2:14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</row>
    <row r="458" spans="2:14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</row>
    <row r="459" spans="2:14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</row>
    <row r="460" spans="2:14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</row>
    <row r="461" spans="2:14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</row>
    <row r="462" spans="2:14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</row>
    <row r="463" spans="2:14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</row>
    <row r="464" spans="2:14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</row>
    <row r="465" spans="2:14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</row>
    <row r="466" spans="2:14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</row>
    <row r="467" spans="2:14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</row>
    <row r="468" spans="2:14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</row>
    <row r="469" spans="2:14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</row>
    <row r="470" spans="2:14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</row>
    <row r="471" spans="2:14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</row>
    <row r="472" spans="2:14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</row>
    <row r="473" spans="2:14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</row>
    <row r="474" spans="2:14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</row>
    <row r="475" spans="2:14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</row>
    <row r="476" spans="2:14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</row>
    <row r="477" spans="2:14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</row>
    <row r="478" spans="2:14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</row>
    <row r="479" spans="2:14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</row>
    <row r="480" spans="2:14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</row>
    <row r="481" spans="2:14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</row>
    <row r="482" spans="2:14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</row>
    <row r="483" spans="2:14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</row>
    <row r="484" spans="2:14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</row>
    <row r="485" spans="2:14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</row>
    <row r="486" spans="2:14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</row>
    <row r="487" spans="2:14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</row>
    <row r="488" spans="2:14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</row>
    <row r="489" spans="2:14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</row>
    <row r="490" spans="2:14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</row>
    <row r="491" spans="2:14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</row>
    <row r="492" spans="2:14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</row>
    <row r="493" spans="2:14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</row>
    <row r="494" spans="2:14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</row>
    <row r="495" spans="2:14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</row>
    <row r="496" spans="2:14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</row>
    <row r="497" spans="2:14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</row>
    <row r="498" spans="2:14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</row>
    <row r="499" spans="2:14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</row>
    <row r="500" spans="2:14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</row>
    <row r="501" spans="2:14">
      <c r="B501" s="93"/>
      <c r="C501" s="93"/>
      <c r="D501" s="93"/>
      <c r="E501" s="93"/>
      <c r="F501" s="93"/>
      <c r="G501" s="93"/>
      <c r="H501" s="94"/>
      <c r="I501" s="94"/>
      <c r="J501" s="94"/>
      <c r="K501" s="94"/>
      <c r="L501" s="94"/>
      <c r="M501" s="94"/>
      <c r="N501" s="94"/>
    </row>
    <row r="502" spans="2:14">
      <c r="B502" s="93"/>
      <c r="C502" s="93"/>
      <c r="D502" s="93"/>
      <c r="E502" s="93"/>
      <c r="F502" s="93"/>
      <c r="G502" s="93"/>
      <c r="H502" s="94"/>
      <c r="I502" s="94"/>
      <c r="J502" s="94"/>
      <c r="K502" s="94"/>
      <c r="L502" s="94"/>
      <c r="M502" s="94"/>
      <c r="N502" s="94"/>
    </row>
    <row r="503" spans="2:14">
      <c r="B503" s="93"/>
      <c r="C503" s="93"/>
      <c r="D503" s="93"/>
      <c r="E503" s="93"/>
      <c r="F503" s="93"/>
      <c r="G503" s="93"/>
      <c r="H503" s="94"/>
      <c r="I503" s="94"/>
      <c r="J503" s="94"/>
      <c r="K503" s="94"/>
      <c r="L503" s="94"/>
      <c r="M503" s="94"/>
      <c r="N503" s="94"/>
    </row>
    <row r="504" spans="2:14">
      <c r="B504" s="93"/>
      <c r="C504" s="93"/>
      <c r="D504" s="93"/>
      <c r="E504" s="93"/>
      <c r="F504" s="93"/>
      <c r="G504" s="93"/>
      <c r="H504" s="94"/>
      <c r="I504" s="94"/>
      <c r="J504" s="94"/>
      <c r="K504" s="94"/>
      <c r="L504" s="94"/>
      <c r="M504" s="94"/>
      <c r="N504" s="94"/>
    </row>
    <row r="505" spans="2:14">
      <c r="B505" s="93"/>
      <c r="C505" s="93"/>
      <c r="D505" s="93"/>
      <c r="E505" s="93"/>
      <c r="F505" s="93"/>
      <c r="G505" s="93"/>
      <c r="H505" s="94"/>
      <c r="I505" s="94"/>
      <c r="J505" s="94"/>
      <c r="K505" s="94"/>
      <c r="L505" s="94"/>
      <c r="M505" s="94"/>
      <c r="N505" s="94"/>
    </row>
    <row r="506" spans="2:14">
      <c r="B506" s="93"/>
      <c r="C506" s="93"/>
      <c r="D506" s="93"/>
      <c r="E506" s="93"/>
      <c r="F506" s="93"/>
      <c r="G506" s="93"/>
      <c r="H506" s="94"/>
      <c r="I506" s="94"/>
      <c r="J506" s="94"/>
      <c r="K506" s="94"/>
      <c r="L506" s="94"/>
      <c r="M506" s="94"/>
      <c r="N506" s="94"/>
    </row>
    <row r="507" spans="2:14">
      <c r="B507" s="93"/>
      <c r="C507" s="93"/>
      <c r="D507" s="93"/>
      <c r="E507" s="93"/>
      <c r="F507" s="93"/>
      <c r="G507" s="93"/>
      <c r="H507" s="94"/>
      <c r="I507" s="94"/>
      <c r="J507" s="94"/>
      <c r="K507" s="94"/>
      <c r="L507" s="94"/>
      <c r="M507" s="94"/>
      <c r="N507" s="94"/>
    </row>
    <row r="508" spans="2:14">
      <c r="B508" s="93"/>
      <c r="C508" s="93"/>
      <c r="D508" s="93"/>
      <c r="E508" s="93"/>
      <c r="F508" s="93"/>
      <c r="G508" s="93"/>
      <c r="H508" s="94"/>
      <c r="I508" s="94"/>
      <c r="J508" s="94"/>
      <c r="K508" s="94"/>
      <c r="L508" s="94"/>
      <c r="M508" s="94"/>
      <c r="N508" s="94"/>
    </row>
    <row r="509" spans="2:14">
      <c r="B509" s="93"/>
      <c r="C509" s="93"/>
      <c r="D509" s="93"/>
      <c r="E509" s="93"/>
      <c r="F509" s="93"/>
      <c r="G509" s="93"/>
      <c r="H509" s="94"/>
      <c r="I509" s="94"/>
      <c r="J509" s="94"/>
      <c r="K509" s="94"/>
      <c r="L509" s="94"/>
      <c r="M509" s="94"/>
      <c r="N509" s="94"/>
    </row>
    <row r="510" spans="2:14">
      <c r="B510" s="93"/>
      <c r="C510" s="93"/>
      <c r="D510" s="93"/>
      <c r="E510" s="93"/>
      <c r="F510" s="93"/>
      <c r="G510" s="93"/>
      <c r="H510" s="94"/>
      <c r="I510" s="94"/>
      <c r="J510" s="94"/>
      <c r="K510" s="94"/>
      <c r="L510" s="94"/>
      <c r="M510" s="94"/>
      <c r="N510" s="94"/>
    </row>
    <row r="511" spans="2:14">
      <c r="B511" s="93"/>
      <c r="C511" s="93"/>
      <c r="D511" s="93"/>
      <c r="E511" s="93"/>
      <c r="F511" s="93"/>
      <c r="G511" s="93"/>
      <c r="H511" s="94"/>
      <c r="I511" s="94"/>
      <c r="J511" s="94"/>
      <c r="K511" s="94"/>
      <c r="L511" s="94"/>
      <c r="M511" s="94"/>
      <c r="N511" s="94"/>
    </row>
    <row r="512" spans="2:14">
      <c r="B512" s="93"/>
      <c r="C512" s="93"/>
      <c r="D512" s="93"/>
      <c r="E512" s="93"/>
      <c r="F512" s="93"/>
      <c r="G512" s="93"/>
      <c r="H512" s="94"/>
      <c r="I512" s="94"/>
      <c r="J512" s="94"/>
      <c r="K512" s="94"/>
      <c r="L512" s="94"/>
      <c r="M512" s="94"/>
      <c r="N512" s="94"/>
    </row>
    <row r="513" spans="2:14">
      <c r="B513" s="93"/>
      <c r="C513" s="93"/>
      <c r="D513" s="93"/>
      <c r="E513" s="93"/>
      <c r="F513" s="93"/>
      <c r="G513" s="93"/>
      <c r="H513" s="94"/>
      <c r="I513" s="94"/>
      <c r="J513" s="94"/>
      <c r="K513" s="94"/>
      <c r="L513" s="94"/>
      <c r="M513" s="94"/>
      <c r="N513" s="94"/>
    </row>
    <row r="514" spans="2:14">
      <c r="B514" s="93"/>
      <c r="C514" s="93"/>
      <c r="D514" s="93"/>
      <c r="E514" s="93"/>
      <c r="F514" s="93"/>
      <c r="G514" s="93"/>
      <c r="H514" s="94"/>
      <c r="I514" s="94"/>
      <c r="J514" s="94"/>
      <c r="K514" s="94"/>
      <c r="L514" s="94"/>
      <c r="M514" s="94"/>
      <c r="N514" s="94"/>
    </row>
    <row r="515" spans="2:14">
      <c r="B515" s="93"/>
      <c r="C515" s="93"/>
      <c r="D515" s="93"/>
      <c r="E515" s="93"/>
      <c r="F515" s="93"/>
      <c r="G515" s="93"/>
      <c r="H515" s="94"/>
      <c r="I515" s="94"/>
      <c r="J515" s="94"/>
      <c r="K515" s="94"/>
      <c r="L515" s="94"/>
      <c r="M515" s="94"/>
      <c r="N515" s="94"/>
    </row>
    <row r="516" spans="2:14">
      <c r="B516" s="93"/>
      <c r="C516" s="93"/>
      <c r="D516" s="93"/>
      <c r="E516" s="93"/>
      <c r="F516" s="93"/>
      <c r="G516" s="93"/>
      <c r="H516" s="94"/>
      <c r="I516" s="94"/>
      <c r="J516" s="94"/>
      <c r="K516" s="94"/>
      <c r="L516" s="94"/>
      <c r="M516" s="94"/>
      <c r="N516" s="94"/>
    </row>
    <row r="517" spans="2:14">
      <c r="B517" s="93"/>
      <c r="C517" s="93"/>
      <c r="D517" s="93"/>
      <c r="E517" s="93"/>
      <c r="F517" s="93"/>
      <c r="G517" s="93"/>
      <c r="H517" s="94"/>
      <c r="I517" s="94"/>
      <c r="J517" s="94"/>
      <c r="K517" s="94"/>
      <c r="L517" s="94"/>
      <c r="M517" s="94"/>
      <c r="N517" s="94"/>
    </row>
    <row r="518" spans="2:14">
      <c r="B518" s="93"/>
      <c r="C518" s="93"/>
      <c r="D518" s="93"/>
      <c r="E518" s="93"/>
      <c r="F518" s="93"/>
      <c r="G518" s="93"/>
      <c r="H518" s="94"/>
      <c r="I518" s="94"/>
      <c r="J518" s="94"/>
      <c r="K518" s="94"/>
      <c r="L518" s="94"/>
      <c r="M518" s="94"/>
      <c r="N518" s="94"/>
    </row>
    <row r="519" spans="2:14">
      <c r="B519" s="93"/>
      <c r="C519" s="93"/>
      <c r="D519" s="93"/>
      <c r="E519" s="93"/>
      <c r="F519" s="93"/>
      <c r="G519" s="93"/>
      <c r="H519" s="94"/>
      <c r="I519" s="94"/>
      <c r="J519" s="94"/>
      <c r="K519" s="94"/>
      <c r="L519" s="94"/>
      <c r="M519" s="94"/>
      <c r="N519" s="94"/>
    </row>
    <row r="520" spans="2:14">
      <c r="B520" s="93"/>
      <c r="C520" s="93"/>
      <c r="D520" s="93"/>
      <c r="E520" s="93"/>
      <c r="F520" s="93"/>
      <c r="G520" s="93"/>
      <c r="H520" s="94"/>
      <c r="I520" s="94"/>
      <c r="J520" s="94"/>
      <c r="K520" s="94"/>
      <c r="L520" s="94"/>
      <c r="M520" s="94"/>
      <c r="N520" s="94"/>
    </row>
    <row r="521" spans="2:14">
      <c r="B521" s="93"/>
      <c r="C521" s="93"/>
      <c r="D521" s="93"/>
      <c r="E521" s="93"/>
      <c r="F521" s="93"/>
      <c r="G521" s="93"/>
      <c r="H521" s="94"/>
      <c r="I521" s="94"/>
      <c r="J521" s="94"/>
      <c r="K521" s="94"/>
      <c r="L521" s="94"/>
      <c r="M521" s="94"/>
      <c r="N521" s="94"/>
    </row>
    <row r="522" spans="2:14">
      <c r="B522" s="93"/>
      <c r="C522" s="93"/>
      <c r="D522" s="93"/>
      <c r="E522" s="93"/>
      <c r="F522" s="93"/>
      <c r="G522" s="93"/>
      <c r="H522" s="94"/>
      <c r="I522" s="94"/>
      <c r="J522" s="94"/>
      <c r="K522" s="94"/>
      <c r="L522" s="94"/>
      <c r="M522" s="94"/>
      <c r="N522" s="94"/>
    </row>
    <row r="523" spans="2:14">
      <c r="B523" s="93"/>
      <c r="C523" s="93"/>
      <c r="D523" s="93"/>
      <c r="E523" s="93"/>
      <c r="F523" s="93"/>
      <c r="G523" s="93"/>
      <c r="H523" s="94"/>
      <c r="I523" s="94"/>
      <c r="J523" s="94"/>
      <c r="K523" s="94"/>
      <c r="L523" s="94"/>
      <c r="M523" s="94"/>
      <c r="N523" s="94"/>
    </row>
    <row r="524" spans="2:14">
      <c r="B524" s="93"/>
      <c r="C524" s="93"/>
      <c r="D524" s="93"/>
      <c r="E524" s="93"/>
      <c r="F524" s="93"/>
      <c r="G524" s="93"/>
      <c r="H524" s="94"/>
      <c r="I524" s="94"/>
      <c r="J524" s="94"/>
      <c r="K524" s="94"/>
      <c r="L524" s="94"/>
      <c r="M524" s="94"/>
      <c r="N524" s="94"/>
    </row>
    <row r="525" spans="2:14">
      <c r="B525" s="93"/>
      <c r="C525" s="93"/>
      <c r="D525" s="93"/>
      <c r="E525" s="93"/>
      <c r="F525" s="93"/>
      <c r="G525" s="93"/>
      <c r="H525" s="94"/>
      <c r="I525" s="94"/>
      <c r="J525" s="94"/>
      <c r="K525" s="94"/>
      <c r="L525" s="94"/>
      <c r="M525" s="94"/>
      <c r="N525" s="94"/>
    </row>
    <row r="526" spans="2:14">
      <c r="B526" s="93"/>
      <c r="C526" s="93"/>
      <c r="D526" s="93"/>
      <c r="E526" s="93"/>
      <c r="F526" s="93"/>
      <c r="G526" s="93"/>
      <c r="H526" s="94"/>
      <c r="I526" s="94"/>
      <c r="J526" s="94"/>
      <c r="K526" s="94"/>
      <c r="L526" s="94"/>
      <c r="M526" s="94"/>
      <c r="N526" s="94"/>
    </row>
    <row r="527" spans="2:14">
      <c r="B527" s="93"/>
      <c r="C527" s="93"/>
      <c r="D527" s="93"/>
      <c r="E527" s="93"/>
      <c r="F527" s="93"/>
      <c r="G527" s="93"/>
      <c r="H527" s="94"/>
      <c r="I527" s="94"/>
      <c r="J527" s="94"/>
      <c r="K527" s="94"/>
      <c r="L527" s="94"/>
      <c r="M527" s="94"/>
      <c r="N527" s="94"/>
    </row>
    <row r="528" spans="2:14">
      <c r="B528" s="93"/>
      <c r="C528" s="93"/>
      <c r="D528" s="93"/>
      <c r="E528" s="93"/>
      <c r="F528" s="93"/>
      <c r="G528" s="93"/>
      <c r="H528" s="94"/>
      <c r="I528" s="94"/>
      <c r="J528" s="94"/>
      <c r="K528" s="94"/>
      <c r="L528" s="94"/>
      <c r="M528" s="94"/>
      <c r="N528" s="94"/>
    </row>
    <row r="529" spans="2:14">
      <c r="B529" s="93"/>
      <c r="C529" s="93"/>
      <c r="D529" s="93"/>
      <c r="E529" s="93"/>
      <c r="F529" s="93"/>
      <c r="G529" s="93"/>
      <c r="H529" s="94"/>
      <c r="I529" s="94"/>
      <c r="J529" s="94"/>
      <c r="K529" s="94"/>
      <c r="L529" s="94"/>
      <c r="M529" s="94"/>
      <c r="N529" s="94"/>
    </row>
    <row r="530" spans="2:14">
      <c r="B530" s="93"/>
      <c r="C530" s="93"/>
      <c r="D530" s="93"/>
      <c r="E530" s="93"/>
      <c r="F530" s="93"/>
      <c r="G530" s="93"/>
      <c r="H530" s="94"/>
      <c r="I530" s="94"/>
      <c r="J530" s="94"/>
      <c r="K530" s="94"/>
      <c r="L530" s="94"/>
      <c r="M530" s="94"/>
      <c r="N530" s="94"/>
    </row>
    <row r="531" spans="2:14">
      <c r="B531" s="93"/>
      <c r="C531" s="93"/>
      <c r="D531" s="93"/>
      <c r="E531" s="93"/>
      <c r="F531" s="93"/>
      <c r="G531" s="93"/>
      <c r="H531" s="94"/>
      <c r="I531" s="94"/>
      <c r="J531" s="94"/>
      <c r="K531" s="94"/>
      <c r="L531" s="94"/>
      <c r="M531" s="94"/>
      <c r="N531" s="94"/>
    </row>
    <row r="532" spans="2:14">
      <c r="B532" s="93"/>
      <c r="C532" s="93"/>
      <c r="D532" s="93"/>
      <c r="E532" s="93"/>
      <c r="F532" s="93"/>
      <c r="G532" s="93"/>
      <c r="H532" s="94"/>
      <c r="I532" s="94"/>
      <c r="J532" s="94"/>
      <c r="K532" s="94"/>
      <c r="L532" s="94"/>
      <c r="M532" s="94"/>
      <c r="N532" s="94"/>
    </row>
    <row r="533" spans="2:14">
      <c r="B533" s="93"/>
      <c r="C533" s="93"/>
      <c r="D533" s="93"/>
      <c r="E533" s="93"/>
      <c r="F533" s="93"/>
      <c r="G533" s="93"/>
      <c r="H533" s="94"/>
      <c r="I533" s="94"/>
      <c r="J533" s="94"/>
      <c r="K533" s="94"/>
      <c r="L533" s="94"/>
      <c r="M533" s="94"/>
      <c r="N533" s="94"/>
    </row>
    <row r="534" spans="2:14">
      <c r="B534" s="93"/>
      <c r="C534" s="93"/>
      <c r="D534" s="93"/>
      <c r="E534" s="93"/>
      <c r="F534" s="93"/>
      <c r="G534" s="93"/>
      <c r="H534" s="94"/>
      <c r="I534" s="94"/>
      <c r="J534" s="94"/>
      <c r="K534" s="94"/>
      <c r="L534" s="94"/>
      <c r="M534" s="94"/>
      <c r="N534" s="94"/>
    </row>
    <row r="535" spans="2:14">
      <c r="B535" s="93"/>
      <c r="C535" s="93"/>
      <c r="D535" s="93"/>
      <c r="E535" s="93"/>
      <c r="F535" s="93"/>
      <c r="G535" s="93"/>
      <c r="H535" s="94"/>
      <c r="I535" s="94"/>
      <c r="J535" s="94"/>
      <c r="K535" s="94"/>
      <c r="L535" s="94"/>
      <c r="M535" s="94"/>
      <c r="N535" s="94"/>
    </row>
    <row r="536" spans="2:14">
      <c r="B536" s="93"/>
      <c r="C536" s="93"/>
      <c r="D536" s="93"/>
      <c r="E536" s="93"/>
      <c r="F536" s="93"/>
      <c r="G536" s="93"/>
      <c r="H536" s="94"/>
      <c r="I536" s="94"/>
      <c r="J536" s="94"/>
      <c r="K536" s="94"/>
      <c r="L536" s="94"/>
      <c r="M536" s="94"/>
      <c r="N536" s="94"/>
    </row>
    <row r="537" spans="2:14">
      <c r="B537" s="93"/>
      <c r="C537" s="93"/>
      <c r="D537" s="93"/>
      <c r="E537" s="93"/>
      <c r="F537" s="93"/>
      <c r="G537" s="93"/>
      <c r="H537" s="94"/>
      <c r="I537" s="94"/>
      <c r="J537" s="94"/>
      <c r="K537" s="94"/>
      <c r="L537" s="94"/>
      <c r="M537" s="94"/>
      <c r="N537" s="94"/>
    </row>
    <row r="538" spans="2:14">
      <c r="B538" s="93"/>
      <c r="C538" s="93"/>
      <c r="D538" s="93"/>
      <c r="E538" s="93"/>
      <c r="F538" s="93"/>
      <c r="G538" s="93"/>
      <c r="H538" s="94"/>
      <c r="I538" s="94"/>
      <c r="J538" s="94"/>
      <c r="K538" s="94"/>
      <c r="L538" s="94"/>
      <c r="M538" s="94"/>
      <c r="N538" s="94"/>
    </row>
    <row r="539" spans="2:14">
      <c r="B539" s="93"/>
      <c r="C539" s="93"/>
      <c r="D539" s="93"/>
      <c r="E539" s="93"/>
      <c r="F539" s="93"/>
      <c r="G539" s="93"/>
      <c r="H539" s="94"/>
      <c r="I539" s="94"/>
      <c r="J539" s="94"/>
      <c r="K539" s="94"/>
      <c r="L539" s="94"/>
      <c r="M539" s="94"/>
      <c r="N539" s="94"/>
    </row>
    <row r="540" spans="2:14">
      <c r="B540" s="93"/>
      <c r="C540" s="93"/>
      <c r="D540" s="93"/>
      <c r="E540" s="93"/>
      <c r="F540" s="93"/>
      <c r="G540" s="93"/>
      <c r="H540" s="94"/>
      <c r="I540" s="94"/>
      <c r="J540" s="94"/>
      <c r="K540" s="94"/>
      <c r="L540" s="94"/>
      <c r="M540" s="94"/>
      <c r="N540" s="94"/>
    </row>
    <row r="541" spans="2:14">
      <c r="B541" s="93"/>
      <c r="C541" s="93"/>
      <c r="D541" s="93"/>
      <c r="E541" s="93"/>
      <c r="F541" s="93"/>
      <c r="G541" s="93"/>
      <c r="H541" s="94"/>
      <c r="I541" s="94"/>
      <c r="J541" s="94"/>
      <c r="K541" s="94"/>
      <c r="L541" s="94"/>
      <c r="M541" s="94"/>
      <c r="N541" s="94"/>
    </row>
    <row r="542" spans="2:14">
      <c r="B542" s="93"/>
      <c r="C542" s="93"/>
      <c r="D542" s="93"/>
      <c r="E542" s="93"/>
      <c r="F542" s="93"/>
      <c r="G542" s="93"/>
      <c r="H542" s="94"/>
      <c r="I542" s="94"/>
      <c r="J542" s="94"/>
      <c r="K542" s="94"/>
      <c r="L542" s="94"/>
      <c r="M542" s="94"/>
      <c r="N542" s="94"/>
    </row>
    <row r="543" spans="2:14">
      <c r="B543" s="93"/>
      <c r="C543" s="93"/>
      <c r="D543" s="93"/>
      <c r="E543" s="93"/>
      <c r="F543" s="93"/>
      <c r="G543" s="93"/>
      <c r="H543" s="94"/>
      <c r="I543" s="94"/>
      <c r="J543" s="94"/>
      <c r="K543" s="94"/>
      <c r="L543" s="94"/>
      <c r="M543" s="94"/>
      <c r="N543" s="94"/>
    </row>
    <row r="544" spans="2:14">
      <c r="B544" s="93"/>
      <c r="C544" s="93"/>
      <c r="D544" s="93"/>
      <c r="E544" s="93"/>
      <c r="F544" s="93"/>
      <c r="G544" s="93"/>
      <c r="H544" s="94"/>
      <c r="I544" s="94"/>
      <c r="J544" s="94"/>
      <c r="K544" s="94"/>
      <c r="L544" s="94"/>
      <c r="M544" s="94"/>
      <c r="N544" s="94"/>
    </row>
    <row r="545" spans="2:14">
      <c r="B545" s="93"/>
      <c r="C545" s="93"/>
      <c r="D545" s="93"/>
      <c r="E545" s="93"/>
      <c r="F545" s="93"/>
      <c r="G545" s="93"/>
      <c r="H545" s="94"/>
      <c r="I545" s="94"/>
      <c r="J545" s="94"/>
      <c r="K545" s="94"/>
      <c r="L545" s="94"/>
      <c r="M545" s="94"/>
      <c r="N545" s="94"/>
    </row>
    <row r="546" spans="2:14">
      <c r="B546" s="93"/>
      <c r="C546" s="93"/>
      <c r="D546" s="93"/>
      <c r="E546" s="93"/>
      <c r="F546" s="93"/>
      <c r="G546" s="93"/>
      <c r="H546" s="94"/>
      <c r="I546" s="94"/>
      <c r="J546" s="94"/>
      <c r="K546" s="94"/>
      <c r="L546" s="94"/>
      <c r="M546" s="94"/>
      <c r="N546" s="94"/>
    </row>
    <row r="547" spans="2:14">
      <c r="B547" s="93"/>
      <c r="C547" s="93"/>
      <c r="D547" s="93"/>
      <c r="E547" s="93"/>
      <c r="F547" s="93"/>
      <c r="G547" s="93"/>
      <c r="H547" s="94"/>
      <c r="I547" s="94"/>
      <c r="J547" s="94"/>
      <c r="K547" s="94"/>
      <c r="L547" s="94"/>
      <c r="M547" s="94"/>
      <c r="N547" s="94"/>
    </row>
    <row r="548" spans="2:14">
      <c r="B548" s="93"/>
      <c r="C548" s="93"/>
      <c r="D548" s="93"/>
      <c r="E548" s="93"/>
      <c r="F548" s="93"/>
      <c r="G548" s="93"/>
      <c r="H548" s="94"/>
      <c r="I548" s="94"/>
      <c r="J548" s="94"/>
      <c r="K548" s="94"/>
      <c r="L548" s="94"/>
      <c r="M548" s="94"/>
      <c r="N548" s="94"/>
    </row>
    <row r="549" spans="2:14">
      <c r="B549" s="93"/>
      <c r="C549" s="93"/>
      <c r="D549" s="93"/>
      <c r="E549" s="93"/>
      <c r="F549" s="93"/>
      <c r="G549" s="93"/>
      <c r="H549" s="94"/>
      <c r="I549" s="94"/>
      <c r="J549" s="94"/>
      <c r="K549" s="94"/>
      <c r="L549" s="94"/>
      <c r="M549" s="94"/>
      <c r="N549" s="94"/>
    </row>
    <row r="550" spans="2:14">
      <c r="B550" s="93"/>
      <c r="C550" s="93"/>
      <c r="D550" s="93"/>
      <c r="E550" s="93"/>
      <c r="F550" s="93"/>
      <c r="G550" s="93"/>
      <c r="H550" s="94"/>
      <c r="I550" s="94"/>
      <c r="J550" s="94"/>
      <c r="K550" s="94"/>
      <c r="L550" s="94"/>
      <c r="M550" s="94"/>
      <c r="N550" s="94"/>
    </row>
    <row r="551" spans="2:14">
      <c r="B551" s="93"/>
      <c r="C551" s="93"/>
      <c r="D551" s="93"/>
      <c r="E551" s="93"/>
      <c r="F551" s="93"/>
      <c r="G551" s="93"/>
      <c r="H551" s="94"/>
      <c r="I551" s="94"/>
      <c r="J551" s="94"/>
      <c r="K551" s="94"/>
      <c r="L551" s="94"/>
      <c r="M551" s="94"/>
      <c r="N551" s="94"/>
    </row>
    <row r="552" spans="2:14">
      <c r="B552" s="93"/>
      <c r="C552" s="93"/>
      <c r="D552" s="93"/>
      <c r="E552" s="93"/>
      <c r="F552" s="93"/>
      <c r="G552" s="93"/>
      <c r="H552" s="94"/>
      <c r="I552" s="94"/>
      <c r="J552" s="94"/>
      <c r="K552" s="94"/>
      <c r="L552" s="94"/>
      <c r="M552" s="94"/>
      <c r="N552" s="94"/>
    </row>
    <row r="553" spans="2:14">
      <c r="B553" s="93"/>
      <c r="C553" s="93"/>
      <c r="D553" s="93"/>
      <c r="E553" s="93"/>
      <c r="F553" s="93"/>
      <c r="G553" s="93"/>
      <c r="H553" s="94"/>
      <c r="I553" s="94"/>
      <c r="J553" s="94"/>
      <c r="K553" s="94"/>
      <c r="L553" s="94"/>
      <c r="M553" s="94"/>
      <c r="N553" s="94"/>
    </row>
    <row r="554" spans="2:14">
      <c r="B554" s="93"/>
      <c r="C554" s="93"/>
      <c r="D554" s="93"/>
      <c r="E554" s="93"/>
      <c r="F554" s="93"/>
      <c r="G554" s="93"/>
      <c r="H554" s="94"/>
      <c r="I554" s="94"/>
      <c r="J554" s="94"/>
      <c r="K554" s="94"/>
      <c r="L554" s="94"/>
      <c r="M554" s="94"/>
      <c r="N554" s="94"/>
    </row>
    <row r="555" spans="2:14">
      <c r="B555" s="93"/>
      <c r="C555" s="93"/>
      <c r="D555" s="93"/>
      <c r="E555" s="93"/>
      <c r="F555" s="93"/>
      <c r="G555" s="93"/>
      <c r="H555" s="94"/>
      <c r="I555" s="94"/>
      <c r="J555" s="94"/>
      <c r="K555" s="94"/>
      <c r="L555" s="94"/>
      <c r="M555" s="94"/>
      <c r="N555" s="94"/>
    </row>
    <row r="556" spans="2:14">
      <c r="B556" s="93"/>
      <c r="C556" s="93"/>
      <c r="D556" s="93"/>
      <c r="E556" s="93"/>
      <c r="F556" s="93"/>
      <c r="G556" s="93"/>
      <c r="H556" s="94"/>
      <c r="I556" s="94"/>
      <c r="J556" s="94"/>
      <c r="K556" s="94"/>
      <c r="L556" s="94"/>
      <c r="M556" s="94"/>
      <c r="N556" s="94"/>
    </row>
    <row r="557" spans="2:14">
      <c r="B557" s="93"/>
      <c r="C557" s="93"/>
      <c r="D557" s="93"/>
      <c r="E557" s="93"/>
      <c r="F557" s="93"/>
      <c r="G557" s="93"/>
      <c r="H557" s="94"/>
      <c r="I557" s="94"/>
      <c r="J557" s="94"/>
      <c r="K557" s="94"/>
      <c r="L557" s="94"/>
      <c r="M557" s="94"/>
      <c r="N557" s="94"/>
    </row>
    <row r="558" spans="2:14">
      <c r="B558" s="93"/>
      <c r="C558" s="93"/>
      <c r="D558" s="93"/>
      <c r="E558" s="93"/>
      <c r="F558" s="93"/>
      <c r="G558" s="93"/>
      <c r="H558" s="94"/>
      <c r="I558" s="94"/>
      <c r="J558" s="94"/>
      <c r="K558" s="94"/>
      <c r="L558" s="94"/>
      <c r="M558" s="94"/>
      <c r="N558" s="94"/>
    </row>
    <row r="559" spans="2:14">
      <c r="B559" s="93"/>
      <c r="C559" s="93"/>
      <c r="D559" s="93"/>
      <c r="E559" s="93"/>
      <c r="F559" s="93"/>
      <c r="G559" s="93"/>
      <c r="H559" s="94"/>
      <c r="I559" s="94"/>
      <c r="J559" s="94"/>
      <c r="K559" s="94"/>
      <c r="L559" s="94"/>
      <c r="M559" s="94"/>
      <c r="N559" s="94"/>
    </row>
    <row r="560" spans="2:14">
      <c r="B560" s="93"/>
      <c r="C560" s="93"/>
      <c r="D560" s="93"/>
      <c r="E560" s="93"/>
      <c r="F560" s="93"/>
      <c r="G560" s="93"/>
      <c r="H560" s="94"/>
      <c r="I560" s="94"/>
      <c r="J560" s="94"/>
      <c r="K560" s="94"/>
      <c r="L560" s="94"/>
      <c r="M560" s="94"/>
      <c r="N560" s="94"/>
    </row>
    <row r="561" spans="2:14">
      <c r="B561" s="93"/>
      <c r="C561" s="93"/>
      <c r="D561" s="93"/>
      <c r="E561" s="93"/>
      <c r="F561" s="93"/>
      <c r="G561" s="93"/>
      <c r="H561" s="94"/>
      <c r="I561" s="94"/>
      <c r="J561" s="94"/>
      <c r="K561" s="94"/>
      <c r="L561" s="94"/>
      <c r="M561" s="94"/>
      <c r="N561" s="94"/>
    </row>
    <row r="562" spans="2:14">
      <c r="B562" s="93"/>
      <c r="C562" s="93"/>
      <c r="D562" s="93"/>
      <c r="E562" s="93"/>
      <c r="F562" s="93"/>
      <c r="G562" s="93"/>
      <c r="H562" s="94"/>
      <c r="I562" s="94"/>
      <c r="J562" s="94"/>
      <c r="K562" s="94"/>
      <c r="L562" s="94"/>
      <c r="M562" s="94"/>
      <c r="N562" s="94"/>
    </row>
    <row r="563" spans="2:14">
      <c r="B563" s="93"/>
      <c r="C563" s="93"/>
      <c r="D563" s="93"/>
      <c r="E563" s="93"/>
      <c r="F563" s="93"/>
      <c r="G563" s="93"/>
      <c r="H563" s="94"/>
      <c r="I563" s="94"/>
      <c r="J563" s="94"/>
      <c r="K563" s="94"/>
      <c r="L563" s="94"/>
      <c r="M563" s="94"/>
      <c r="N563" s="94"/>
    </row>
    <row r="564" spans="2:14">
      <c r="B564" s="93"/>
      <c r="C564" s="93"/>
      <c r="D564" s="93"/>
      <c r="E564" s="93"/>
      <c r="F564" s="93"/>
      <c r="G564" s="93"/>
      <c r="H564" s="94"/>
      <c r="I564" s="94"/>
      <c r="J564" s="94"/>
      <c r="K564" s="94"/>
      <c r="L564" s="94"/>
      <c r="M564" s="94"/>
      <c r="N564" s="94"/>
    </row>
    <row r="565" spans="2:14">
      <c r="B565" s="93"/>
      <c r="C565" s="93"/>
      <c r="D565" s="93"/>
      <c r="E565" s="93"/>
      <c r="F565" s="93"/>
      <c r="G565" s="93"/>
      <c r="H565" s="94"/>
      <c r="I565" s="94"/>
      <c r="J565" s="94"/>
      <c r="K565" s="94"/>
      <c r="L565" s="94"/>
      <c r="M565" s="94"/>
      <c r="N565" s="94"/>
    </row>
    <row r="566" spans="2:14">
      <c r="B566" s="93"/>
      <c r="C566" s="93"/>
      <c r="D566" s="93"/>
      <c r="E566" s="93"/>
      <c r="F566" s="93"/>
      <c r="G566" s="93"/>
      <c r="H566" s="94"/>
      <c r="I566" s="94"/>
      <c r="J566" s="94"/>
      <c r="K566" s="94"/>
      <c r="L566" s="94"/>
      <c r="M566" s="94"/>
      <c r="N566" s="94"/>
    </row>
    <row r="567" spans="2:14">
      <c r="B567" s="93"/>
      <c r="C567" s="93"/>
      <c r="D567" s="93"/>
      <c r="E567" s="93"/>
      <c r="F567" s="93"/>
      <c r="G567" s="93"/>
      <c r="H567" s="94"/>
      <c r="I567" s="94"/>
      <c r="J567" s="94"/>
      <c r="K567" s="94"/>
      <c r="L567" s="94"/>
      <c r="M567" s="94"/>
      <c r="N567" s="94"/>
    </row>
    <row r="568" spans="2:14">
      <c r="B568" s="93"/>
      <c r="C568" s="93"/>
      <c r="D568" s="93"/>
      <c r="E568" s="93"/>
      <c r="F568" s="93"/>
      <c r="G568" s="93"/>
      <c r="H568" s="94"/>
      <c r="I568" s="94"/>
      <c r="J568" s="94"/>
      <c r="K568" s="94"/>
      <c r="L568" s="94"/>
      <c r="M568" s="94"/>
      <c r="N568" s="94"/>
    </row>
    <row r="569" spans="2:14">
      <c r="B569" s="93"/>
      <c r="C569" s="93"/>
      <c r="D569" s="93"/>
      <c r="E569" s="93"/>
      <c r="F569" s="93"/>
      <c r="G569" s="93"/>
      <c r="H569" s="94"/>
      <c r="I569" s="94"/>
      <c r="J569" s="94"/>
      <c r="K569" s="94"/>
      <c r="L569" s="94"/>
      <c r="M569" s="94"/>
      <c r="N569" s="94"/>
    </row>
    <row r="570" spans="2:14">
      <c r="B570" s="93"/>
      <c r="C570" s="93"/>
      <c r="D570" s="93"/>
      <c r="E570" s="93"/>
      <c r="F570" s="93"/>
      <c r="G570" s="93"/>
      <c r="H570" s="94"/>
      <c r="I570" s="94"/>
      <c r="J570" s="94"/>
      <c r="K570" s="94"/>
      <c r="L570" s="94"/>
      <c r="M570" s="94"/>
      <c r="N570" s="94"/>
    </row>
    <row r="571" spans="2:14">
      <c r="B571" s="93"/>
      <c r="C571" s="93"/>
      <c r="D571" s="93"/>
      <c r="E571" s="93"/>
      <c r="F571" s="93"/>
      <c r="G571" s="93"/>
      <c r="H571" s="94"/>
      <c r="I571" s="94"/>
      <c r="J571" s="94"/>
      <c r="K571" s="94"/>
      <c r="L571" s="94"/>
      <c r="M571" s="94"/>
      <c r="N571" s="94"/>
    </row>
    <row r="572" spans="2:14">
      <c r="B572" s="93"/>
      <c r="C572" s="93"/>
      <c r="D572" s="93"/>
      <c r="E572" s="93"/>
      <c r="F572" s="93"/>
      <c r="G572" s="93"/>
      <c r="H572" s="94"/>
      <c r="I572" s="94"/>
      <c r="J572" s="94"/>
      <c r="K572" s="94"/>
      <c r="L572" s="94"/>
      <c r="M572" s="94"/>
      <c r="N572" s="94"/>
    </row>
    <row r="573" spans="2:14">
      <c r="B573" s="93"/>
      <c r="C573" s="93"/>
      <c r="D573" s="93"/>
      <c r="E573" s="93"/>
      <c r="F573" s="93"/>
      <c r="G573" s="93"/>
      <c r="H573" s="94"/>
      <c r="I573" s="94"/>
      <c r="J573" s="94"/>
      <c r="K573" s="94"/>
      <c r="L573" s="94"/>
      <c r="M573" s="94"/>
      <c r="N573" s="94"/>
    </row>
  </sheetData>
  <sheetProtection sheet="1" objects="1" scenarios="1"/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42.7109375" style="2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9" style="1" bestFit="1" customWidth="1"/>
    <col min="13" max="13" width="10.2851562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146</v>
      </c>
      <c r="C1" s="46" t="s" vm="1">
        <v>229</v>
      </c>
    </row>
    <row r="2" spans="2:15">
      <c r="B2" s="46" t="s">
        <v>145</v>
      </c>
      <c r="C2" s="46" t="s">
        <v>230</v>
      </c>
    </row>
    <row r="3" spans="2:15">
      <c r="B3" s="46" t="s">
        <v>147</v>
      </c>
      <c r="C3" s="46" t="s">
        <v>231</v>
      </c>
    </row>
    <row r="4" spans="2:15">
      <c r="B4" s="46" t="s">
        <v>148</v>
      </c>
      <c r="C4" s="46">
        <v>12152</v>
      </c>
    </row>
    <row r="6" spans="2:15" ht="26.25" customHeight="1">
      <c r="B6" s="143" t="s">
        <v>173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</row>
    <row r="7" spans="2:15" ht="26.25" customHeight="1">
      <c r="B7" s="143" t="s">
        <v>93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</row>
    <row r="8" spans="2:15" s="3" customFormat="1" ht="63">
      <c r="B8" s="21" t="s">
        <v>115</v>
      </c>
      <c r="C8" s="29" t="s">
        <v>47</v>
      </c>
      <c r="D8" s="29" t="s">
        <v>119</v>
      </c>
      <c r="E8" s="29" t="s">
        <v>117</v>
      </c>
      <c r="F8" s="29" t="s">
        <v>67</v>
      </c>
      <c r="G8" s="29" t="s">
        <v>14</v>
      </c>
      <c r="H8" s="29" t="s">
        <v>68</v>
      </c>
      <c r="I8" s="29" t="s">
        <v>103</v>
      </c>
      <c r="J8" s="29" t="s">
        <v>205</v>
      </c>
      <c r="K8" s="29" t="s">
        <v>204</v>
      </c>
      <c r="L8" s="29" t="s">
        <v>63</v>
      </c>
      <c r="M8" s="29" t="s">
        <v>60</v>
      </c>
      <c r="N8" s="29" t="s">
        <v>149</v>
      </c>
      <c r="O8" s="19" t="s">
        <v>151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212</v>
      </c>
      <c r="K9" s="31"/>
      <c r="L9" s="31" t="s">
        <v>208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7" t="s">
        <v>32</v>
      </c>
      <c r="C11" s="87"/>
      <c r="D11" s="88"/>
      <c r="E11" s="87"/>
      <c r="F11" s="88"/>
      <c r="G11" s="87"/>
      <c r="H11" s="87"/>
      <c r="I11" s="88"/>
      <c r="J11" s="90"/>
      <c r="K11" s="102"/>
      <c r="L11" s="90">
        <v>1668.5219855180001</v>
      </c>
      <c r="M11" s="91"/>
      <c r="N11" s="91">
        <f>IFERROR(L11/$L$11,0)</f>
        <v>1</v>
      </c>
      <c r="O11" s="91">
        <f>L11/'סכום נכסי הקרן'!$C$42</f>
        <v>1.2462218676140013E-2</v>
      </c>
    </row>
    <row r="12" spans="2:15" s="4" customFormat="1" ht="18" customHeight="1">
      <c r="B12" s="113" t="s">
        <v>197</v>
      </c>
      <c r="C12" s="87"/>
      <c r="D12" s="88"/>
      <c r="E12" s="87"/>
      <c r="F12" s="88"/>
      <c r="G12" s="87"/>
      <c r="H12" s="87"/>
      <c r="I12" s="88"/>
      <c r="J12" s="90"/>
      <c r="K12" s="102"/>
      <c r="L12" s="90">
        <v>1668.5219855180001</v>
      </c>
      <c r="M12" s="91"/>
      <c r="N12" s="91">
        <f t="shared" ref="N12:N24" si="0">IFERROR(L12/$L$11,0)</f>
        <v>1</v>
      </c>
      <c r="O12" s="91">
        <f>L12/'סכום נכסי הקרן'!$C$42</f>
        <v>1.2462218676140013E-2</v>
      </c>
    </row>
    <row r="13" spans="2:15">
      <c r="B13" s="85" t="s">
        <v>54</v>
      </c>
      <c r="C13" s="80"/>
      <c r="D13" s="81"/>
      <c r="E13" s="80"/>
      <c r="F13" s="81"/>
      <c r="G13" s="80"/>
      <c r="H13" s="80"/>
      <c r="I13" s="81"/>
      <c r="J13" s="83"/>
      <c r="K13" s="100"/>
      <c r="L13" s="83">
        <v>1132.7732604390001</v>
      </c>
      <c r="M13" s="84"/>
      <c r="N13" s="84">
        <f t="shared" si="0"/>
        <v>0.67890820155260079</v>
      </c>
      <c r="O13" s="84">
        <f>L13/'סכום נכסי הקרן'!$C$42</f>
        <v>8.4607024687734494E-3</v>
      </c>
    </row>
    <row r="14" spans="2:15">
      <c r="B14" s="86" t="s">
        <v>1702</v>
      </c>
      <c r="C14" s="87" t="s">
        <v>1703</v>
      </c>
      <c r="D14" s="88" t="s">
        <v>29</v>
      </c>
      <c r="E14" s="87"/>
      <c r="F14" s="88" t="s">
        <v>1594</v>
      </c>
      <c r="G14" s="87" t="s">
        <v>707</v>
      </c>
      <c r="H14" s="87" t="s">
        <v>708</v>
      </c>
      <c r="I14" s="88" t="s">
        <v>134</v>
      </c>
      <c r="J14" s="90">
        <v>20.394665</v>
      </c>
      <c r="K14" s="102">
        <v>101083.0267</v>
      </c>
      <c r="L14" s="90">
        <v>81.064444928</v>
      </c>
      <c r="M14" s="91">
        <v>1.6011047051844506E-8</v>
      </c>
      <c r="N14" s="91">
        <f t="shared" si="0"/>
        <v>4.8584583021142019E-2</v>
      </c>
      <c r="O14" s="91">
        <f>L14/'סכום נכסי הקרן'!$C$42</f>
        <v>6.0547169789855102E-4</v>
      </c>
    </row>
    <row r="15" spans="2:15">
      <c r="B15" s="86" t="s">
        <v>1704</v>
      </c>
      <c r="C15" s="87" t="s">
        <v>1705</v>
      </c>
      <c r="D15" s="88" t="s">
        <v>29</v>
      </c>
      <c r="E15" s="87"/>
      <c r="F15" s="88" t="s">
        <v>1594</v>
      </c>
      <c r="G15" s="87" t="s">
        <v>718</v>
      </c>
      <c r="H15" s="87" t="s">
        <v>708</v>
      </c>
      <c r="I15" s="88" t="s">
        <v>132</v>
      </c>
      <c r="J15" s="90">
        <v>3.4635559999999996</v>
      </c>
      <c r="K15" s="102">
        <v>1015461</v>
      </c>
      <c r="L15" s="90">
        <v>127.14334177400001</v>
      </c>
      <c r="M15" s="91">
        <v>2.4581954224648957E-5</v>
      </c>
      <c r="N15" s="91">
        <f t="shared" si="0"/>
        <v>7.6201178574538106E-2</v>
      </c>
      <c r="O15" s="91">
        <f>L15/'סכום נכסי הקרן'!$C$42</f>
        <v>9.4963575077548898E-4</v>
      </c>
    </row>
    <row r="16" spans="2:15">
      <c r="B16" s="86" t="s">
        <v>1706</v>
      </c>
      <c r="C16" s="87" t="s">
        <v>1707</v>
      </c>
      <c r="D16" s="88" t="s">
        <v>29</v>
      </c>
      <c r="E16" s="87"/>
      <c r="F16" s="88" t="s">
        <v>1594</v>
      </c>
      <c r="G16" s="87" t="s">
        <v>726</v>
      </c>
      <c r="H16" s="87" t="s">
        <v>708</v>
      </c>
      <c r="I16" s="88" t="s">
        <v>132</v>
      </c>
      <c r="J16" s="90">
        <v>126.38209699999999</v>
      </c>
      <c r="K16" s="102">
        <v>33919.440000000002</v>
      </c>
      <c r="L16" s="90">
        <v>154.968180405</v>
      </c>
      <c r="M16" s="91">
        <v>1.3227200333578255E-5</v>
      </c>
      <c r="N16" s="91">
        <f t="shared" si="0"/>
        <v>9.2877517797219464E-2</v>
      </c>
      <c r="O16" s="91">
        <f>L16/'סכום נכסי הקרן'!$C$42</f>
        <v>1.1574599368860347E-3</v>
      </c>
    </row>
    <row r="17" spans="2:15">
      <c r="B17" s="86" t="s">
        <v>1708</v>
      </c>
      <c r="C17" s="87" t="s">
        <v>1709</v>
      </c>
      <c r="D17" s="88" t="s">
        <v>29</v>
      </c>
      <c r="E17" s="87"/>
      <c r="F17" s="88" t="s">
        <v>1594</v>
      </c>
      <c r="G17" s="87" t="s">
        <v>1710</v>
      </c>
      <c r="H17" s="87" t="s">
        <v>708</v>
      </c>
      <c r="I17" s="88" t="s">
        <v>134</v>
      </c>
      <c r="J17" s="90">
        <v>19.604178999999998</v>
      </c>
      <c r="K17" s="102">
        <v>220566.59909999999</v>
      </c>
      <c r="L17" s="90">
        <v>170.029393191</v>
      </c>
      <c r="M17" s="91">
        <v>7.7481917942181806E-5</v>
      </c>
      <c r="N17" s="91">
        <f t="shared" si="0"/>
        <v>0.1019041970479122</v>
      </c>
      <c r="O17" s="91">
        <f>L17/'סכום נכסי הקרן'!$C$42</f>
        <v>1.2699523876275435E-3</v>
      </c>
    </row>
    <row r="18" spans="2:15">
      <c r="B18" s="86" t="s">
        <v>1711</v>
      </c>
      <c r="C18" s="87" t="s">
        <v>1712</v>
      </c>
      <c r="D18" s="88" t="s">
        <v>29</v>
      </c>
      <c r="E18" s="87"/>
      <c r="F18" s="88" t="s">
        <v>1594</v>
      </c>
      <c r="G18" s="87" t="s">
        <v>1710</v>
      </c>
      <c r="H18" s="87" t="s">
        <v>708</v>
      </c>
      <c r="I18" s="88" t="s">
        <v>132</v>
      </c>
      <c r="J18" s="90">
        <v>48.077627999999997</v>
      </c>
      <c r="K18" s="102">
        <v>113350.9</v>
      </c>
      <c r="L18" s="90">
        <v>197.00456338999996</v>
      </c>
      <c r="M18" s="91">
        <v>8.1578489360601382E-5</v>
      </c>
      <c r="N18" s="91">
        <f t="shared" si="0"/>
        <v>0.11807130208646248</v>
      </c>
      <c r="O18" s="91">
        <f>L18/'סכום נכסי הקרן'!$C$42</f>
        <v>1.4714303859780819E-3</v>
      </c>
    </row>
    <row r="19" spans="2:15">
      <c r="B19" s="86" t="s">
        <v>1713</v>
      </c>
      <c r="C19" s="87" t="s">
        <v>1714</v>
      </c>
      <c r="D19" s="88" t="s">
        <v>29</v>
      </c>
      <c r="E19" s="87"/>
      <c r="F19" s="88" t="s">
        <v>1594</v>
      </c>
      <c r="G19" s="87" t="s">
        <v>1715</v>
      </c>
      <c r="H19" s="87" t="s">
        <v>708</v>
      </c>
      <c r="I19" s="88" t="s">
        <v>135</v>
      </c>
      <c r="J19" s="90">
        <v>11034.762229</v>
      </c>
      <c r="K19" s="102">
        <v>133.5</v>
      </c>
      <c r="L19" s="90">
        <v>65.808143939999994</v>
      </c>
      <c r="M19" s="91">
        <v>7.9463296635453683E-6</v>
      </c>
      <c r="N19" s="91">
        <f t="shared" si="0"/>
        <v>3.9440981006653962E-2</v>
      </c>
      <c r="O19" s="91">
        <f>L19/'סכום נכסי הקרן'!$C$42</f>
        <v>4.9152213010640654E-4</v>
      </c>
    </row>
    <row r="20" spans="2:15">
      <c r="B20" s="86" t="s">
        <v>1716</v>
      </c>
      <c r="C20" s="87" t="s">
        <v>1717</v>
      </c>
      <c r="D20" s="88" t="s">
        <v>29</v>
      </c>
      <c r="E20" s="87"/>
      <c r="F20" s="88" t="s">
        <v>1594</v>
      </c>
      <c r="G20" s="87" t="s">
        <v>550</v>
      </c>
      <c r="H20" s="87"/>
      <c r="I20" s="88" t="s">
        <v>135</v>
      </c>
      <c r="J20" s="90">
        <v>461.78612399999997</v>
      </c>
      <c r="K20" s="102">
        <v>16324.43</v>
      </c>
      <c r="L20" s="90">
        <v>336.75519281099997</v>
      </c>
      <c r="M20" s="91">
        <v>1.2468364395199734E-6</v>
      </c>
      <c r="N20" s="91">
        <f t="shared" si="0"/>
        <v>0.20182844201867248</v>
      </c>
      <c r="O20" s="91">
        <f>L20/'סכום נכסי הקרן'!$C$42</f>
        <v>2.515230179501342E-3</v>
      </c>
    </row>
    <row r="21" spans="2:15">
      <c r="B21" s="92"/>
      <c r="C21" s="87"/>
      <c r="D21" s="87"/>
      <c r="E21" s="87"/>
      <c r="F21" s="87"/>
      <c r="G21" s="87"/>
      <c r="H21" s="87"/>
      <c r="I21" s="87"/>
      <c r="J21" s="90"/>
      <c r="K21" s="102"/>
      <c r="L21" s="87"/>
      <c r="M21" s="87"/>
      <c r="N21" s="91"/>
      <c r="O21" s="87"/>
    </row>
    <row r="22" spans="2:15">
      <c r="B22" s="85" t="s">
        <v>31</v>
      </c>
      <c r="C22" s="80"/>
      <c r="D22" s="81"/>
      <c r="E22" s="80"/>
      <c r="F22" s="81"/>
      <c r="G22" s="80"/>
      <c r="H22" s="80"/>
      <c r="I22" s="81"/>
      <c r="J22" s="83"/>
      <c r="K22" s="100"/>
      <c r="L22" s="83">
        <v>535.748725079</v>
      </c>
      <c r="M22" s="84"/>
      <c r="N22" s="84">
        <f t="shared" si="0"/>
        <v>0.32109179844739921</v>
      </c>
      <c r="O22" s="84">
        <f>L22/'סכום נכסי הקרן'!$C$42</f>
        <v>4.0015162073665633E-3</v>
      </c>
    </row>
    <row r="23" spans="2:15">
      <c r="B23" s="86" t="s">
        <v>1718</v>
      </c>
      <c r="C23" s="87" t="s">
        <v>1719</v>
      </c>
      <c r="D23" s="88" t="s">
        <v>124</v>
      </c>
      <c r="E23" s="87"/>
      <c r="F23" s="88" t="s">
        <v>1566</v>
      </c>
      <c r="G23" s="87" t="s">
        <v>550</v>
      </c>
      <c r="H23" s="87"/>
      <c r="I23" s="88" t="s">
        <v>132</v>
      </c>
      <c r="J23" s="90">
        <v>3752.7552039999991</v>
      </c>
      <c r="K23" s="102">
        <v>1469.4</v>
      </c>
      <c r="L23" s="90">
        <v>199.34189077400001</v>
      </c>
      <c r="M23" s="91">
        <v>6.002789937861683E-6</v>
      </c>
      <c r="N23" s="91">
        <f t="shared" si="0"/>
        <v>0.11947213911725199</v>
      </c>
      <c r="O23" s="91">
        <f>L23/'סכום נכסי הקרן'!$C$42</f>
        <v>1.4888879233854154E-3</v>
      </c>
    </row>
    <row r="24" spans="2:15">
      <c r="B24" s="86" t="s">
        <v>1720</v>
      </c>
      <c r="C24" s="87" t="s">
        <v>1721</v>
      </c>
      <c r="D24" s="88" t="s">
        <v>124</v>
      </c>
      <c r="E24" s="87"/>
      <c r="F24" s="88" t="s">
        <v>1566</v>
      </c>
      <c r="G24" s="87" t="s">
        <v>550</v>
      </c>
      <c r="H24" s="87"/>
      <c r="I24" s="88" t="s">
        <v>132</v>
      </c>
      <c r="J24" s="90">
        <v>766.51435600000013</v>
      </c>
      <c r="K24" s="102">
        <v>12140.49</v>
      </c>
      <c r="L24" s="90">
        <v>336.40683430500002</v>
      </c>
      <c r="M24" s="91">
        <v>7.5621000868886533E-6</v>
      </c>
      <c r="N24" s="91">
        <f t="shared" si="0"/>
        <v>0.20161965933014722</v>
      </c>
      <c r="O24" s="91">
        <f>L24/'סכום נכסי הקרן'!$C$42</f>
        <v>2.5126282839811479E-3</v>
      </c>
    </row>
    <row r="25" spans="2:15">
      <c r="B25" s="92"/>
      <c r="C25" s="87"/>
      <c r="D25" s="87"/>
      <c r="E25" s="87"/>
      <c r="F25" s="87"/>
      <c r="G25" s="87"/>
      <c r="H25" s="87"/>
      <c r="I25" s="87"/>
      <c r="J25" s="90"/>
      <c r="K25" s="102"/>
      <c r="L25" s="87"/>
      <c r="M25" s="87"/>
      <c r="N25" s="91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109" t="s">
        <v>220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109" t="s">
        <v>112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109" t="s">
        <v>203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109" t="s">
        <v>211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2:15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</row>
    <row r="118" spans="2:15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</row>
    <row r="119" spans="2:15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</row>
    <row r="120" spans="2:15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</row>
    <row r="121" spans="2:15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</row>
    <row r="122" spans="2:15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</row>
    <row r="123" spans="2:15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</row>
    <row r="124" spans="2:15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</row>
    <row r="125" spans="2:15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111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111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112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3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3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3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3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3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3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3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3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3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3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3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3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3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3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3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3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3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3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3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</row>
    <row r="501" spans="2:15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</row>
    <row r="502" spans="2:15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</row>
    <row r="503" spans="2:15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</row>
    <row r="504" spans="2:15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</row>
    <row r="505" spans="2:15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</row>
    <row r="506" spans="2:15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</row>
    <row r="507" spans="2:15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</row>
    <row r="508" spans="2:15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</row>
    <row r="509" spans="2:15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</row>
    <row r="510" spans="2:15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2:15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</row>
    <row r="512" spans="2:15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</row>
    <row r="513" spans="2:15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</row>
    <row r="514" spans="2:15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</row>
    <row r="515" spans="2:15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</row>
    <row r="516" spans="2:15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</row>
    <row r="517" spans="2:15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</row>
    <row r="518" spans="2:15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</row>
    <row r="519" spans="2:15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</row>
    <row r="520" spans="2:15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</row>
    <row r="521" spans="2:15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</row>
    <row r="522" spans="2:15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</row>
    <row r="523" spans="2:15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</row>
    <row r="524" spans="2:15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</row>
    <row r="525" spans="2:15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</row>
  </sheetData>
  <sheetProtection sheet="1" objects="1" scenarios="1"/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3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9" style="1" bestFit="1" customWidth="1"/>
    <col min="8" max="8" width="8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146</v>
      </c>
      <c r="C1" s="46" t="s" vm="1">
        <v>229</v>
      </c>
    </row>
    <row r="2" spans="2:12">
      <c r="B2" s="46" t="s">
        <v>145</v>
      </c>
      <c r="C2" s="46" t="s">
        <v>230</v>
      </c>
    </row>
    <row r="3" spans="2:12">
      <c r="B3" s="46" t="s">
        <v>147</v>
      </c>
      <c r="C3" s="46" t="s">
        <v>231</v>
      </c>
    </row>
    <row r="4" spans="2:12">
      <c r="B4" s="46" t="s">
        <v>148</v>
      </c>
      <c r="C4" s="46">
        <v>12152</v>
      </c>
    </row>
    <row r="6" spans="2:12" ht="26.25" customHeight="1">
      <c r="B6" s="143" t="s">
        <v>173</v>
      </c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2:12" ht="26.25" customHeight="1">
      <c r="B7" s="143" t="s">
        <v>94</v>
      </c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2:12" s="3" customFormat="1" ht="63">
      <c r="B8" s="21" t="s">
        <v>116</v>
      </c>
      <c r="C8" s="29" t="s">
        <v>47</v>
      </c>
      <c r="D8" s="29" t="s">
        <v>119</v>
      </c>
      <c r="E8" s="29" t="s">
        <v>67</v>
      </c>
      <c r="F8" s="29" t="s">
        <v>103</v>
      </c>
      <c r="G8" s="29" t="s">
        <v>205</v>
      </c>
      <c r="H8" s="29" t="s">
        <v>204</v>
      </c>
      <c r="I8" s="29" t="s">
        <v>63</v>
      </c>
      <c r="J8" s="29" t="s">
        <v>60</v>
      </c>
      <c r="K8" s="29" t="s">
        <v>149</v>
      </c>
      <c r="L8" s="65" t="s">
        <v>151</v>
      </c>
    </row>
    <row r="9" spans="2:12" s="3" customFormat="1" ht="25.5"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7" t="s">
        <v>50</v>
      </c>
      <c r="C11" s="87"/>
      <c r="D11" s="88"/>
      <c r="E11" s="88"/>
      <c r="F11" s="88"/>
      <c r="G11" s="90"/>
      <c r="H11" s="102"/>
      <c r="I11" s="90">
        <v>1.8612695420000001</v>
      </c>
      <c r="J11" s="91"/>
      <c r="K11" s="91">
        <f>IFERROR(I11/$I$11,0)</f>
        <v>1</v>
      </c>
      <c r="L11" s="91">
        <f>I11/'סכום נכסי הקרן'!$C$42</f>
        <v>1.3901853406170016E-5</v>
      </c>
    </row>
    <row r="12" spans="2:12" s="4" customFormat="1" ht="18" customHeight="1">
      <c r="B12" s="113" t="s">
        <v>27</v>
      </c>
      <c r="C12" s="87"/>
      <c r="D12" s="88"/>
      <c r="E12" s="88"/>
      <c r="F12" s="88"/>
      <c r="G12" s="90"/>
      <c r="H12" s="102"/>
      <c r="I12" s="90">
        <v>1.763427029</v>
      </c>
      <c r="J12" s="91"/>
      <c r="K12" s="91">
        <f t="shared" ref="K12:K21" si="0">IFERROR(I12/$I$11,0)</f>
        <v>0.94743237838896521</v>
      </c>
      <c r="L12" s="91">
        <f>I12/'סכום נכסי הקרן'!$C$42</f>
        <v>1.3171066036622396E-5</v>
      </c>
    </row>
    <row r="13" spans="2:12">
      <c r="B13" s="85" t="s">
        <v>1722</v>
      </c>
      <c r="C13" s="80"/>
      <c r="D13" s="81"/>
      <c r="E13" s="81"/>
      <c r="F13" s="81"/>
      <c r="G13" s="83"/>
      <c r="H13" s="100"/>
      <c r="I13" s="83">
        <v>1.763427029</v>
      </c>
      <c r="J13" s="84"/>
      <c r="K13" s="84">
        <f t="shared" si="0"/>
        <v>0.94743237838896521</v>
      </c>
      <c r="L13" s="84">
        <f>I13/'סכום נכסי הקרן'!$C$42</f>
        <v>1.3171066036622396E-5</v>
      </c>
    </row>
    <row r="14" spans="2:12">
      <c r="B14" s="86" t="s">
        <v>1723</v>
      </c>
      <c r="C14" s="87" t="s">
        <v>1724</v>
      </c>
      <c r="D14" s="88" t="s">
        <v>120</v>
      </c>
      <c r="E14" s="88" t="s">
        <v>492</v>
      </c>
      <c r="F14" s="88" t="s">
        <v>133</v>
      </c>
      <c r="G14" s="90">
        <v>80.679374999999993</v>
      </c>
      <c r="H14" s="102">
        <v>1696</v>
      </c>
      <c r="I14" s="90">
        <v>1.3683222000000002</v>
      </c>
      <c r="J14" s="91">
        <v>4.0339687499999998E-5</v>
      </c>
      <c r="K14" s="91">
        <f t="shared" si="0"/>
        <v>0.73515531690788294</v>
      </c>
      <c r="L14" s="91">
        <f>I14/'סכום נכסי הקרן'!$C$42</f>
        <v>1.0220021446419851E-5</v>
      </c>
    </row>
    <row r="15" spans="2:12">
      <c r="B15" s="86" t="s">
        <v>1725</v>
      </c>
      <c r="C15" s="87" t="s">
        <v>1726</v>
      </c>
      <c r="D15" s="88" t="s">
        <v>120</v>
      </c>
      <c r="E15" s="88" t="s">
        <v>157</v>
      </c>
      <c r="F15" s="88" t="s">
        <v>133</v>
      </c>
      <c r="G15" s="90">
        <v>1018.096875</v>
      </c>
      <c r="H15" s="102">
        <v>9.1</v>
      </c>
      <c r="I15" s="90">
        <v>9.2646816000000007E-2</v>
      </c>
      <c r="J15" s="91">
        <v>6.7894181248744607E-5</v>
      </c>
      <c r="K15" s="91">
        <f t="shared" si="0"/>
        <v>4.9776141450446627E-2</v>
      </c>
      <c r="L15" s="91">
        <f>I15/'סכום נכסי הקרן'!$C$42</f>
        <v>6.9198062156889201E-7</v>
      </c>
    </row>
    <row r="16" spans="2:12">
      <c r="B16" s="86" t="s">
        <v>1727</v>
      </c>
      <c r="C16" s="87" t="s">
        <v>1728</v>
      </c>
      <c r="D16" s="88" t="s">
        <v>120</v>
      </c>
      <c r="E16" s="88" t="s">
        <v>492</v>
      </c>
      <c r="F16" s="88" t="s">
        <v>133</v>
      </c>
      <c r="G16" s="90">
        <v>627.50625000000002</v>
      </c>
      <c r="H16" s="102">
        <v>48.2</v>
      </c>
      <c r="I16" s="90">
        <v>0.30245801299999997</v>
      </c>
      <c r="J16" s="91">
        <v>5.1225000000000005E-5</v>
      </c>
      <c r="K16" s="91">
        <f t="shared" si="0"/>
        <v>0.16250092003063571</v>
      </c>
      <c r="L16" s="91">
        <f>I16/'סכום נכסי הקרן'!$C$42</f>
        <v>2.2590639686336546E-6</v>
      </c>
    </row>
    <row r="17" spans="2:12">
      <c r="B17" s="92"/>
      <c r="C17" s="87"/>
      <c r="D17" s="87"/>
      <c r="E17" s="87"/>
      <c r="F17" s="87"/>
      <c r="G17" s="90"/>
      <c r="H17" s="102"/>
      <c r="I17" s="87"/>
      <c r="J17" s="87"/>
      <c r="K17" s="91"/>
      <c r="L17" s="87"/>
    </row>
    <row r="18" spans="2:12">
      <c r="B18" s="113" t="s">
        <v>42</v>
      </c>
      <c r="C18" s="87"/>
      <c r="D18" s="88"/>
      <c r="E18" s="88"/>
      <c r="F18" s="88"/>
      <c r="G18" s="90"/>
      <c r="H18" s="102"/>
      <c r="I18" s="90">
        <v>9.7842512999999992E-2</v>
      </c>
      <c r="J18" s="91"/>
      <c r="K18" s="91">
        <f t="shared" si="0"/>
        <v>5.2567621611034773E-2</v>
      </c>
      <c r="L18" s="91">
        <f>I18/'סכום נכסי הקרן'!$C$42</f>
        <v>7.3078736954762033E-7</v>
      </c>
    </row>
    <row r="19" spans="2:12">
      <c r="B19" s="85" t="s">
        <v>1729</v>
      </c>
      <c r="C19" s="80"/>
      <c r="D19" s="81"/>
      <c r="E19" s="81"/>
      <c r="F19" s="81"/>
      <c r="G19" s="83"/>
      <c r="H19" s="100"/>
      <c r="I19" s="83">
        <v>9.7842512999999992E-2</v>
      </c>
      <c r="J19" s="84"/>
      <c r="K19" s="84">
        <f t="shared" si="0"/>
        <v>5.2567621611034773E-2</v>
      </c>
      <c r="L19" s="84">
        <f>I19/'סכום נכסי הקרן'!$C$42</f>
        <v>7.3078736954762033E-7</v>
      </c>
    </row>
    <row r="20" spans="2:12">
      <c r="B20" s="86" t="s">
        <v>1730</v>
      </c>
      <c r="C20" s="87" t="s">
        <v>1731</v>
      </c>
      <c r="D20" s="88" t="s">
        <v>1421</v>
      </c>
      <c r="E20" s="88" t="s">
        <v>793</v>
      </c>
      <c r="F20" s="88" t="s">
        <v>132</v>
      </c>
      <c r="G20" s="90">
        <v>153.67500000000001</v>
      </c>
      <c r="H20" s="102">
        <v>14.97</v>
      </c>
      <c r="I20" s="90">
        <v>8.3163608000000014E-2</v>
      </c>
      <c r="J20" s="91">
        <v>4.6010479041916173E-6</v>
      </c>
      <c r="K20" s="91">
        <f t="shared" si="0"/>
        <v>4.4681120129778609E-2</v>
      </c>
      <c r="L20" s="91">
        <f>I20/'סכום נכסי הקרן'!$C$42</f>
        <v>6.2115038206765441E-7</v>
      </c>
    </row>
    <row r="21" spans="2:12">
      <c r="B21" s="86" t="s">
        <v>1732</v>
      </c>
      <c r="C21" s="87" t="s">
        <v>1733</v>
      </c>
      <c r="D21" s="88" t="s">
        <v>1437</v>
      </c>
      <c r="E21" s="88" t="s">
        <v>854</v>
      </c>
      <c r="F21" s="88" t="s">
        <v>132</v>
      </c>
      <c r="G21" s="90">
        <v>40.605544999999999</v>
      </c>
      <c r="H21" s="102">
        <v>10</v>
      </c>
      <c r="I21" s="90">
        <v>1.4678905000000001E-2</v>
      </c>
      <c r="J21" s="91">
        <v>1.6049622529644268E-6</v>
      </c>
      <c r="K21" s="91">
        <f t="shared" si="0"/>
        <v>7.8865014812561744E-3</v>
      </c>
      <c r="L21" s="91">
        <f>I21/'סכום נכסי הקרן'!$C$42</f>
        <v>1.0963698747996603E-7</v>
      </c>
    </row>
    <row r="22" spans="2:12">
      <c r="B22" s="92"/>
      <c r="C22" s="87"/>
      <c r="D22" s="87"/>
      <c r="E22" s="87"/>
      <c r="F22" s="87"/>
      <c r="G22" s="90"/>
      <c r="H22" s="102"/>
      <c r="I22" s="87"/>
      <c r="J22" s="87"/>
      <c r="K22" s="91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09" t="s">
        <v>220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09" t="s">
        <v>112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09" t="s">
        <v>203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09" t="s">
        <v>211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