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54387DED-E37D-4EFC-BA64-F82208066F2D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מזומנים!$B$7:$L$201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1" l="1"/>
  <c r="J56" i="58"/>
  <c r="I10" i="81" l="1"/>
  <c r="J55" i="58"/>
  <c r="P33" i="78"/>
  <c r="P12" i="78"/>
  <c r="P11" i="78" s="1"/>
  <c r="P10" i="78" s="1"/>
  <c r="C33" i="88" s="1"/>
  <c r="J12" i="81" l="1"/>
  <c r="J13" i="81"/>
  <c r="J11" i="81"/>
  <c r="L14" i="72"/>
  <c r="L15" i="72"/>
  <c r="L16" i="72"/>
  <c r="L17" i="72"/>
  <c r="L211" i="62"/>
  <c r="L184" i="62"/>
  <c r="L111" i="62"/>
  <c r="L48" i="62"/>
  <c r="L13" i="62"/>
  <c r="L12" i="62" s="1"/>
  <c r="C37" i="88"/>
  <c r="R13" i="61"/>
  <c r="R12" i="61" s="1"/>
  <c r="R11" i="61" s="1"/>
  <c r="C15" i="88" s="1"/>
  <c r="L183" i="62" l="1"/>
  <c r="L11" i="62" s="1"/>
  <c r="C16" i="88" s="1"/>
  <c r="J10" i="81"/>
  <c r="J12" i="58" l="1"/>
  <c r="H19" i="80"/>
  <c r="H18" i="80"/>
  <c r="H17" i="80"/>
  <c r="H16" i="80"/>
  <c r="H15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80" i="76"/>
  <c r="J379" i="76"/>
  <c r="J378" i="76"/>
  <c r="J376" i="76"/>
  <c r="J375" i="76"/>
  <c r="J374" i="76"/>
  <c r="J373" i="76"/>
  <c r="J372" i="76"/>
  <c r="J371" i="76"/>
  <c r="J370" i="76"/>
  <c r="J369" i="76"/>
  <c r="J368" i="76"/>
  <c r="J367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8" i="73"/>
  <c r="J57" i="73"/>
  <c r="J56" i="73"/>
  <c r="J54" i="73"/>
  <c r="J53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3" i="73"/>
  <c r="J32" i="73"/>
  <c r="J31" i="73"/>
  <c r="J30" i="73"/>
  <c r="J29" i="73"/>
  <c r="J28" i="73"/>
  <c r="J27" i="73"/>
  <c r="J26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43" i="88"/>
  <c r="C23" i="88"/>
  <c r="C12" i="88"/>
  <c r="J21" i="58"/>
  <c r="J11" i="58" l="1"/>
  <c r="J10" i="58" s="1"/>
  <c r="K56" i="58" s="1"/>
  <c r="K55" i="58" l="1"/>
  <c r="K21" i="58"/>
  <c r="K12" i="58"/>
  <c r="K11" i="58"/>
  <c r="K58" i="58"/>
  <c r="K49" i="58"/>
  <c r="K43" i="58"/>
  <c r="K37" i="58"/>
  <c r="K31" i="58"/>
  <c r="K25" i="58"/>
  <c r="K17" i="58"/>
  <c r="K57" i="58"/>
  <c r="K48" i="58"/>
  <c r="K42" i="58"/>
  <c r="K36" i="58"/>
  <c r="K30" i="58"/>
  <c r="K24" i="58"/>
  <c r="K10" i="58"/>
  <c r="K53" i="58"/>
  <c r="K47" i="58"/>
  <c r="K41" i="58"/>
  <c r="K35" i="58"/>
  <c r="K29" i="58"/>
  <c r="K23" i="58"/>
  <c r="K15" i="58"/>
  <c r="K52" i="58"/>
  <c r="K40" i="58"/>
  <c r="K22" i="58"/>
  <c r="K51" i="58"/>
  <c r="K45" i="58"/>
  <c r="K39" i="58"/>
  <c r="K33" i="58"/>
  <c r="K27" i="58"/>
  <c r="K19" i="58"/>
  <c r="K13" i="58"/>
  <c r="K50" i="58"/>
  <c r="K44" i="58"/>
  <c r="K38" i="58"/>
  <c r="K32" i="58"/>
  <c r="K26" i="58"/>
  <c r="K18" i="58"/>
  <c r="C11" i="88"/>
  <c r="K16" i="58"/>
  <c r="K46" i="58"/>
  <c r="K34" i="58"/>
  <c r="K28" i="58"/>
  <c r="K14" i="58"/>
  <c r="C10" i="88" l="1"/>
  <c r="C42" i="88" l="1"/>
  <c r="L56" i="58" l="1"/>
  <c r="K11" i="81"/>
  <c r="K12" i="81"/>
  <c r="K13" i="81"/>
  <c r="D38" i="88"/>
  <c r="D37" i="88"/>
  <c r="M16" i="72"/>
  <c r="I10" i="80"/>
  <c r="R329" i="78"/>
  <c r="R311" i="78"/>
  <c r="R293" i="78"/>
  <c r="R275" i="78"/>
  <c r="R256" i="78"/>
  <c r="R237" i="78"/>
  <c r="R219" i="78"/>
  <c r="R201" i="78"/>
  <c r="R183" i="78"/>
  <c r="R165" i="78"/>
  <c r="R147" i="78"/>
  <c r="R129" i="78"/>
  <c r="R328" i="78"/>
  <c r="R274" i="78"/>
  <c r="R221" i="78"/>
  <c r="R167" i="78"/>
  <c r="R117" i="78"/>
  <c r="R99" i="78"/>
  <c r="R81" i="78"/>
  <c r="R63" i="78"/>
  <c r="R45" i="78"/>
  <c r="R26" i="78"/>
  <c r="K379" i="76"/>
  <c r="K359" i="76"/>
  <c r="K341" i="76"/>
  <c r="K323" i="76"/>
  <c r="K305" i="76"/>
  <c r="K287" i="76"/>
  <c r="K268" i="76"/>
  <c r="K250" i="76"/>
  <c r="K232" i="76"/>
  <c r="K214" i="76"/>
  <c r="K196" i="76"/>
  <c r="K178" i="76"/>
  <c r="K160" i="76"/>
  <c r="K142" i="76"/>
  <c r="K124" i="76"/>
  <c r="K106" i="76"/>
  <c r="K88" i="76"/>
  <c r="K70" i="76"/>
  <c r="R331" i="78"/>
  <c r="R277" i="78"/>
  <c r="R224" i="78"/>
  <c r="R170" i="78"/>
  <c r="I16" i="80"/>
  <c r="R298" i="78"/>
  <c r="R233" i="78"/>
  <c r="R158" i="78"/>
  <c r="R92" i="78"/>
  <c r="R38" i="78"/>
  <c r="K352" i="76"/>
  <c r="K298" i="76"/>
  <c r="K243" i="76"/>
  <c r="K189" i="76"/>
  <c r="K135" i="76"/>
  <c r="K81" i="76"/>
  <c r="R325" i="78"/>
  <c r="R245" i="78"/>
  <c r="R166" i="78"/>
  <c r="R95" i="78"/>
  <c r="R41" i="78"/>
  <c r="K355" i="76"/>
  <c r="K301" i="76"/>
  <c r="K246" i="76"/>
  <c r="K192" i="76"/>
  <c r="K138" i="76"/>
  <c r="K84" i="76"/>
  <c r="K50" i="76"/>
  <c r="K32" i="76"/>
  <c r="K13" i="76"/>
  <c r="R173" i="78"/>
  <c r="R101" i="78"/>
  <c r="R13" i="78"/>
  <c r="K307" i="76"/>
  <c r="K219" i="76"/>
  <c r="M17" i="72"/>
  <c r="I17" i="80"/>
  <c r="R335" i="78"/>
  <c r="R317" i="78"/>
  <c r="R299" i="78"/>
  <c r="R281" i="78"/>
  <c r="R263" i="78"/>
  <c r="R243" i="78"/>
  <c r="R225" i="78"/>
  <c r="R207" i="78"/>
  <c r="R189" i="78"/>
  <c r="R171" i="78"/>
  <c r="R153" i="78"/>
  <c r="R135" i="78"/>
  <c r="R346" i="78"/>
  <c r="R292" i="78"/>
  <c r="R239" i="78"/>
  <c r="R185" i="78"/>
  <c r="R131" i="78"/>
  <c r="R105" i="78"/>
  <c r="R87" i="78"/>
  <c r="R69" i="78"/>
  <c r="R51" i="78"/>
  <c r="R33" i="78"/>
  <c r="R14" i="78"/>
  <c r="K365" i="76"/>
  <c r="K347" i="76"/>
  <c r="K329" i="76"/>
  <c r="K311" i="76"/>
  <c r="K293" i="76"/>
  <c r="K274" i="76"/>
  <c r="K256" i="76"/>
  <c r="K238" i="76"/>
  <c r="K220" i="76"/>
  <c r="K202" i="76"/>
  <c r="K184" i="76"/>
  <c r="K166" i="76"/>
  <c r="K148" i="76"/>
  <c r="K130" i="76"/>
  <c r="K112" i="76"/>
  <c r="K94" i="76"/>
  <c r="K76" i="76"/>
  <c r="I12" i="80"/>
  <c r="R295" i="78"/>
  <c r="R242" i="78"/>
  <c r="R188" i="78"/>
  <c r="R134" i="78"/>
  <c r="R316" i="78"/>
  <c r="R264" i="78"/>
  <c r="R179" i="78"/>
  <c r="R110" i="78"/>
  <c r="R56" i="78"/>
  <c r="K371" i="76"/>
  <c r="K316" i="76"/>
  <c r="K261" i="76"/>
  <c r="K207" i="76"/>
  <c r="K153" i="76"/>
  <c r="K99" i="76"/>
  <c r="R343" i="78"/>
  <c r="R289" i="78"/>
  <c r="R191" i="78"/>
  <c r="R113" i="78"/>
  <c r="R59" i="78"/>
  <c r="K374" i="76"/>
  <c r="K319" i="76"/>
  <c r="K264" i="76"/>
  <c r="K210" i="76"/>
  <c r="K156" i="76"/>
  <c r="K102" i="76"/>
  <c r="K56" i="76"/>
  <c r="K38" i="76"/>
  <c r="K19" i="76"/>
  <c r="R238" i="78"/>
  <c r="R122" i="78"/>
  <c r="R47" i="78"/>
  <c r="K328" i="76"/>
  <c r="K252" i="76"/>
  <c r="K165" i="76"/>
  <c r="K90" i="76"/>
  <c r="K17" i="76"/>
  <c r="N73" i="63"/>
  <c r="N33" i="63"/>
  <c r="O231" i="62"/>
  <c r="O225" i="62"/>
  <c r="O156" i="62"/>
  <c r="M15" i="72"/>
  <c r="R332" i="78"/>
  <c r="R305" i="78"/>
  <c r="R278" i="78"/>
  <c r="R249" i="78"/>
  <c r="R222" i="78"/>
  <c r="R195" i="78"/>
  <c r="R168" i="78"/>
  <c r="R141" i="78"/>
  <c r="R339" i="78"/>
  <c r="R255" i="78"/>
  <c r="R178" i="78"/>
  <c r="R111" i="78"/>
  <c r="R84" i="78"/>
  <c r="R57" i="78"/>
  <c r="R29" i="78"/>
  <c r="K372" i="76"/>
  <c r="K344" i="76"/>
  <c r="K317" i="76"/>
  <c r="K290" i="76"/>
  <c r="K262" i="76"/>
  <c r="K235" i="76"/>
  <c r="K208" i="76"/>
  <c r="K181" i="76"/>
  <c r="K154" i="76"/>
  <c r="K127" i="76"/>
  <c r="K100" i="76"/>
  <c r="K73" i="76"/>
  <c r="R313" i="78"/>
  <c r="R235" i="78"/>
  <c r="R152" i="78"/>
  <c r="R309" i="78"/>
  <c r="R212" i="78"/>
  <c r="R103" i="78"/>
  <c r="R19" i="78"/>
  <c r="K309" i="76"/>
  <c r="K225" i="76"/>
  <c r="K146" i="76"/>
  <c r="K63" i="76"/>
  <c r="R276" i="78"/>
  <c r="R137" i="78"/>
  <c r="R52" i="78"/>
  <c r="K337" i="76"/>
  <c r="K257" i="76"/>
  <c r="K174" i="76"/>
  <c r="K95" i="76"/>
  <c r="K44" i="76"/>
  <c r="K16" i="76"/>
  <c r="R164" i="78"/>
  <c r="R35" i="78"/>
  <c r="K273" i="76"/>
  <c r="K161" i="76"/>
  <c r="K54" i="76"/>
  <c r="O19" i="64"/>
  <c r="N46" i="63"/>
  <c r="O235" i="62"/>
  <c r="O184" i="62"/>
  <c r="O142" i="62"/>
  <c r="O96" i="62"/>
  <c r="R337" i="78"/>
  <c r="R251" i="78"/>
  <c r="R109" i="78"/>
  <c r="R25" i="78"/>
  <c r="K315" i="76"/>
  <c r="K231" i="76"/>
  <c r="K152" i="76"/>
  <c r="K69" i="76"/>
  <c r="K20" i="76"/>
  <c r="K136" i="73"/>
  <c r="K118" i="73"/>
  <c r="K100" i="73"/>
  <c r="K82" i="73"/>
  <c r="K64" i="73"/>
  <c r="K43" i="73"/>
  <c r="K24" i="73"/>
  <c r="K10" i="81"/>
  <c r="R326" i="78"/>
  <c r="R302" i="78"/>
  <c r="R272" i="78"/>
  <c r="R246" i="78"/>
  <c r="R216" i="78"/>
  <c r="R192" i="78"/>
  <c r="R162" i="78"/>
  <c r="R138" i="78"/>
  <c r="R321" i="78"/>
  <c r="R250" i="78"/>
  <c r="R160" i="78"/>
  <c r="R108" i="78"/>
  <c r="R78" i="78"/>
  <c r="R54" i="78"/>
  <c r="R23" i="78"/>
  <c r="K369" i="76"/>
  <c r="K338" i="76"/>
  <c r="K314" i="76"/>
  <c r="K284" i="76"/>
  <c r="K259" i="76"/>
  <c r="K229" i="76"/>
  <c r="K205" i="76"/>
  <c r="K175" i="76"/>
  <c r="K151" i="76"/>
  <c r="K121" i="76"/>
  <c r="K97" i="76"/>
  <c r="K67" i="76"/>
  <c r="R306" i="78"/>
  <c r="R217" i="78"/>
  <c r="R145" i="78"/>
  <c r="R291" i="78"/>
  <c r="R200" i="78"/>
  <c r="R85" i="78"/>
  <c r="R12" i="78"/>
  <c r="K291" i="76"/>
  <c r="K218" i="76"/>
  <c r="K128" i="76"/>
  <c r="I11" i="80"/>
  <c r="R241" i="78"/>
  <c r="R133" i="78"/>
  <c r="R34" i="78"/>
  <c r="K330" i="76"/>
  <c r="K239" i="76"/>
  <c r="K167" i="76"/>
  <c r="K77" i="76"/>
  <c r="K41" i="76"/>
  <c r="L17" i="74"/>
  <c r="R155" i="78"/>
  <c r="K380" i="76"/>
  <c r="K269" i="76"/>
  <c r="K144" i="76"/>
  <c r="K43" i="76"/>
  <c r="O13" i="64"/>
  <c r="N40" i="63"/>
  <c r="O220" i="62"/>
  <c r="O177" i="62"/>
  <c r="O133" i="62"/>
  <c r="O93" i="62"/>
  <c r="R333" i="78"/>
  <c r="R247" i="78"/>
  <c r="R97" i="78"/>
  <c r="R21" i="78"/>
  <c r="K303" i="76"/>
  <c r="K227" i="76"/>
  <c r="K140" i="76"/>
  <c r="K65" i="76"/>
  <c r="L16" i="74"/>
  <c r="K133" i="73"/>
  <c r="K115" i="73"/>
  <c r="K97" i="73"/>
  <c r="K79" i="73"/>
  <c r="K61" i="73"/>
  <c r="K40" i="73"/>
  <c r="K19" i="73"/>
  <c r="M45" i="72"/>
  <c r="M26" i="72"/>
  <c r="S25" i="71"/>
  <c r="K13" i="67"/>
  <c r="L19" i="65"/>
  <c r="N70" i="63"/>
  <c r="N37" i="63"/>
  <c r="O238" i="62"/>
  <c r="O232" i="62"/>
  <c r="O165" i="62"/>
  <c r="I13" i="80"/>
  <c r="R314" i="78"/>
  <c r="R269" i="78"/>
  <c r="R231" i="78"/>
  <c r="R186" i="78"/>
  <c r="R150" i="78"/>
  <c r="R310" i="78"/>
  <c r="R203" i="78"/>
  <c r="R102" i="78"/>
  <c r="R66" i="78"/>
  <c r="R20" i="78"/>
  <c r="K353" i="76"/>
  <c r="K308" i="76"/>
  <c r="K271" i="76"/>
  <c r="K226" i="76"/>
  <c r="K190" i="76"/>
  <c r="K145" i="76"/>
  <c r="K109" i="76"/>
  <c r="K64" i="76"/>
  <c r="R259" i="78"/>
  <c r="R127" i="78"/>
  <c r="R254" i="78"/>
  <c r="R74" i="78"/>
  <c r="K334" i="76"/>
  <c r="K200" i="76"/>
  <c r="K92" i="76"/>
  <c r="R220" i="78"/>
  <c r="R77" i="78"/>
  <c r="K312" i="76"/>
  <c r="K203" i="76"/>
  <c r="K66" i="76"/>
  <c r="K26" i="76"/>
  <c r="R118" i="78"/>
  <c r="K324" i="76"/>
  <c r="K132" i="76"/>
  <c r="S29" i="71"/>
  <c r="N27" i="63"/>
  <c r="O239" i="62"/>
  <c r="O124" i="62"/>
  <c r="O81" i="62"/>
  <c r="R205" i="78"/>
  <c r="R55" i="78"/>
  <c r="K286" i="76"/>
  <c r="K177" i="76"/>
  <c r="K57" i="76"/>
  <c r="K142" i="73"/>
  <c r="K112" i="73"/>
  <c r="K88" i="73"/>
  <c r="K57" i="73"/>
  <c r="K30" i="73"/>
  <c r="M48" i="72"/>
  <c r="M23" i="72"/>
  <c r="S18" i="71"/>
  <c r="L17" i="66"/>
  <c r="N83" i="63"/>
  <c r="R344" i="78"/>
  <c r="R308" i="78"/>
  <c r="R266" i="78"/>
  <c r="R228" i="78"/>
  <c r="R180" i="78"/>
  <c r="R144" i="78"/>
  <c r="R303" i="78"/>
  <c r="R196" i="78"/>
  <c r="R96" i="78"/>
  <c r="R60" i="78"/>
  <c r="R17" i="78"/>
  <c r="K350" i="76"/>
  <c r="K302" i="76"/>
  <c r="K265" i="76"/>
  <c r="K223" i="76"/>
  <c r="K187" i="76"/>
  <c r="K139" i="76"/>
  <c r="K103" i="76"/>
  <c r="K61" i="76"/>
  <c r="R253" i="78"/>
  <c r="R345" i="78"/>
  <c r="R229" i="78"/>
  <c r="R67" i="78"/>
  <c r="K327" i="76"/>
  <c r="K182" i="76"/>
  <c r="K74" i="76"/>
  <c r="R208" i="78"/>
  <c r="R70" i="78"/>
  <c r="K294" i="76"/>
  <c r="K185" i="76"/>
  <c r="K59" i="76"/>
  <c r="K23" i="76"/>
  <c r="R89" i="78"/>
  <c r="K295" i="76"/>
  <c r="K111" i="76"/>
  <c r="L15" i="65"/>
  <c r="N20" i="63"/>
  <c r="O197" i="62"/>
  <c r="O118" i="62"/>
  <c r="O75" i="62"/>
  <c r="R182" i="78"/>
  <c r="R43" i="78"/>
  <c r="K282" i="76"/>
  <c r="K173" i="76"/>
  <c r="K46" i="76"/>
  <c r="K139" i="73"/>
  <c r="K109" i="73"/>
  <c r="K85" i="73"/>
  <c r="K53" i="73"/>
  <c r="K27" i="73"/>
  <c r="M42" i="72"/>
  <c r="M20" i="72"/>
  <c r="S15" i="71"/>
  <c r="L14" i="66"/>
  <c r="N76" i="63"/>
  <c r="N30" i="63"/>
  <c r="O223" i="62"/>
  <c r="O187" i="62"/>
  <c r="O145" i="62"/>
  <c r="O115" i="62"/>
  <c r="R248" i="78"/>
  <c r="R91" i="78"/>
  <c r="K339" i="76"/>
  <c r="K222" i="76"/>
  <c r="K125" i="76"/>
  <c r="K144" i="73"/>
  <c r="K90" i="73"/>
  <c r="K32" i="73"/>
  <c r="M19" i="72"/>
  <c r="O24" i="64"/>
  <c r="N41" i="63"/>
  <c r="O218" i="62"/>
  <c r="O166" i="62"/>
  <c r="O113" i="62"/>
  <c r="U107" i="61"/>
  <c r="U74" i="61"/>
  <c r="U35" i="61"/>
  <c r="R54" i="59"/>
  <c r="R25" i="59"/>
  <c r="R257" i="78"/>
  <c r="R94" i="78"/>
  <c r="K346" i="76"/>
  <c r="K188" i="76"/>
  <c r="K68" i="76"/>
  <c r="K132" i="73"/>
  <c r="K78" i="73"/>
  <c r="K18" i="73"/>
  <c r="S32" i="71"/>
  <c r="N72" i="63"/>
  <c r="O179" i="62"/>
  <c r="R151" i="78"/>
  <c r="K318" i="76"/>
  <c r="K159" i="76"/>
  <c r="K15" i="76"/>
  <c r="K35" i="73"/>
  <c r="K14" i="67"/>
  <c r="N31" i="63"/>
  <c r="O164" i="62"/>
  <c r="O71" i="62"/>
  <c r="O37" i="62"/>
  <c r="U382" i="61"/>
  <c r="U343" i="61"/>
  <c r="U310" i="61"/>
  <c r="U275" i="61"/>
  <c r="U241" i="61"/>
  <c r="U211" i="61"/>
  <c r="R304" i="78"/>
  <c r="R148" i="78"/>
  <c r="R53" i="78"/>
  <c r="K267" i="76"/>
  <c r="K170" i="76"/>
  <c r="K55" i="76"/>
  <c r="K129" i="73"/>
  <c r="K75" i="73"/>
  <c r="K15" i="73"/>
  <c r="S19" i="71"/>
  <c r="N80" i="63"/>
  <c r="N24" i="63"/>
  <c r="O202" i="62"/>
  <c r="O152" i="62"/>
  <c r="O97" i="62"/>
  <c r="O63" i="62"/>
  <c r="O44" i="62"/>
  <c r="O26" i="62"/>
  <c r="U386" i="61"/>
  <c r="U368" i="61"/>
  <c r="U350" i="61"/>
  <c r="U332" i="61"/>
  <c r="U314" i="61"/>
  <c r="U296" i="61"/>
  <c r="U276" i="61"/>
  <c r="U257" i="61"/>
  <c r="U239" i="61"/>
  <c r="U221" i="61"/>
  <c r="U203" i="61"/>
  <c r="U185" i="61"/>
  <c r="U167" i="61"/>
  <c r="U149" i="61"/>
  <c r="U128" i="61"/>
  <c r="U110" i="61"/>
  <c r="U71" i="61"/>
  <c r="U41" i="61"/>
  <c r="R51" i="59"/>
  <c r="L13" i="66"/>
  <c r="O246" i="62"/>
  <c r="O137" i="62"/>
  <c r="R262" i="78"/>
  <c r="R116" i="78"/>
  <c r="K104" i="76"/>
  <c r="K81" i="73"/>
  <c r="M28" i="72"/>
  <c r="N12" i="63"/>
  <c r="O129" i="62"/>
  <c r="O53" i="62"/>
  <c r="O13" i="62"/>
  <c r="U358" i="61"/>
  <c r="U319" i="61"/>
  <c r="U278" i="61"/>
  <c r="U238" i="61"/>
  <c r="U196" i="61"/>
  <c r="U169" i="61"/>
  <c r="U151" i="61"/>
  <c r="U133" i="61"/>
  <c r="K122" i="76"/>
  <c r="K45" i="73"/>
  <c r="N45" i="63"/>
  <c r="O117" i="62"/>
  <c r="U88" i="61"/>
  <c r="U34" i="61"/>
  <c r="R31" i="59"/>
  <c r="R341" i="78"/>
  <c r="R287" i="78"/>
  <c r="R213" i="78"/>
  <c r="R159" i="78"/>
  <c r="R285" i="78"/>
  <c r="R124" i="78"/>
  <c r="R48" i="78"/>
  <c r="K362" i="76"/>
  <c r="K299" i="76"/>
  <c r="K244" i="76"/>
  <c r="K172" i="76"/>
  <c r="K118" i="76"/>
  <c r="R342" i="78"/>
  <c r="R181" i="78"/>
  <c r="R175" i="78"/>
  <c r="K363" i="76"/>
  <c r="K171" i="76"/>
  <c r="R307" i="78"/>
  <c r="R22" i="78"/>
  <c r="K228" i="76"/>
  <c r="K53" i="76"/>
  <c r="R215" i="78"/>
  <c r="K240" i="76"/>
  <c r="K36" i="76"/>
  <c r="N14" i="63"/>
  <c r="O162" i="62"/>
  <c r="R322" i="78"/>
  <c r="R80" i="78"/>
  <c r="K260" i="76"/>
  <c r="K98" i="76"/>
  <c r="K130" i="73"/>
  <c r="K94" i="73"/>
  <c r="K49" i="73"/>
  <c r="M54" i="72"/>
  <c r="M13" i="72"/>
  <c r="L24" i="66"/>
  <c r="N67" i="63"/>
  <c r="N17" i="63"/>
  <c r="O204" i="62"/>
  <c r="O154" i="62"/>
  <c r="O121" i="62"/>
  <c r="R209" i="78"/>
  <c r="R82" i="78"/>
  <c r="K292" i="76"/>
  <c r="K134" i="76"/>
  <c r="K27" i="76"/>
  <c r="K83" i="73"/>
  <c r="K12" i="73"/>
  <c r="K12" i="67"/>
  <c r="N59" i="63"/>
  <c r="O226" i="62"/>
  <c r="O155" i="62"/>
  <c r="O94" i="62"/>
  <c r="U89" i="61"/>
  <c r="U44" i="61"/>
  <c r="R62" i="59"/>
  <c r="R19" i="59"/>
  <c r="R202" i="78"/>
  <c r="R24" i="78"/>
  <c r="K234" i="76"/>
  <c r="K72" i="76"/>
  <c r="K125" i="73"/>
  <c r="K60" i="73"/>
  <c r="M37" i="72"/>
  <c r="L16" i="65"/>
  <c r="O228" i="62"/>
  <c r="R112" i="78"/>
  <c r="K304" i="76"/>
  <c r="K108" i="76"/>
  <c r="K99" i="73"/>
  <c r="S14" i="71"/>
  <c r="N19" i="63"/>
  <c r="O147" i="62"/>
  <c r="O56" i="62"/>
  <c r="O16" i="62"/>
  <c r="U349" i="61"/>
  <c r="U304" i="61"/>
  <c r="U268" i="61"/>
  <c r="U226" i="61"/>
  <c r="U187" i="61"/>
  <c r="R184" i="78"/>
  <c r="R44" i="78"/>
  <c r="K258" i="76"/>
  <c r="K101" i="76"/>
  <c r="L12" i="74"/>
  <c r="R338" i="78"/>
  <c r="R284" i="78"/>
  <c r="R210" i="78"/>
  <c r="R156" i="78"/>
  <c r="R267" i="78"/>
  <c r="R114" i="78"/>
  <c r="R42" i="78"/>
  <c r="K356" i="76"/>
  <c r="K296" i="76"/>
  <c r="K241" i="76"/>
  <c r="K169" i="76"/>
  <c r="K115" i="76"/>
  <c r="R324" i="78"/>
  <c r="R163" i="78"/>
  <c r="R146" i="78"/>
  <c r="K345" i="76"/>
  <c r="K164" i="76"/>
  <c r="R294" i="78"/>
  <c r="R15" i="78"/>
  <c r="K221" i="76"/>
  <c r="K47" i="76"/>
  <c r="R169" i="78"/>
  <c r="K215" i="76"/>
  <c r="K25" i="76"/>
  <c r="O242" i="62"/>
  <c r="O148" i="62"/>
  <c r="R318" i="78"/>
  <c r="R76" i="78"/>
  <c r="K248" i="76"/>
  <c r="K86" i="76"/>
  <c r="K127" i="73"/>
  <c r="K91" i="73"/>
  <c r="K46" i="73"/>
  <c r="M51" i="72"/>
  <c r="M11" i="72"/>
  <c r="L21" i="66"/>
  <c r="N61" i="63"/>
  <c r="N11" i="63"/>
  <c r="O195" i="62"/>
  <c r="O151" i="62"/>
  <c r="O108" i="62"/>
  <c r="R194" i="78"/>
  <c r="R40" i="78"/>
  <c r="K288" i="76"/>
  <c r="K129" i="76"/>
  <c r="K137" i="73"/>
  <c r="K72" i="73"/>
  <c r="M49" i="72"/>
  <c r="L19" i="66"/>
  <c r="N48" i="63"/>
  <c r="O206" i="62"/>
  <c r="O149" i="62"/>
  <c r="O83" i="62"/>
  <c r="U86" i="61"/>
  <c r="U38" i="61"/>
  <c r="R48" i="59"/>
  <c r="R13" i="59"/>
  <c r="R197" i="78"/>
  <c r="K360" i="76"/>
  <c r="K230" i="76"/>
  <c r="K42" i="76"/>
  <c r="K114" i="73"/>
  <c r="K50" i="73"/>
  <c r="M25" i="72"/>
  <c r="O18" i="64"/>
  <c r="O144" i="62"/>
  <c r="R98" i="78"/>
  <c r="K270" i="76"/>
  <c r="K62" i="76"/>
  <c r="K54" i="73"/>
  <c r="O22" i="64"/>
  <c r="O237" i="62"/>
  <c r="O111" i="62"/>
  <c r="O50" i="62"/>
  <c r="U388" i="61"/>
  <c r="U337" i="61"/>
  <c r="U298" i="61"/>
  <c r="U262" i="61"/>
  <c r="U223" i="61"/>
  <c r="R315" i="78"/>
  <c r="R143" i="78"/>
  <c r="R10" i="78"/>
  <c r="K249" i="76"/>
  <c r="K96" i="76"/>
  <c r="K140" i="73"/>
  <c r="K68" i="73"/>
  <c r="M41" i="72"/>
  <c r="L21" i="65"/>
  <c r="N44" i="63"/>
  <c r="O209" i="62"/>
  <c r="O141" i="62"/>
  <c r="O79" i="62"/>
  <c r="O54" i="62"/>
  <c r="O32" i="62"/>
  <c r="O11" i="62"/>
  <c r="U365" i="61"/>
  <c r="U344" i="61"/>
  <c r="U323" i="61"/>
  <c r="U302" i="61"/>
  <c r="U280" i="61"/>
  <c r="U254" i="61"/>
  <c r="U233" i="61"/>
  <c r="U212" i="61"/>
  <c r="U191" i="61"/>
  <c r="U170" i="61"/>
  <c r="U146" i="61"/>
  <c r="U122" i="61"/>
  <c r="U92" i="61"/>
  <c r="U50" i="61"/>
  <c r="R58" i="59"/>
  <c r="O11" i="64"/>
  <c r="O205" i="62"/>
  <c r="O82" i="62"/>
  <c r="R172" i="78"/>
  <c r="K155" i="76"/>
  <c r="K74" i="73"/>
  <c r="L16" i="66"/>
  <c r="O183" i="62"/>
  <c r="R323" i="78"/>
  <c r="R240" i="78"/>
  <c r="R132" i="78"/>
  <c r="R149" i="78"/>
  <c r="R39" i="78"/>
  <c r="K326" i="76"/>
  <c r="K217" i="76"/>
  <c r="K136" i="76"/>
  <c r="R288" i="78"/>
  <c r="R280" i="78"/>
  <c r="K279" i="76"/>
  <c r="R330" i="78"/>
  <c r="K367" i="76"/>
  <c r="K120" i="76"/>
  <c r="R68" i="78"/>
  <c r="K107" i="76"/>
  <c r="O214" i="62"/>
  <c r="O87" i="62"/>
  <c r="K370" i="76"/>
  <c r="K123" i="76"/>
  <c r="K124" i="73"/>
  <c r="K70" i="73"/>
  <c r="M39" i="72"/>
  <c r="S12" i="71"/>
  <c r="N55" i="63"/>
  <c r="O217" i="62"/>
  <c r="O139" i="62"/>
  <c r="O90" i="62"/>
  <c r="R16" i="78"/>
  <c r="K176" i="76"/>
  <c r="K126" i="73"/>
  <c r="K44" i="73"/>
  <c r="L18" i="65"/>
  <c r="O247" i="62"/>
  <c r="O138" i="62"/>
  <c r="U101" i="61"/>
  <c r="U29" i="61"/>
  <c r="R35" i="59"/>
  <c r="R193" i="78"/>
  <c r="K300" i="76"/>
  <c r="K30" i="76"/>
  <c r="K89" i="73"/>
  <c r="M18" i="72"/>
  <c r="O234" i="62"/>
  <c r="R65" i="78"/>
  <c r="K150" i="76"/>
  <c r="K14" i="73"/>
  <c r="N57" i="63"/>
  <c r="O103" i="62"/>
  <c r="O25" i="62"/>
  <c r="U334" i="61"/>
  <c r="U282" i="61"/>
  <c r="U217" i="61"/>
  <c r="R223" i="78"/>
  <c r="K376" i="76"/>
  <c r="K147" i="76"/>
  <c r="K122" i="73"/>
  <c r="K47" i="73"/>
  <c r="S27" i="71"/>
  <c r="N62" i="63"/>
  <c r="O221" i="62"/>
  <c r="O134" i="62"/>
  <c r="O69" i="62"/>
  <c r="O41" i="62"/>
  <c r="O17" i="62"/>
  <c r="U371" i="61"/>
  <c r="U341" i="61"/>
  <c r="U317" i="61"/>
  <c r="U289" i="61"/>
  <c r="U263" i="61"/>
  <c r="U236" i="61"/>
  <c r="U209" i="61"/>
  <c r="U182" i="61"/>
  <c r="U158" i="61"/>
  <c r="U131" i="61"/>
  <c r="U98" i="61"/>
  <c r="U47" i="61"/>
  <c r="R29" i="59"/>
  <c r="N36" i="63"/>
  <c r="O126" i="62"/>
  <c r="R211" i="78"/>
  <c r="K58" i="76"/>
  <c r="K42" i="73"/>
  <c r="N39" i="63"/>
  <c r="O85" i="62"/>
  <c r="O34" i="62"/>
  <c r="U367" i="61"/>
  <c r="U325" i="61"/>
  <c r="U265" i="61"/>
  <c r="U220" i="61"/>
  <c r="U181" i="61"/>
  <c r="U157" i="61"/>
  <c r="U136" i="61"/>
  <c r="K89" i="76"/>
  <c r="M31" i="72"/>
  <c r="O186" i="62"/>
  <c r="U106" i="61"/>
  <c r="U45" i="61"/>
  <c r="R23" i="59"/>
  <c r="R244" i="78"/>
  <c r="K126" i="76"/>
  <c r="K116" i="73"/>
  <c r="S13" i="71"/>
  <c r="O198" i="62"/>
  <c r="O58" i="62"/>
  <c r="U381" i="61"/>
  <c r="U327" i="61"/>
  <c r="U271" i="61"/>
  <c r="U216" i="61"/>
  <c r="U162" i="61"/>
  <c r="U109" i="61"/>
  <c r="U55" i="61"/>
  <c r="R53" i="59"/>
  <c r="R271" i="78"/>
  <c r="K213" i="76"/>
  <c r="K48" i="73"/>
  <c r="N63" i="63"/>
  <c r="O135" i="62"/>
  <c r="U105" i="61"/>
  <c r="U51" i="61"/>
  <c r="R49" i="59"/>
  <c r="R286" i="78"/>
  <c r="K278" i="76"/>
  <c r="K95" i="73"/>
  <c r="L12" i="66"/>
  <c r="O178" i="62"/>
  <c r="O52" i="62"/>
  <c r="U375" i="61"/>
  <c r="U321" i="61"/>
  <c r="U264" i="61"/>
  <c r="U210" i="61"/>
  <c r="U156" i="61"/>
  <c r="U97" i="61"/>
  <c r="U43" i="61"/>
  <c r="I18" i="80"/>
  <c r="K191" i="76"/>
  <c r="K138" i="73"/>
  <c r="M12" i="72"/>
  <c r="O219" i="62"/>
  <c r="U129" i="61"/>
  <c r="U75" i="61"/>
  <c r="U21" i="61"/>
  <c r="R17" i="59"/>
  <c r="K162" i="76"/>
  <c r="M43" i="72"/>
  <c r="N15" i="63"/>
  <c r="O88" i="62"/>
  <c r="O27" i="62"/>
  <c r="U351" i="61"/>
  <c r="U297" i="61"/>
  <c r="U240" i="61"/>
  <c r="U186" i="61"/>
  <c r="U132" i="61"/>
  <c r="U78" i="61"/>
  <c r="U24" i="61"/>
  <c r="R20" i="59"/>
  <c r="L46" i="58"/>
  <c r="L28" i="58"/>
  <c r="L10" i="58"/>
  <c r="D18" i="88"/>
  <c r="L45" i="58"/>
  <c r="D23" i="88"/>
  <c r="L11" i="58"/>
  <c r="L24" i="58"/>
  <c r="L23" i="58"/>
  <c r="D42" i="88"/>
  <c r="L21" i="58"/>
  <c r="R296" i="78"/>
  <c r="O171" i="62"/>
  <c r="K39" i="76"/>
  <c r="R320" i="78"/>
  <c r="R234" i="78"/>
  <c r="R126" i="78"/>
  <c r="R142" i="78"/>
  <c r="R36" i="78"/>
  <c r="K320" i="76"/>
  <c r="K211" i="76"/>
  <c r="K133" i="76"/>
  <c r="R270" i="78"/>
  <c r="R268" i="78"/>
  <c r="K272" i="76"/>
  <c r="R312" i="78"/>
  <c r="K348" i="76"/>
  <c r="K113" i="76"/>
  <c r="R64" i="78"/>
  <c r="K78" i="76"/>
  <c r="O207" i="62"/>
  <c r="O84" i="62"/>
  <c r="K357" i="76"/>
  <c r="K119" i="76"/>
  <c r="K121" i="73"/>
  <c r="K67" i="73"/>
  <c r="M36" i="72"/>
  <c r="K16" i="67"/>
  <c r="N49" i="63"/>
  <c r="O211" i="62"/>
  <c r="O136" i="62"/>
  <c r="O78" i="62"/>
  <c r="K343" i="76"/>
  <c r="K143" i="76"/>
  <c r="K119" i="73"/>
  <c r="K25" i="73"/>
  <c r="O12" i="64"/>
  <c r="O240" i="62"/>
  <c r="O131" i="62"/>
  <c r="U95" i="61"/>
  <c r="U23" i="61"/>
  <c r="R32" i="59"/>
  <c r="R157" i="78"/>
  <c r="K276" i="76"/>
  <c r="K12" i="76"/>
  <c r="K71" i="73"/>
  <c r="S23" i="71"/>
  <c r="O213" i="62"/>
  <c r="R18" i="78"/>
  <c r="K141" i="76"/>
  <c r="M40" i="72"/>
  <c r="N50" i="63"/>
  <c r="O92" i="62"/>
  <c r="O22" i="62"/>
  <c r="U328" i="61"/>
  <c r="U272" i="61"/>
  <c r="U205" i="61"/>
  <c r="R218" i="78"/>
  <c r="K333" i="76"/>
  <c r="K105" i="76"/>
  <c r="K111" i="73"/>
  <c r="K36" i="73"/>
  <c r="K15" i="67"/>
  <c r="N51" i="63"/>
  <c r="O194" i="62"/>
  <c r="O123" i="62"/>
  <c r="O66" i="62"/>
  <c r="O38" i="62"/>
  <c r="O14" i="62"/>
  <c r="U362" i="61"/>
  <c r="U338" i="61"/>
  <c r="U311" i="61"/>
  <c r="U286" i="61"/>
  <c r="U260" i="61"/>
  <c r="U230" i="61"/>
  <c r="U206" i="61"/>
  <c r="U178" i="61"/>
  <c r="U155" i="61"/>
  <c r="U125" i="61"/>
  <c r="U83" i="61"/>
  <c r="U32" i="61"/>
  <c r="R22" i="59"/>
  <c r="N28" i="63"/>
  <c r="O119" i="62"/>
  <c r="R161" i="78"/>
  <c r="K33" i="76"/>
  <c r="K22" i="73"/>
  <c r="O229" i="62"/>
  <c r="O74" i="62"/>
  <c r="O28" i="62"/>
  <c r="U364" i="61"/>
  <c r="U313" i="61"/>
  <c r="U259" i="61"/>
  <c r="U214" i="61"/>
  <c r="U177" i="61"/>
  <c r="U154" i="61"/>
  <c r="K354" i="76"/>
  <c r="K14" i="76"/>
  <c r="L20" i="66"/>
  <c r="O170" i="62"/>
  <c r="U99" i="61"/>
  <c r="U27" i="61"/>
  <c r="R12" i="59"/>
  <c r="R27" i="78"/>
  <c r="K116" i="76"/>
  <c r="K77" i="73"/>
  <c r="O17" i="64"/>
  <c r="O160" i="62"/>
  <c r="O49" i="62"/>
  <c r="U372" i="61"/>
  <c r="U318" i="61"/>
  <c r="U261" i="61"/>
  <c r="U207" i="61"/>
  <c r="U153" i="61"/>
  <c r="U102" i="61"/>
  <c r="U48" i="61"/>
  <c r="R46" i="59"/>
  <c r="R115" i="78"/>
  <c r="K45" i="76"/>
  <c r="M50" i="72"/>
  <c r="N22" i="63"/>
  <c r="O95" i="62"/>
  <c r="U94" i="61"/>
  <c r="U40" i="61"/>
  <c r="R37" i="59"/>
  <c r="R130" i="78"/>
  <c r="K255" i="76"/>
  <c r="K80" i="73"/>
  <c r="O20" i="64"/>
  <c r="O163" i="62"/>
  <c r="O42" i="62"/>
  <c r="U366" i="61"/>
  <c r="U312" i="61"/>
  <c r="U255" i="61"/>
  <c r="U201" i="61"/>
  <c r="U147" i="61"/>
  <c r="U90" i="61"/>
  <c r="U36" i="61"/>
  <c r="R301" i="78"/>
  <c r="K168" i="76"/>
  <c r="K123" i="73"/>
  <c r="S20" i="71"/>
  <c r="O203" i="62"/>
  <c r="U118" i="61"/>
  <c r="U64" i="61"/>
  <c r="R63" i="59"/>
  <c r="R83" i="78"/>
  <c r="K52" i="76"/>
  <c r="M27" i="72"/>
  <c r="O236" i="62"/>
  <c r="O73" i="62"/>
  <c r="O18" i="62"/>
  <c r="U342" i="61"/>
  <c r="U287" i="61"/>
  <c r="U231" i="61"/>
  <c r="U176" i="61"/>
  <c r="U121" i="61"/>
  <c r="U67" i="61"/>
  <c r="U13" i="61"/>
  <c r="D29" i="88"/>
  <c r="L43" i="58"/>
  <c r="L25" i="58"/>
  <c r="D35" i="88"/>
  <c r="L50" i="58"/>
  <c r="L27" i="58"/>
  <c r="D21" i="88"/>
  <c r="D17" i="88"/>
  <c r="L17" i="58"/>
  <c r="L51" i="58"/>
  <c r="D31" i="88"/>
  <c r="D10" i="88"/>
  <c r="R204" i="78"/>
  <c r="R123" i="78"/>
  <c r="R93" i="78"/>
  <c r="R11" i="78"/>
  <c r="K280" i="76"/>
  <c r="K199" i="76"/>
  <c r="K91" i="76"/>
  <c r="R206" i="78"/>
  <c r="R125" i="78"/>
  <c r="K254" i="76"/>
  <c r="R187" i="78"/>
  <c r="K283" i="76"/>
  <c r="K35" i="76"/>
  <c r="K361" i="76"/>
  <c r="N79" i="63"/>
  <c r="R283" i="78"/>
  <c r="K340" i="76"/>
  <c r="K106" i="73"/>
  <c r="K37" i="73"/>
  <c r="R260" i="78"/>
  <c r="R232" i="78"/>
  <c r="K335" i="76"/>
  <c r="K163" i="76"/>
  <c r="R334" i="78"/>
  <c r="K117" i="76"/>
  <c r="K149" i="76"/>
  <c r="K198" i="76"/>
  <c r="O112" i="62"/>
  <c r="K206" i="76"/>
  <c r="K76" i="73"/>
  <c r="M29" i="72"/>
  <c r="O16" i="64"/>
  <c r="O180" i="62"/>
  <c r="O99" i="62"/>
  <c r="K297" i="76"/>
  <c r="K31" i="76"/>
  <c r="M30" i="72"/>
  <c r="N21" i="63"/>
  <c r="O101" i="62"/>
  <c r="U53" i="61"/>
  <c r="R319" i="78"/>
  <c r="K342" i="76"/>
  <c r="K143" i="73"/>
  <c r="M44" i="72"/>
  <c r="O100" i="62"/>
  <c r="K201" i="76"/>
  <c r="S35" i="71"/>
  <c r="O157" i="62"/>
  <c r="U370" i="61"/>
  <c r="U288" i="61"/>
  <c r="U190" i="61"/>
  <c r="R58" i="78"/>
  <c r="K51" i="76"/>
  <c r="K56" i="73"/>
  <c r="L13" i="65"/>
  <c r="O230" i="62"/>
  <c r="O104" i="62"/>
  <c r="O48" i="62"/>
  <c r="U380" i="61"/>
  <c r="U347" i="61"/>
  <c r="U305" i="61"/>
  <c r="U266" i="61"/>
  <c r="U224" i="61"/>
  <c r="U188" i="61"/>
  <c r="U143" i="61"/>
  <c r="U104" i="61"/>
  <c r="U20" i="61"/>
  <c r="N47" i="63"/>
  <c r="R340" i="78"/>
  <c r="K266" i="76"/>
  <c r="S26" i="71"/>
  <c r="O122" i="62"/>
  <c r="U385" i="61"/>
  <c r="U331" i="61"/>
  <c r="U247" i="61"/>
  <c r="U184" i="61"/>
  <c r="U145" i="61"/>
  <c r="K237" i="76"/>
  <c r="N60" i="63"/>
  <c r="U117" i="61"/>
  <c r="R14" i="59"/>
  <c r="K24" i="76"/>
  <c r="S30" i="71"/>
  <c r="O106" i="62"/>
  <c r="O12" i="62"/>
  <c r="U300" i="61"/>
  <c r="U225" i="61"/>
  <c r="U135" i="61"/>
  <c r="U66" i="61"/>
  <c r="R27" i="59"/>
  <c r="K251" i="76"/>
  <c r="S17" i="71"/>
  <c r="O150" i="62"/>
  <c r="U76" i="61"/>
  <c r="R57" i="59"/>
  <c r="K373" i="76"/>
  <c r="K134" i="73"/>
  <c r="N38" i="63"/>
  <c r="O61" i="62"/>
  <c r="U348" i="61"/>
  <c r="U274" i="61"/>
  <c r="U183" i="61"/>
  <c r="U108" i="61"/>
  <c r="R52" i="59"/>
  <c r="K378" i="76"/>
  <c r="K69" i="73"/>
  <c r="N25" i="63"/>
  <c r="U100" i="61"/>
  <c r="U28" i="61"/>
  <c r="R50" i="78"/>
  <c r="K41" i="73"/>
  <c r="O181" i="62"/>
  <c r="O36" i="62"/>
  <c r="U324" i="61"/>
  <c r="U249" i="61"/>
  <c r="U159" i="61"/>
  <c r="U85" i="61"/>
  <c r="R47" i="59"/>
  <c r="L49" i="58"/>
  <c r="L19" i="58"/>
  <c r="D27" i="88"/>
  <c r="L48" i="58"/>
  <c r="L18" i="58"/>
  <c r="L38" i="58"/>
  <c r="L15" i="58"/>
  <c r="R252" i="78"/>
  <c r="R214" i="78"/>
  <c r="K332" i="76"/>
  <c r="K157" i="76"/>
  <c r="R327" i="78"/>
  <c r="K110" i="76"/>
  <c r="K131" i="76"/>
  <c r="K186" i="76"/>
  <c r="O102" i="62"/>
  <c r="K194" i="76"/>
  <c r="R174" i="78"/>
  <c r="R72" i="78"/>
  <c r="K247" i="76"/>
  <c r="K79" i="76"/>
  <c r="R30" i="78"/>
  <c r="R88" i="78"/>
  <c r="R261" i="78"/>
  <c r="N52" i="63"/>
  <c r="R136" i="78"/>
  <c r="K145" i="73"/>
  <c r="K13" i="73"/>
  <c r="L12" i="65"/>
  <c r="O227" i="62"/>
  <c r="O127" i="62"/>
  <c r="R86" i="78"/>
  <c r="K60" i="76"/>
  <c r="K51" i="73"/>
  <c r="N66" i="63"/>
  <c r="O173" i="62"/>
  <c r="U68" i="61"/>
  <c r="R39" i="59"/>
  <c r="R28" i="78"/>
  <c r="K114" i="76"/>
  <c r="K31" i="73"/>
  <c r="N16" i="63"/>
  <c r="K313" i="76"/>
  <c r="K110" i="73"/>
  <c r="O208" i="62"/>
  <c r="O31" i="62"/>
  <c r="U316" i="61"/>
  <c r="U232" i="61"/>
  <c r="R104" i="78"/>
  <c r="K212" i="76"/>
  <c r="K93" i="73"/>
  <c r="M22" i="72"/>
  <c r="N13" i="63"/>
  <c r="O158" i="62"/>
  <c r="O57" i="62"/>
  <c r="O20" i="62"/>
  <c r="U356" i="61"/>
  <c r="U320" i="61"/>
  <c r="U273" i="61"/>
  <c r="U242" i="61"/>
  <c r="U197" i="61"/>
  <c r="U161" i="61"/>
  <c r="U116" i="61"/>
  <c r="U56" i="61"/>
  <c r="K197" i="76"/>
  <c r="O161" i="62"/>
  <c r="R61" i="78"/>
  <c r="K63" i="73"/>
  <c r="O175" i="62"/>
  <c r="O40" i="62"/>
  <c r="U346" i="61"/>
  <c r="U285" i="61"/>
  <c r="U202" i="61"/>
  <c r="U160" i="61"/>
  <c r="K321" i="76"/>
  <c r="K29" i="73"/>
  <c r="O77" i="62"/>
  <c r="U52" i="61"/>
  <c r="R61" i="59"/>
  <c r="K204" i="76"/>
  <c r="K17" i="73"/>
  <c r="O212" i="62"/>
  <c r="O30" i="62"/>
  <c r="U336" i="61"/>
  <c r="U243" i="61"/>
  <c r="U171" i="61"/>
  <c r="U84" i="61"/>
  <c r="U12" i="61"/>
  <c r="R31" i="78"/>
  <c r="K66" i="73"/>
  <c r="O201" i="62"/>
  <c r="U112" i="61"/>
  <c r="U22" i="61"/>
  <c r="R297" i="78"/>
  <c r="K49" i="76"/>
  <c r="S34" i="71"/>
  <c r="O109" i="62"/>
  <c r="U384" i="61"/>
  <c r="U294" i="61"/>
  <c r="U219" i="61"/>
  <c r="U126" i="61"/>
  <c r="U54" i="61"/>
  <c r="R79" i="78"/>
  <c r="K11" i="76"/>
  <c r="N82" i="63"/>
  <c r="O98" i="62"/>
  <c r="U46" i="61"/>
  <c r="R24" i="59"/>
  <c r="K98" i="73"/>
  <c r="N56" i="63"/>
  <c r="O55" i="62"/>
  <c r="U360" i="61"/>
  <c r="U267" i="61"/>
  <c r="U195" i="61"/>
  <c r="U103" i="61"/>
  <c r="U31" i="61"/>
  <c r="D13" i="88"/>
  <c r="L31" i="58"/>
  <c r="D19" i="88"/>
  <c r="D16" i="88"/>
  <c r="L36" i="58"/>
  <c r="L35" i="58"/>
  <c r="L33" i="58"/>
  <c r="D11" i="88"/>
  <c r="R290" i="78"/>
  <c r="R120" i="78"/>
  <c r="K375" i="76"/>
  <c r="K193" i="76"/>
  <c r="R199" i="78"/>
  <c r="K236" i="76"/>
  <c r="K275" i="76"/>
  <c r="K349" i="76"/>
  <c r="O168" i="62"/>
  <c r="K336" i="76"/>
  <c r="K103" i="73"/>
  <c r="M32" i="72"/>
  <c r="O23" i="64"/>
  <c r="O192" i="62"/>
  <c r="O105" i="62"/>
  <c r="K306" i="76"/>
  <c r="K48" i="76"/>
  <c r="M38" i="72"/>
  <c r="N29" i="63"/>
  <c r="O120" i="62"/>
  <c r="U59" i="61"/>
  <c r="R336" i="78"/>
  <c r="K351" i="76"/>
  <c r="L15" i="74"/>
  <c r="K11" i="73"/>
  <c r="O107" i="62"/>
  <c r="K224" i="76"/>
  <c r="M21" i="72"/>
  <c r="O193" i="62"/>
  <c r="U376" i="61"/>
  <c r="U291" i="61"/>
  <c r="U199" i="61"/>
  <c r="R62" i="78"/>
  <c r="K87" i="76"/>
  <c r="K86" i="73"/>
  <c r="L22" i="66"/>
  <c r="O243" i="62"/>
  <c r="O116" i="62"/>
  <c r="O51" i="62"/>
  <c r="U383" i="61"/>
  <c r="U353" i="61"/>
  <c r="U308" i="61"/>
  <c r="U270" i="61"/>
  <c r="U227" i="61"/>
  <c r="U194" i="61"/>
  <c r="U152" i="61"/>
  <c r="U113" i="61"/>
  <c r="U26" i="61"/>
  <c r="N65" i="63"/>
  <c r="I19" i="80"/>
  <c r="K322" i="76"/>
  <c r="M47" i="72"/>
  <c r="O140" i="62"/>
  <c r="O19" i="62"/>
  <c r="U340" i="61"/>
  <c r="U253" i="61"/>
  <c r="U193" i="61"/>
  <c r="U148" i="61"/>
  <c r="K242" i="76"/>
  <c r="L14" i="65"/>
  <c r="U124" i="61"/>
  <c r="U16" i="61"/>
  <c r="R90" i="78"/>
  <c r="R121" i="78"/>
  <c r="N64" i="63"/>
  <c r="K73" i="73"/>
  <c r="N43" i="63"/>
  <c r="R190" i="78"/>
  <c r="K108" i="73"/>
  <c r="O200" i="62"/>
  <c r="U17" i="61"/>
  <c r="K183" i="76"/>
  <c r="S11" i="71"/>
  <c r="K37" i="76"/>
  <c r="O68" i="62"/>
  <c r="U256" i="61"/>
  <c r="K310" i="76"/>
  <c r="K28" i="73"/>
  <c r="O188" i="62"/>
  <c r="O35" i="62"/>
  <c r="U335" i="61"/>
  <c r="U251" i="61"/>
  <c r="U175" i="61"/>
  <c r="U77" i="61"/>
  <c r="O224" i="62"/>
  <c r="L11" i="74"/>
  <c r="O65" i="62"/>
  <c r="U307" i="61"/>
  <c r="U174" i="61"/>
  <c r="K141" i="73"/>
  <c r="U81" i="61"/>
  <c r="R75" i="78"/>
  <c r="R49" i="78"/>
  <c r="N58" i="63"/>
  <c r="K33" i="73"/>
  <c r="N23" i="63"/>
  <c r="R139" i="78"/>
  <c r="K101" i="73"/>
  <c r="O191" i="62"/>
  <c r="U14" i="61"/>
  <c r="K179" i="76"/>
  <c r="K11" i="67"/>
  <c r="K135" i="73"/>
  <c r="O62" i="62"/>
  <c r="U250" i="61"/>
  <c r="K263" i="76"/>
  <c r="M52" i="72"/>
  <c r="O176" i="62"/>
  <c r="O29" i="62"/>
  <c r="U329" i="61"/>
  <c r="U248" i="61"/>
  <c r="U172" i="61"/>
  <c r="U65" i="61"/>
  <c r="O190" i="62"/>
  <c r="K117" i="73"/>
  <c r="O59" i="62"/>
  <c r="U301" i="61"/>
  <c r="U166" i="61"/>
  <c r="K102" i="73"/>
  <c r="U70" i="61"/>
  <c r="K358" i="76"/>
  <c r="K62" i="73"/>
  <c r="O91" i="62"/>
  <c r="U345" i="61"/>
  <c r="U198" i="61"/>
  <c r="U91" i="61"/>
  <c r="R15" i="59"/>
  <c r="K105" i="73"/>
  <c r="O80" i="62"/>
  <c r="U33" i="61"/>
  <c r="K368" i="76"/>
  <c r="M24" i="72"/>
  <c r="O33" i="62"/>
  <c r="U303" i="61"/>
  <c r="U173" i="61"/>
  <c r="U61" i="61"/>
  <c r="K158" i="76"/>
  <c r="L11" i="65"/>
  <c r="U93" i="61"/>
  <c r="R36" i="59"/>
  <c r="K17" i="67"/>
  <c r="O64" i="62"/>
  <c r="U315" i="61"/>
  <c r="U204" i="61"/>
  <c r="U60" i="61"/>
  <c r="D20" i="88"/>
  <c r="L16" i="58"/>
  <c r="L14" i="58"/>
  <c r="L58" i="58"/>
  <c r="L44" i="58"/>
  <c r="M14" i="72"/>
  <c r="K277" i="76"/>
  <c r="R154" i="78"/>
  <c r="R279" i="78"/>
  <c r="K16" i="73"/>
  <c r="O245" i="62"/>
  <c r="R100" i="78"/>
  <c r="K65" i="73"/>
  <c r="O185" i="62"/>
  <c r="R45" i="59"/>
  <c r="K137" i="76"/>
  <c r="N54" i="63"/>
  <c r="K128" i="73"/>
  <c r="O43" i="62"/>
  <c r="U235" i="61"/>
  <c r="K216" i="76"/>
  <c r="M33" i="72"/>
  <c r="O169" i="62"/>
  <c r="O23" i="62"/>
  <c r="U326" i="61"/>
  <c r="U245" i="61"/>
  <c r="U164" i="61"/>
  <c r="U62" i="61"/>
  <c r="O172" i="62"/>
  <c r="K92" i="73"/>
  <c r="O46" i="62"/>
  <c r="U295" i="61"/>
  <c r="U163" i="61"/>
  <c r="K87" i="73"/>
  <c r="U63" i="61"/>
  <c r="K325" i="76"/>
  <c r="M46" i="72"/>
  <c r="O67" i="62"/>
  <c r="U309" i="61"/>
  <c r="U189" i="61"/>
  <c r="U73" i="61"/>
  <c r="R282" i="78"/>
  <c r="M34" i="72"/>
  <c r="U130" i="61"/>
  <c r="U15" i="61"/>
  <c r="K289" i="76"/>
  <c r="N53" i="63"/>
  <c r="O24" i="62"/>
  <c r="U284" i="61"/>
  <c r="U165" i="61"/>
  <c r="U25" i="61"/>
  <c r="K80" i="76"/>
  <c r="N42" i="63"/>
  <c r="U82" i="61"/>
  <c r="R73" i="78"/>
  <c r="L15" i="66"/>
  <c r="O45" i="62"/>
  <c r="U306" i="61"/>
  <c r="U168" i="61"/>
  <c r="U49" i="61"/>
  <c r="L52" i="58"/>
  <c r="L13" i="58"/>
  <c r="D26" i="88"/>
  <c r="L53" i="58"/>
  <c r="L26" i="58"/>
  <c r="K253" i="76"/>
  <c r="R106" i="78"/>
  <c r="R140" i="78"/>
  <c r="S33" i="71"/>
  <c r="O174" i="62"/>
  <c r="K245" i="76"/>
  <c r="S24" i="71"/>
  <c r="O76" i="62"/>
  <c r="R273" i="78"/>
  <c r="K107" i="73"/>
  <c r="O89" i="62"/>
  <c r="O14" i="64"/>
  <c r="U361" i="61"/>
  <c r="R300" i="78"/>
  <c r="K34" i="76"/>
  <c r="O15" i="64"/>
  <c r="O86" i="62"/>
  <c r="U377" i="61"/>
  <c r="U299" i="61"/>
  <c r="U218" i="61"/>
  <c r="U137" i="61"/>
  <c r="U11" i="61"/>
  <c r="R230" i="78"/>
  <c r="L20" i="65"/>
  <c r="U379" i="61"/>
  <c r="U244" i="61"/>
  <c r="U142" i="61"/>
  <c r="O241" i="62"/>
  <c r="R50" i="59"/>
  <c r="K209" i="76"/>
  <c r="N74" i="63"/>
  <c r="O39" i="62"/>
  <c r="U290" i="61"/>
  <c r="U179" i="61"/>
  <c r="U37" i="61"/>
  <c r="R37" i="78"/>
  <c r="L23" i="66"/>
  <c r="U123" i="61"/>
  <c r="R30" i="59"/>
  <c r="K71" i="76"/>
  <c r="O233" i="62"/>
  <c r="O15" i="62"/>
  <c r="U246" i="61"/>
  <c r="U138" i="61"/>
  <c r="R41" i="59"/>
  <c r="K75" i="76"/>
  <c r="O167" i="62"/>
  <c r="U57" i="61"/>
  <c r="K233" i="76"/>
  <c r="N71" i="63"/>
  <c r="U387" i="61"/>
  <c r="U277" i="61"/>
  <c r="U150" i="61"/>
  <c r="U42" i="61"/>
  <c r="L40" i="58"/>
  <c r="D28" i="88"/>
  <c r="L41" i="58"/>
  <c r="L42" i="58"/>
  <c r="R198" i="78"/>
  <c r="K85" i="76"/>
  <c r="K29" i="76"/>
  <c r="K28" i="76"/>
  <c r="S22" i="71"/>
  <c r="O159" i="62"/>
  <c r="K180" i="76"/>
  <c r="S16" i="71"/>
  <c r="U140" i="61"/>
  <c r="R236" i="78"/>
  <c r="K96" i="73"/>
  <c r="I15" i="80"/>
  <c r="N68" i="63"/>
  <c r="U355" i="61"/>
  <c r="R227" i="78"/>
  <c r="K21" i="76"/>
  <c r="N69" i="63"/>
  <c r="O72" i="62"/>
  <c r="U374" i="61"/>
  <c r="U293" i="61"/>
  <c r="U215" i="61"/>
  <c r="U134" i="61"/>
  <c r="R42" i="59"/>
  <c r="R226" i="78"/>
  <c r="N75" i="63"/>
  <c r="U373" i="61"/>
  <c r="U229" i="61"/>
  <c r="U139" i="61"/>
  <c r="O222" i="62"/>
  <c r="R43" i="59"/>
  <c r="K93" i="76"/>
  <c r="N34" i="63"/>
  <c r="O21" i="62"/>
  <c r="U281" i="61"/>
  <c r="U144" i="61"/>
  <c r="U30" i="61"/>
  <c r="K285" i="76"/>
  <c r="N78" i="63"/>
  <c r="U87" i="61"/>
  <c r="R18" i="59"/>
  <c r="L14" i="74"/>
  <c r="O215" i="62"/>
  <c r="U357" i="61"/>
  <c r="U237" i="61"/>
  <c r="U115" i="61"/>
  <c r="R33" i="59"/>
  <c r="K84" i="73"/>
  <c r="O153" i="62"/>
  <c r="U39" i="61"/>
  <c r="K195" i="76"/>
  <c r="O196" i="62"/>
  <c r="U378" i="61"/>
  <c r="U258" i="61"/>
  <c r="U141" i="61"/>
  <c r="R59" i="59"/>
  <c r="L37" i="58"/>
  <c r="D33" i="88"/>
  <c r="L12" i="58"/>
  <c r="D15" i="88"/>
  <c r="D12" i="88"/>
  <c r="R177" i="78"/>
  <c r="K82" i="76"/>
  <c r="R265" i="78"/>
  <c r="L13" i="74"/>
  <c r="L11" i="66"/>
  <c r="O130" i="62"/>
  <c r="K83" i="76"/>
  <c r="N77" i="63"/>
  <c r="U80" i="61"/>
  <c r="R71" i="78"/>
  <c r="K39" i="73"/>
  <c r="K364" i="76"/>
  <c r="O216" i="62"/>
  <c r="U322" i="61"/>
  <c r="R128" i="78"/>
  <c r="K104" i="73"/>
  <c r="N32" i="63"/>
  <c r="O60" i="62"/>
  <c r="U359" i="61"/>
  <c r="U283" i="61"/>
  <c r="U200" i="61"/>
  <c r="U119" i="61"/>
  <c r="R16" i="59"/>
  <c r="R107" i="78"/>
  <c r="O199" i="62"/>
  <c r="U352" i="61"/>
  <c r="U208" i="61"/>
  <c r="K331" i="76"/>
  <c r="O132" i="62"/>
  <c r="U18" i="61"/>
  <c r="K18" i="76"/>
  <c r="N18" i="63"/>
  <c r="U363" i="61"/>
  <c r="U252" i="61"/>
  <c r="U127" i="61"/>
  <c r="U19" i="61"/>
  <c r="K40" i="76"/>
  <c r="O244" i="62"/>
  <c r="U69" i="61"/>
  <c r="R11" i="59"/>
  <c r="K38" i="73"/>
  <c r="O125" i="62"/>
  <c r="U339" i="61"/>
  <c r="U228" i="61"/>
  <c r="U79" i="61"/>
  <c r="R176" i="78"/>
  <c r="K26" i="73"/>
  <c r="O114" i="62"/>
  <c r="R55" i="59"/>
  <c r="K113" i="73"/>
  <c r="O143" i="62"/>
  <c r="U369" i="61"/>
  <c r="U222" i="61"/>
  <c r="U114" i="61"/>
  <c r="R40" i="59"/>
  <c r="L34" i="58"/>
  <c r="L39" i="58"/>
  <c r="L47" i="58"/>
  <c r="L57" i="58"/>
  <c r="L55" i="58"/>
  <c r="R21" i="59"/>
  <c r="K131" i="73"/>
  <c r="O146" i="62"/>
  <c r="U354" i="61"/>
  <c r="U234" i="61"/>
  <c r="U120" i="61"/>
  <c r="R34" i="59"/>
  <c r="K120" i="73"/>
  <c r="O189" i="62"/>
  <c r="U58" i="61"/>
  <c r="R119" i="78"/>
  <c r="K21" i="73"/>
  <c r="O70" i="62"/>
  <c r="U330" i="61"/>
  <c r="U192" i="61"/>
  <c r="U72" i="61"/>
  <c r="R46" i="78"/>
  <c r="M53" i="72"/>
  <c r="U111" i="61"/>
  <c r="R44" i="59"/>
  <c r="K58" i="73"/>
  <c r="O128" i="62"/>
  <c r="U333" i="61"/>
  <c r="U213" i="61"/>
  <c r="U96" i="61"/>
  <c r="R28" i="59"/>
  <c r="L22" i="58"/>
  <c r="L32" i="58"/>
  <c r="L29" i="58"/>
  <c r="L3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331]}"/>
    <s v="{[Medida].[Medida].&amp;[2]}"/>
    <s v="{[Keren].[Keren].[All]}"/>
    <s v="{[Cheshbon KM].[Hie Peilut].[Peilut 7].&amp;[Kod_Peilut_L7_708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5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</valueMetadata>
</metadata>
</file>

<file path=xl/sharedStrings.xml><?xml version="1.0" encoding="utf-8"?>
<sst xmlns="http://schemas.openxmlformats.org/spreadsheetml/2006/main" count="11042" uniqueCount="3031">
  <si>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</si>
  <si>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</si>
  <si>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</si>
  <si>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</si>
  <si>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</si>
  <si>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</si>
  <si>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</si>
  <si>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</si>
  <si>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</si>
  <si>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</si>
  <si>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</si>
  <si>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</si>
  <si>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</si>
  <si>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</si>
  <si>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</si>
  <si>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</si>
  <si>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</si>
  <si>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</si>
  <si>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</si>
  <si>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</si>
  <si>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</si>
  <si>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</si>
  <si>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</si>
  <si>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</si>
  <si>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</si>
  <si>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</si>
  <si>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</si>
  <si>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</si>
  <si>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</si>
  <si>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</si>
  <si>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</si>
  <si>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</si>
  <si>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</si>
  <si>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</si>
  <si>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</si>
  <si>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</si>
  <si>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</si>
  <si>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</si>
  <si>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</si>
  <si>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</si>
  <si>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</si>
  <si>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</si>
  <si>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</si>
  <si>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</si>
  <si>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</si>
  <si>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</si>
  <si>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</si>
  <si>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</si>
  <si>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</si>
  <si>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</si>
  <si>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</si>
  <si>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</si>
  <si>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</si>
  <si>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</si>
  <si>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</si>
  <si>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</si>
  <si>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</si>
  <si>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</si>
  <si>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</si>
  <si>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</si>
  <si>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</si>
  <si>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</si>
  <si>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</si>
  <si>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</si>
  <si>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</si>
  <si>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</si>
  <si>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</si>
  <si>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</si>
  <si>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</si>
  <si>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</si>
  <si>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</si>
  <si>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</si>
  <si>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</si>
  <si>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</si>
  <si>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</si>
  <si>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</si>
  <si>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</si>
  <si>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</si>
  <si>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</si>
  <si>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</si>
  <si>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</si>
  <si>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</si>
  <si>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</si>
  <si>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</si>
  <si>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</si>
  <si>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</si>
  <si>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</si>
  <si>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</si>
  <si>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</si>
  <si>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</si>
  <si>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</si>
  <si>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</si>
  <si>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</si>
  <si>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</si>
  <si>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</si>
  <si>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</si>
  <si>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</si>
  <si>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</si>
  <si>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</si>
  <si>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</si>
  <si>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</si>
  <si>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</si>
  <si>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</si>
  <si>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</si>
  <si>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</si>
  <si>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</si>
  <si>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</si>
  <si>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</si>
  <si>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</si>
  <si>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</si>
  <si>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</si>
  <si>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</si>
  <si>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</si>
  <si>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</si>
  <si>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</si>
  <si>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</si>
  <si>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</si>
  <si>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</si>
  <si>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</si>
  <si>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</si>
  <si>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</si>
  <si>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</si>
  <si>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</si>
  <si>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</si>
  <si>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</si>
  <si>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</si>
  <si>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</si>
  <si>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</si>
  <si>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</si>
  <si>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</si>
  <si>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</si>
  <si>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</si>
  <si>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</si>
  <si>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</si>
  <si>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</si>
  <si>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</si>
  <si>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</si>
  <si>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</si>
  <si>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</si>
  <si>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</si>
  <si>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</si>
  <si>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</si>
  <si>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</si>
  <si>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</si>
  <si>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</si>
  <si>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</si>
  <si>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</si>
  <si>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</si>
  <si>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</si>
  <si>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</si>
  <si>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</si>
  <si>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</si>
  <si>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</si>
  <si>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</si>
  <si>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</si>
  <si>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</si>
  <si>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</si>
  <si>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</si>
  <si>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</si>
  <si>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</si>
  <si>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</si>
  <si>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</si>
  <si>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</si>
  <si>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</si>
  <si>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</si>
  <si>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</si>
  <si>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</si>
  <si>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</si>
  <si>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</si>
  <si>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</si>
  <si>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</si>
  <si>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</si>
  <si>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</si>
  <si>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</si>
  <si>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</si>
  <si>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</si>
  <si>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</si>
  <si>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</si>
  <si>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</si>
  <si>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</si>
  <si>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</si>
  <si>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</si>
  <si>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</si>
  <si>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</si>
  <si>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</si>
  <si>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</si>
  <si>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</si>
  <si>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</si>
  <si>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</si>
  <si>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</si>
  <si>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</si>
  <si>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</si>
  <si>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</si>
  <si>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</si>
  <si>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</si>
  <si>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</si>
  <si>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</si>
  <si>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</si>
  <si>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</si>
  <si>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</si>
  <si>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</si>
  <si>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</si>
  <si>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</si>
  <si>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</si>
  <si>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</si>
  <si>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</si>
  <si>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</si>
  <si>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</si>
  <si>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</si>
  <si>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</si>
  <si>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</si>
  <si>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</si>
  <si>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</si>
  <si>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</si>
  <si>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</si>
  <si>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</si>
  <si>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</si>
  <si>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</si>
  <si>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</si>
  <si>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</si>
  <si>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</si>
  <si>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</si>
  <si>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</si>
  <si>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</si>
  <si>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</si>
  <si>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</si>
  <si>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</si>
  <si>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</si>
  <si>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</si>
  <si>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</si>
  <si>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</si>
  <si>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</si>
  <si>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</si>
  <si>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</si>
  <si>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</si>
  <si>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</si>
  <si>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</si>
  <si>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</si>
  <si>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</si>
  <si>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</si>
  <si>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</si>
  <si>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</si>
  <si>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</si>
  <si>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</si>
  <si>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</si>
  <si>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</si>
  <si>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</si>
  <si>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</si>
  <si>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</si>
  <si>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</si>
  <si>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</si>
  <si>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</si>
  <si>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</si>
  <si>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</si>
  <si>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</si>
  <si>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</si>
  <si>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</si>
  <si>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</si>
  <si>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</si>
  <si>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</si>
  <si>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</si>
  <si>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</si>
  <si>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</si>
  <si>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</si>
  <si>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</si>
  <si>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</si>
  <si>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</si>
  <si>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</si>
  <si>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</si>
  <si>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</si>
  <si>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</si>
  <si>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</si>
  <si>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</si>
  <si>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</si>
  <si>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</si>
  <si>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</si>
  <si>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</si>
  <si>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</si>
  <si>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</si>
  <si>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</si>
  <si>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</si>
  <si>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</si>
  <si>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</si>
  <si>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</si>
  <si>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</si>
  <si>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</si>
  <si>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</si>
  <si>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</si>
  <si>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</si>
  <si>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</si>
  <si>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</si>
  <si>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</si>
  <si>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</si>
  <si>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</si>
  <si>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</si>
  <si>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</si>
  <si>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</si>
  <si>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</si>
  <si>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</si>
  <si>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</si>
  <si>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</si>
  <si>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</si>
  <si>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</si>
  <si>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</si>
  <si>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</si>
  <si>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</si>
  <si>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</si>
  <si>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</si>
  <si>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</si>
  <si>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</si>
  <si>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</si>
  <si>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</si>
  <si>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</si>
  <si>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</si>
  <si>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</si>
  <si>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</si>
  <si>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</si>
  <si>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</si>
  <si>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</si>
  <si>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</si>
  <si>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</si>
  <si>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</si>
  <si>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</si>
  <si>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</si>
  <si>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</si>
  <si>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</si>
  <si>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</si>
  <si>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</si>
  <si>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</si>
  <si>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</si>
  <si>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</si>
  <si>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</si>
  <si>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</si>
  <si>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</si>
  <si>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</si>
  <si>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</si>
  <si>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</si>
  <si>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</si>
  <si>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</si>
  <si>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</si>
  <si>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</si>
  <si>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</si>
  <si>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</si>
  <si>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</si>
  <si>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</si>
  <si>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</si>
  <si>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</si>
  <si>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</si>
  <si>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</si>
  <si>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</si>
  <si>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</si>
  <si>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</si>
  <si>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</si>
  <si>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</si>
  <si>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</si>
  <si>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</si>
  <si>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</si>
  <si>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</si>
  <si>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</si>
  <si>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</si>
  <si>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</si>
  <si>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</si>
  <si>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</si>
  <si>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</si>
  <si>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</si>
  <si>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</si>
  <si>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</si>
  <si>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</si>
  <si>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</si>
  <si>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</si>
  <si>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</si>
  <si>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</si>
  <si>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</si>
  <si>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</si>
  <si>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</si>
  <si>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</si>
  <si>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</si>
  <si>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</si>
  <si>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</si>
  <si>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</si>
  <si>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</si>
  <si>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</si>
  <si>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</si>
  <si>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</si>
  <si>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</si>
  <si>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</si>
  <si>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</si>
  <si>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</si>
  <si>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</si>
  <si>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</si>
  <si>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</si>
  <si>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</si>
  <si>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</si>
  <si>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</si>
  <si>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</si>
  <si>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</si>
  <si>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</si>
  <si>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</si>
  <si>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</si>
  <si>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</si>
  <si>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</si>
  <si>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</si>
  <si>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</si>
  <si>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</si>
  <si>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</si>
  <si>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</si>
  <si>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</si>
  <si>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</si>
  <si>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</si>
  <si>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</si>
  <si>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</si>
  <si>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</si>
  <si>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</si>
  <si>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</si>
  <si>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</si>
  <si>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</si>
  <si>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</si>
  <si>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</si>
  <si>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</si>
  <si>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</si>
  <si>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</si>
  <si>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</si>
  <si>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</si>
  <si>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</si>
  <si>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</si>
  <si>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</si>
  <si>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</si>
  <si>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</si>
  <si>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</si>
  <si>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</si>
  <si>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</si>
  <si>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</si>
  <si>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</si>
  <si>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</si>
  <si>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</si>
  <si>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</si>
  <si>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</si>
  <si>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</si>
  <si>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</si>
  <si>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</si>
  <si>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</si>
  <si>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</si>
  <si>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</si>
  <si>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</si>
  <si>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</si>
  <si>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</si>
  <si>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</si>
  <si>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</si>
  <si>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</si>
  <si>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</si>
  <si>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</si>
  <si>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</si>
  <si>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</si>
  <si>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</si>
  <si>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</si>
  <si>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</si>
  <si>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</si>
  <si>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</si>
  <si>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</si>
  <si>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</si>
  <si>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</si>
  <si>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</si>
  <si>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</si>
  <si>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</si>
  <si>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</si>
  <si>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</si>
  <si>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</si>
  <si>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</si>
  <si>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</si>
  <si>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</si>
  <si>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</si>
  <si>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</si>
  <si>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</si>
  <si>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</si>
  <si>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</si>
  <si>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</si>
  <si>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</si>
  <si>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</si>
  <si>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</si>
  <si>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</si>
  <si>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</si>
  <si>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</si>
  <si>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</si>
  <si>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</si>
  <si>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</si>
  <si>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</si>
  <si>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</si>
  <si>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</si>
  <si>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</si>
  <si>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</si>
  <si>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</si>
  <si>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</si>
  <si>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</si>
  <si>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</si>
  <si>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</si>
  <si>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</si>
  <si>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</si>
  <si>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</si>
  <si>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</si>
  <si>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</si>
  <si>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</si>
  <si>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</si>
  <si>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</si>
  <si>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</si>
  <si>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</si>
  <si>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</si>
  <si>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</si>
  <si>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</si>
  <si>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</si>
  <si>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</si>
  <si>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</si>
  <si>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</si>
  <si>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</si>
  <si>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</si>
  <si>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</si>
  <si>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</si>
  <si>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</si>
  <si>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</si>
  <si>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</si>
  <si>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</si>
  <si>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</si>
  <si>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</si>
  <si>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</si>
  <si>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</si>
  <si>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</si>
  <si>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</si>
  <si>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</si>
  <si>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</si>
  <si>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</si>
  <si>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</si>
  <si>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</si>
  <si>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</si>
  <si>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</si>
  <si>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</si>
  <si>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</si>
  <si>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</si>
  <si>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</si>
  <si>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</si>
  <si>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</si>
  <si>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</si>
  <si>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</si>
  <si>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</si>
  <si>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</si>
  <si>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</si>
  <si>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</si>
  <si>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</si>
  <si>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</si>
  <si>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</si>
  <si>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</si>
  <si>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</si>
  <si>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</si>
  <si>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</si>
  <si>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</si>
  <si>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</si>
  <si>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</si>
  <si>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</si>
  <si>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</si>
  <si>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</si>
  <si>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</si>
  <si>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</si>
  <si>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</si>
  <si>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</si>
  <si>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</si>
  <si>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</si>
  <si>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</si>
  <si>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</si>
  <si>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</si>
  <si>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</si>
  <si>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</si>
  <si>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</si>
  <si>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</si>
  <si>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</si>
  <si>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</si>
  <si>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</si>
  <si>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</si>
  <si>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</si>
  <si>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</si>
  <si>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</si>
  <si>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</si>
  <si>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</si>
  <si>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</si>
  <si>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</si>
  <si>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</si>
  <si>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</si>
  <si>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</si>
  <si>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</si>
  <si>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</si>
  <si>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</si>
  <si>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</si>
  <si>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</si>
  <si>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</si>
  <si>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</si>
  <si>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</si>
  <si>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</si>
  <si>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</si>
  <si>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</si>
  <si>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</si>
  <si>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</si>
  <si>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</si>
  <si>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</si>
  <si>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</si>
  <si>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</si>
  <si>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</si>
  <si>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</si>
  <si>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</si>
  <si>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</si>
  <si>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</si>
  <si>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</si>
  <si>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</si>
  <si>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</si>
  <si>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</si>
  <si>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</si>
  <si>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</si>
  <si>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</si>
  <si>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</si>
  <si>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</si>
  <si>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</si>
  <si>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</si>
  <si>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</si>
  <si>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</si>
  <si>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</si>
  <si>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</si>
  <si>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</si>
  <si>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</si>
  <si>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</si>
  <si>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</si>
  <si>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</si>
  <si>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</si>
  <si>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</si>
  <si>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</si>
  <si>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</si>
  <si>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</si>
  <si>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</si>
  <si>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</si>
  <si>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</si>
  <si>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</si>
  <si>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</si>
  <si>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</si>
  <si>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</si>
  <si>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</si>
  <si>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</si>
  <si>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</si>
  <si>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</si>
  <si>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</si>
  <si>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</si>
  <si>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</si>
  <si>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</si>
  <si>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</si>
  <si>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</si>
  <si>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</si>
  <si>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</si>
  <si>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</si>
  <si>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</si>
  <si>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</si>
  <si>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</si>
  <si>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</si>
  <si>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</si>
  <si>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</si>
  <si>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</si>
  <si>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</si>
  <si>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</si>
  <si>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</si>
  <si>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</si>
  <si>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</si>
  <si>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</si>
  <si>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</si>
  <si>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</si>
  <si>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</si>
  <si>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</si>
  <si>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</si>
  <si>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</si>
  <si>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</si>
  <si>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</si>
  <si>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</si>
  <si>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</si>
  <si>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</si>
  <si>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</si>
  <si>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</si>
  <si>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</si>
  <si>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</si>
  <si>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</si>
  <si>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</si>
  <si>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</si>
  <si>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</si>
  <si>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</si>
  <si>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</si>
  <si>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</si>
  <si>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</si>
  <si>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</si>
  <si>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</si>
  <si>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</si>
  <si>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</si>
  <si>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</si>
  <si>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</si>
  <si>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</si>
  <si>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</si>
  <si>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</si>
  <si>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</si>
  <si>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</si>
  <si>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</si>
  <si>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</si>
  <si>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</si>
  <si>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</si>
  <si>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</si>
  <si>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</si>
  <si>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</si>
  <si>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</si>
  <si>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</si>
  <si>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</si>
  <si>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</si>
  <si>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</si>
  <si>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</si>
  <si>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</si>
  <si>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</si>
  <si>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</si>
  <si>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</si>
  <si>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</si>
  <si>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</si>
  <si>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</si>
  <si>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</si>
  <si>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</si>
  <si>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</si>
  <si>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</si>
  <si>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</si>
  <si>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</si>
  <si>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</si>
  <si>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</si>
  <si>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</si>
  <si>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</si>
  <si>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</si>
  <si>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</si>
  <si>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</si>
  <si>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</si>
  <si>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</si>
  <si>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</si>
  <si>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</si>
  <si>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</si>
  <si>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</si>
  <si>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</si>
  <si>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</si>
  <si>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</si>
  <si>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</si>
  <si>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</si>
  <si>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</si>
  <si>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</si>
  <si>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</si>
  <si>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</si>
  <si>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</si>
  <si>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</si>
  <si>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</si>
  <si>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</si>
  <si>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</si>
  <si>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</si>
  <si>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</si>
  <si>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</si>
  <si>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</si>
  <si>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</si>
  <si>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</si>
  <si>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</si>
  <si>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</si>
  <si>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</si>
  <si>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</si>
  <si>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</si>
  <si>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</si>
  <si>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</si>
  <si>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</si>
  <si>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</si>
  <si>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</si>
  <si>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</si>
  <si>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</si>
  <si>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</si>
  <si>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</si>
  <si>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</si>
  <si>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</si>
  <si>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</si>
  <si>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</si>
  <si>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</si>
  <si>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</si>
  <si>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</si>
  <si>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</si>
  <si>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</si>
  <si>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</si>
  <si>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</si>
  <si>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</si>
  <si>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</si>
  <si>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</si>
  <si>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</si>
  <si>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</si>
  <si>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</si>
  <si>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</si>
  <si>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</si>
  <si>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</si>
  <si>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</si>
  <si>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</si>
  <si>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</si>
  <si>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</si>
  <si>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</si>
  <si>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</si>
  <si>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</si>
  <si>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</si>
  <si>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</si>
  <si>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</si>
  <si>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</si>
  <si>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</si>
  <si>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</si>
  <si>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</si>
  <si>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</si>
  <si>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</si>
  <si>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</si>
  <si>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</si>
  <si>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</si>
  <si>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</si>
  <si>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</si>
  <si>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</si>
  <si>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</si>
  <si>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</si>
  <si>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</si>
  <si>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</si>
  <si>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</si>
  <si>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</si>
  <si>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</si>
  <si>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</si>
  <si>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</si>
  <si>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</si>
  <si>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</si>
  <si>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</si>
  <si>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</si>
  <si>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</si>
  <si>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</si>
  <si>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</si>
  <si>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</si>
  <si>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</si>
  <si>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</si>
  <si>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</si>
  <si>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</si>
  <si>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</si>
  <si>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</si>
  <si>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</si>
  <si>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</si>
  <si>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</si>
  <si>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</si>
  <si>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</si>
  <si>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</si>
  <si>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</si>
  <si>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</si>
  <si>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</si>
  <si>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</si>
  <si>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</si>
  <si>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</si>
  <si>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</si>
  <si>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</si>
  <si>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</si>
  <si>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</si>
  <si>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</si>
  <si>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</si>
  <si>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</si>
  <si>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</si>
  <si>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</si>
  <si>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</si>
  <si>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</si>
  <si>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</si>
  <si>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</si>
  <si>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</si>
  <si>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</si>
  <si>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</si>
  <si>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</si>
  <si>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</si>
  <si>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</si>
  <si>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</si>
  <si>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</si>
  <si>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</si>
  <si>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</si>
  <si>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</si>
  <si>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</si>
  <si>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</si>
  <si>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</si>
  <si>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</si>
  <si>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</si>
  <si>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</si>
  <si>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</si>
  <si>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</si>
  <si>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</si>
  <si>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</si>
  <si>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</si>
  <si>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</si>
  <si>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</si>
  <si>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</si>
  <si>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</si>
  <si>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</si>
  <si>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</si>
  <si>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</si>
  <si>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</si>
  <si>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</si>
  <si>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</si>
  <si>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</si>
  <si>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</si>
  <si>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</si>
  <si>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</si>
  <si>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</si>
  <si>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</si>
  <si>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</si>
  <si>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</si>
  <si>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</si>
  <si>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</si>
  <si>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</si>
  <si>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</si>
  <si>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</si>
  <si>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</si>
  <si>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</si>
  <si>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</si>
  <si>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</si>
  <si>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</si>
  <si>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</si>
  <si>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</si>
  <si>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</si>
  <si>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</si>
  <si>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</si>
  <si>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</si>
  <si>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</si>
  <si>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</si>
  <si>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</si>
  <si>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</si>
  <si>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</si>
  <si>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</si>
  <si>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</si>
  <si>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</si>
  <si>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</si>
  <si>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</si>
  <si>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</si>
  <si>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</si>
  <si>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</si>
  <si>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</si>
  <si>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</si>
  <si>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</si>
  <si>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</si>
  <si>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</si>
  <si>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</si>
  <si>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</si>
  <si>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</si>
  <si>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</si>
  <si>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</si>
  <si>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</si>
  <si>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</si>
  <si>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</si>
  <si>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</si>
  <si>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</si>
  <si>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</si>
  <si>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</si>
  <si>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</si>
  <si>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</si>
  <si>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</si>
  <si>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</si>
  <si>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</si>
  <si>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</si>
  <si>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</si>
  <si>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</si>
  <si>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</si>
  <si>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</si>
  <si>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</si>
  <si>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</si>
  <si>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</si>
  <si>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</si>
  <si>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</si>
  <si>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</si>
  <si>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</si>
  <si>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</si>
  <si>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</si>
  <si>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</si>
  <si>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</si>
  <si>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</si>
  <si>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</si>
  <si>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</si>
  <si>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</si>
  <si>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</si>
  <si>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</si>
  <si>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</si>
  <si>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</si>
  <si>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</si>
  <si>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</si>
  <si>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</si>
  <si>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</si>
  <si>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</si>
  <si>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</si>
  <si>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</si>
  <si>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</si>
  <si>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</si>
  <si>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</si>
  <si>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</si>
  <si>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</si>
  <si>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</si>
  <si>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</si>
  <si>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</si>
  <si>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</si>
  <si>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</si>
  <si>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</si>
  <si>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</si>
  <si>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</si>
  <si>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</si>
  <si>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</si>
  <si>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</si>
  <si>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</si>
  <si>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</si>
  <si>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</si>
  <si>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</si>
  <si>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</si>
  <si>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</si>
  <si>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</si>
  <si>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</si>
  <si>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</si>
  <si>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</si>
  <si>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</si>
  <si>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</si>
  <si>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</si>
  <si>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</si>
  <si>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</si>
  <si>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</si>
  <si>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</si>
  <si>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</si>
  <si>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</si>
  <si>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</si>
  <si>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</si>
  <si>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</si>
  <si>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</si>
  <si>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</si>
  <si>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</si>
  <si>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</si>
  <si>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</si>
  <si>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</si>
  <si>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</si>
  <si>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</si>
  <si>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</si>
  <si>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</si>
  <si>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</si>
  <si>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</si>
  <si>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</si>
  <si>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</si>
  <si>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</si>
  <si>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</si>
  <si>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</si>
  <si>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</si>
  <si>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</si>
  <si>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</si>
  <si>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</si>
  <si>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</si>
  <si>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</si>
  <si>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</si>
  <si>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</si>
  <si>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</si>
  <si>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</si>
  <si>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</si>
  <si>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</si>
  <si>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</si>
  <si>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</si>
  <si>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</si>
  <si>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</si>
  <si>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</si>
  <si>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</si>
  <si>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</si>
  <si>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</si>
  <si>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</si>
  <si>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</si>
  <si>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</si>
  <si>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</si>
  <si>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</si>
  <si>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</si>
  <si>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</si>
  <si>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</si>
  <si>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</si>
  <si>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</si>
  <si>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</si>
  <si>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</si>
  <si>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</si>
  <si>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</si>
  <si>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</si>
  <si>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</si>
  <si>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</si>
  <si>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</si>
  <si>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</si>
  <si>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</si>
  <si>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</si>
  <si>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</si>
  <si>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</si>
  <si>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</si>
  <si>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</si>
  <si>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</si>
  <si>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</si>
  <si>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</si>
  <si>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</si>
  <si>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</si>
  <si>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</si>
  <si>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</si>
  <si>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</si>
  <si>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</si>
  <si>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</si>
  <si>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</si>
  <si>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</si>
  <si>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</si>
  <si>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</si>
  <si>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</si>
  <si>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</si>
  <si>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</si>
  <si>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</si>
  <si>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</si>
  <si>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</si>
  <si>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</si>
  <si>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</si>
  <si>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</si>
  <si>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</si>
  <si>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</si>
  <si>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</si>
  <si>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</si>
  <si>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</si>
  <si>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</si>
  <si>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</si>
  <si>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</si>
  <si>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</si>
  <si>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</si>
  <si>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</si>
  <si>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</si>
  <si>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</si>
  <si>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</si>
  <si>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</si>
  <si>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</si>
  <si>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</si>
  <si>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</si>
  <si>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</si>
  <si>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</si>
  <si>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</si>
  <si>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</si>
  <si>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</si>
  <si>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</si>
  <si>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</si>
  <si>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</si>
  <si>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</si>
  <si>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</si>
  <si>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</si>
  <si>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</si>
  <si>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</si>
  <si>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</si>
  <si>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</si>
  <si>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</si>
  <si>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</si>
  <si>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</si>
  <si>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</si>
  <si>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</si>
  <si>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</si>
  <si>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</si>
  <si>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</si>
  <si>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</si>
  <si>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</si>
  <si>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</si>
  <si>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</si>
  <si>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</si>
  <si>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</si>
  <si>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</si>
  <si>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</si>
  <si>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</si>
  <si>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</si>
  <si>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</si>
  <si>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</si>
  <si>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</si>
  <si>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</si>
  <si>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</si>
  <si>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</si>
  <si>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</si>
  <si>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</si>
  <si>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</si>
  <si>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</si>
  <si>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</si>
  <si>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</si>
  <si>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</si>
  <si>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</si>
  <si>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</si>
  <si>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</si>
  <si>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</si>
  <si>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</si>
  <si>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</si>
  <si>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</si>
  <si>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</si>
  <si>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</si>
  <si>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</si>
  <si>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</si>
  <si>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</si>
  <si>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</si>
  <si>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</si>
  <si>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</si>
  <si>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</si>
  <si>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</si>
  <si>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</si>
  <si>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</si>
  <si>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</si>
  <si>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</si>
  <si>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</si>
  <si>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</si>
  <si>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</si>
  <si>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</si>
  <si>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</si>
  <si>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</si>
  <si>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</si>
  <si>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</si>
  <si>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</si>
  <si>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</si>
  <si>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</si>
  <si>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</si>
  <si>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</si>
  <si>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</si>
  <si>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</si>
  <si>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</si>
  <si>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</si>
  <si>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</si>
  <si>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</si>
  <si>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</si>
  <si>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</si>
  <si>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</si>
  <si>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</si>
  <si>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</si>
  <si>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</si>
  <si>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</si>
  <si>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</si>
  <si>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</si>
  <si>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</si>
  <si>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</si>
  <si>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</si>
  <si>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</si>
  <si>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</si>
  <si>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</si>
  <si>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</si>
  <si>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</si>
  <si>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</si>
  <si>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</si>
  <si>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</si>
  <si>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</si>
  <si>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</si>
  <si>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</si>
  <si>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</si>
  <si>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</si>
  <si>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</si>
  <si>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</si>
  <si>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</si>
  <si>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</si>
  <si>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</si>
  <si>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</si>
  <si>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</si>
  <si>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</si>
  <si>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</si>
  <si>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</si>
  <si>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</si>
  <si>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</si>
  <si>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</si>
  <si>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</si>
  <si>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</si>
  <si>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</si>
  <si>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</si>
  <si>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</si>
  <si>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</si>
  <si>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</si>
  <si>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</si>
  <si>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</si>
  <si>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</si>
  <si>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</si>
  <si>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</si>
  <si>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</si>
  <si>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</si>
  <si>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</si>
  <si>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</si>
  <si>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</si>
  <si>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</si>
  <si>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</si>
  <si>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</si>
  <si>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</si>
  <si>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</si>
  <si>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</si>
  <si>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</si>
  <si>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</si>
  <si>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</si>
  <si>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</si>
  <si>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</si>
  <si>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</si>
  <si>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</si>
  <si>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</si>
  <si>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</si>
  <si>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</si>
  <si>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</si>
  <si>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</si>
  <si>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</si>
  <si>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</si>
  <si>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</si>
  <si>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</si>
  <si>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</si>
  <si>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</si>
  <si>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</si>
  <si>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</si>
  <si>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</si>
  <si>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</si>
  <si>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</si>
  <si>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</si>
  <si>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</si>
  <si>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</si>
  <si>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</si>
  <si>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</si>
  <si>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</si>
  <si>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</si>
  <si>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</si>
  <si>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</si>
  <si>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</si>
  <si>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</si>
  <si>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</si>
  <si>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</si>
  <si>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</si>
  <si>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</si>
  <si>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</si>
  <si>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</si>
  <si>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</si>
  <si>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</si>
  <si>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</si>
  <si>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</si>
  <si>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</si>
  <si>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</si>
  <si>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</si>
  <si>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</si>
  <si>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</si>
  <si>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</si>
  <si>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</si>
  <si>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</si>
  <si>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</si>
  <si>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</si>
  <si>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</si>
  <si>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</si>
  <si>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</si>
  <si>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</si>
  <si>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</si>
  <si>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</si>
  <si>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</si>
  <si>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</si>
  <si>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</si>
  <si>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</si>
  <si>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</si>
  <si>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</si>
  <si>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</si>
  <si>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</si>
  <si>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</si>
  <si>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</si>
  <si>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</si>
  <si>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</si>
  <si>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</si>
  <si>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</si>
  <si>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</si>
  <si>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</si>
  <si>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</si>
  <si>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</si>
  <si>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</si>
  <si>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</si>
  <si>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</si>
  <si>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</si>
  <si>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</si>
  <si>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</si>
  <si>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</si>
  <si>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</si>
  <si>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</si>
  <si>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</si>
  <si>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</si>
  <si>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</si>
  <si>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</si>
  <si>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</si>
  <si>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</si>
  <si>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</si>
  <si>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</si>
  <si>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</si>
  <si>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</si>
  <si>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</si>
  <si>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</si>
  <si>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</si>
  <si>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</si>
  <si>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</si>
  <si>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</si>
  <si>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</si>
  <si>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</si>
  <si>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</si>
  <si>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</si>
  <si>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</si>
  <si>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</si>
  <si>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</si>
  <si>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</si>
  <si>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</si>
  <si>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</si>
  <si>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</si>
  <si>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</si>
  <si>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</si>
  <si>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</si>
  <si>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</si>
  <si>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</si>
  <si>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</si>
  <si>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</si>
  <si>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</si>
  <si>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</si>
  <si>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</si>
  <si>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</si>
  <si>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</si>
  <si>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</si>
  <si>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</si>
  <si>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</si>
  <si>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</si>
  <si>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</si>
  <si>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</si>
  <si>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</si>
  <si>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</si>
  <si>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</si>
  <si>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</si>
  <si>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</si>
  <si>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</si>
  <si>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</si>
  <si>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</si>
  <si>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</si>
  <si>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</si>
  <si>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</si>
  <si>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</si>
  <si>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</si>
  <si>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</si>
  <si>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</si>
  <si>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</si>
  <si>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</si>
  <si>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</si>
  <si>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</si>
  <si>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</si>
  <si>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</si>
  <si>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</si>
  <si>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</si>
  <si>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</si>
  <si>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</si>
  <si>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</si>
  <si>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</si>
  <si>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</si>
  <si>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</si>
  <si>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</si>
  <si>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</si>
  <si>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</si>
  <si>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</si>
  <si>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</si>
  <si>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</si>
  <si>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</si>
  <si>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</si>
  <si>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</si>
  <si>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</si>
  <si>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</si>
  <si>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</si>
  <si>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</si>
  <si>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</si>
  <si>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</si>
  <si>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</si>
  <si>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</si>
  <si>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</si>
  <si>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</si>
  <si>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</si>
  <si>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</si>
  <si>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</si>
  <si>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</si>
  <si>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</si>
  <si>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</si>
  <si>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</si>
  <si>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</si>
  <si>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</si>
  <si>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</si>
  <si>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</si>
  <si>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</si>
  <si>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</si>
  <si>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</si>
  <si>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</si>
  <si>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</si>
  <si>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</si>
  <si>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</si>
  <si>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</si>
  <si>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</si>
  <si>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</si>
  <si>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</si>
  <si>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</si>
  <si>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</si>
  <si>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</si>
  <si>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</si>
  <si>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</si>
  <si>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</si>
  <si>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</si>
  <si>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</si>
  <si>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</si>
  <si>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</si>
  <si>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</si>
  <si>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</si>
  <si>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</si>
  <si>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</si>
  <si>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</si>
  <si>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</si>
  <si>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</si>
  <si>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</si>
  <si>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</si>
  <si>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</si>
  <si>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</si>
  <si>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</si>
  <si>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</si>
  <si>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</si>
  <si>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</si>
  <si>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</si>
  <si>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</si>
  <si>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</si>
  <si>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</si>
  <si>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</si>
  <si>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</si>
  <si>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</si>
  <si>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</si>
  <si>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</si>
  <si>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</si>
  <si>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</si>
  <si>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</si>
  <si>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</si>
  <si>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</si>
  <si>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</si>
  <si>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</si>
  <si>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</si>
  <si>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</si>
  <si>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</si>
  <si>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</si>
  <si>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</si>
  <si>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</si>
  <si>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</si>
  <si>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</si>
  <si>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</si>
  <si>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</si>
  <si>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</si>
  <si>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</si>
  <si>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</si>
  <si>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</si>
  <si>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</si>
  <si>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</si>
  <si>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</si>
  <si>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</si>
  <si>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</si>
  <si>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</si>
  <si>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</si>
  <si>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</si>
  <si>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</si>
  <si>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</si>
  <si>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</si>
  <si>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</si>
  <si>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</si>
  <si>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</si>
  <si>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</si>
  <si>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</si>
  <si>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</si>
  <si>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</si>
  <si>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</si>
  <si>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</si>
  <si>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</si>
  <si>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</si>
  <si>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</si>
  <si>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</si>
  <si>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</si>
  <si>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</si>
  <si>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</si>
  <si>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</si>
  <si>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</si>
  <si>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</si>
  <si>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</si>
  <si>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</si>
  <si>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</si>
  <si>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</si>
  <si>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</si>
  <si>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</si>
  <si>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</si>
  <si>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</si>
  <si>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</si>
  <si>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</si>
  <si>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</si>
  <si>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</si>
  <si>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</si>
  <si>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</si>
  <si>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</si>
  <si>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</si>
  <si>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</si>
  <si>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</si>
  <si>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</si>
  <si>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</si>
  <si>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</si>
  <si>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</si>
  <si>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</si>
  <si>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</si>
  <si>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</si>
  <si>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</si>
  <si>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</si>
  <si>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</si>
  <si>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</si>
  <si>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</si>
  <si>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</si>
  <si>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</si>
  <si>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</si>
  <si>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</si>
  <si>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</si>
  <si>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</si>
  <si>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</si>
  <si>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</si>
  <si>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</si>
  <si>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</si>
  <si>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</si>
  <si>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</si>
  <si>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</si>
  <si>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</si>
  <si>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</si>
  <si>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</si>
  <si>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</si>
  <si>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</si>
  <si>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</si>
  <si>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</si>
  <si>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</si>
  <si>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</si>
  <si>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</si>
  <si>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</si>
  <si>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</si>
  <si>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</si>
  <si>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</si>
  <si>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</si>
  <si>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</si>
  <si>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</si>
  <si>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</si>
  <si>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</si>
  <si>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</si>
  <si>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</si>
  <si>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</si>
  <si>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</si>
  <si>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</si>
  <si>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</si>
  <si>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</si>
  <si>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</si>
  <si>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</si>
  <si>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</si>
  <si>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</si>
  <si>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</si>
  <si>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</si>
  <si>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</si>
  <si>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</si>
  <si>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</si>
  <si>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</si>
  <si>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</si>
  <si>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</si>
  <si>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</si>
  <si>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</si>
  <si>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</si>
  <si>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</si>
  <si>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</si>
  <si>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</si>
  <si>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</si>
  <si>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</si>
  <si>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</si>
  <si>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</si>
  <si>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</si>
  <si>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</si>
  <si>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</si>
  <si>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</si>
  <si>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</si>
  <si>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</si>
  <si>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</si>
  <si>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</si>
  <si>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</si>
  <si>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</si>
  <si>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</si>
  <si>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</si>
  <si>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</si>
  <si>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</si>
  <si>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</si>
  <si>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</si>
  <si>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</si>
  <si>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</si>
  <si>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</si>
  <si>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</si>
  <si>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</si>
  <si>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</si>
  <si>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</si>
  <si>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</si>
  <si>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</si>
  <si>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</si>
  <si>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</si>
  <si>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</si>
  <si>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</si>
  <si>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</si>
  <si>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</si>
  <si>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</si>
  <si>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</si>
  <si>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</si>
  <si>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</si>
  <si>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</si>
  <si>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</si>
  <si>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</si>
  <si>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</si>
  <si>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</si>
  <si>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</si>
  <si>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</si>
  <si>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</si>
  <si>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</si>
  <si>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</si>
  <si>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</si>
  <si>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</si>
  <si>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</si>
  <si>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</si>
  <si>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</si>
  <si>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</si>
  <si>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</si>
  <si>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</si>
  <si>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</si>
  <si>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</si>
  <si>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</si>
  <si>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</si>
  <si>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</si>
  <si>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</si>
  <si>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</si>
  <si>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</si>
  <si>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</si>
  <si>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</si>
  <si>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</si>
  <si>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</si>
  <si>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</si>
  <si>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</si>
  <si>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</si>
  <si>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</si>
  <si>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</si>
  <si>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</si>
  <si>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</si>
  <si>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</si>
  <si>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</si>
  <si>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</si>
  <si>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</si>
  <si>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</si>
  <si>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</si>
  <si>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</si>
  <si>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</si>
  <si>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</si>
  <si>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</si>
  <si>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</si>
  <si>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</si>
  <si>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</si>
  <si>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</si>
  <si>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</si>
  <si>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</si>
  <si>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</si>
  <si>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</si>
  <si>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</si>
  <si>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</si>
  <si>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</si>
  <si>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</si>
  <si>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</si>
  <si>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</si>
  <si>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</si>
  <si>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</si>
  <si>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</si>
  <si>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</si>
  <si>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</si>
  <si>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</si>
  <si>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</si>
  <si>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</si>
  <si>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</si>
  <si>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</si>
  <si>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</si>
  <si>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</si>
  <si>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</si>
  <si>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</si>
  <si>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</si>
  <si>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</si>
  <si>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</si>
  <si>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</si>
  <si>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</si>
  <si>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</si>
  <si>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</si>
  <si>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</si>
  <si>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</si>
  <si>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</si>
  <si>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</si>
  <si>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</si>
  <si>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</si>
  <si>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</si>
  <si>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</si>
  <si>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</si>
  <si>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</si>
  <si>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</si>
  <si>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</si>
  <si>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</si>
  <si>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</si>
  <si>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</si>
  <si>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</si>
  <si>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</si>
  <si>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</si>
  <si>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</si>
  <si>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</si>
  <si>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</si>
  <si>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</si>
  <si>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</si>
  <si>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</si>
  <si>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</si>
  <si>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</si>
  <si>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</si>
  <si>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</si>
  <si>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</si>
  <si>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</si>
  <si>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</si>
  <si>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</si>
  <si>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</si>
  <si>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</si>
  <si>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</si>
  <si>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</si>
  <si>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</si>
  <si>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</si>
  <si>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</si>
  <si>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</si>
  <si>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</si>
  <si>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</si>
  <si>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</si>
  <si>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</si>
  <si>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</si>
  <si>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</si>
  <si>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</si>
  <si>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</si>
  <si>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</si>
  <si>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</si>
  <si>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</si>
  <si>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</si>
  <si>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</si>
  <si>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</si>
  <si>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</si>
  <si>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</si>
  <si>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</si>
  <si>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</si>
  <si>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</si>
  <si>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</si>
  <si>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</si>
  <si>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</si>
  <si>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</si>
  <si>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</si>
  <si>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</si>
  <si>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</si>
  <si>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</si>
  <si>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</si>
  <si>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</si>
  <si>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</si>
  <si>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</si>
  <si>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</si>
  <si>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SPVNI 2 Next 2021 LP</t>
  </si>
  <si>
    <t>Sunbit</t>
  </si>
  <si>
    <t>USBT INVESTOR HOLDCO 2 LP*</t>
  </si>
  <si>
    <t>חברת Earnix</t>
  </si>
  <si>
    <t>סה"כ קרנות השקעה</t>
  </si>
  <si>
    <t>סה"כ קרנות השקעה בישראל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</si>
  <si>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</si>
  <si>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</si>
  <si>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</si>
  <si>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</si>
  <si>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</si>
  <si>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</si>
  <si>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</si>
  <si>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Cynet Security LTD (ISR)</t>
  </si>
  <si>
    <t>FIMI Israel Opportunity VII</t>
  </si>
  <si>
    <t>Gad</t>
  </si>
  <si>
    <t>GESM Via Maris Limited Partnership</t>
  </si>
  <si>
    <t>Green Lantern GL II LP</t>
  </si>
  <si>
    <t>Greenfield Partners II L.P</t>
  </si>
  <si>
    <t>Noy 4 Infrastructure and energy</t>
  </si>
  <si>
    <t>RAM COASTAL ENERGY LIMITED PARTNERSHIP</t>
  </si>
  <si>
    <t>S.H. SKY 4 L.P</t>
  </si>
  <si>
    <t>סה"כ קרנות השקעה בחו"ל</t>
  </si>
  <si>
    <t>Andreessen Horowitz Fund VIII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</si>
  <si>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</si>
  <si>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</si>
  <si>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</si>
  <si>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</si>
  <si>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</si>
  <si>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</si>
  <si>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</si>
  <si>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VI</t>
  </si>
  <si>
    <t>Spark Capital Growth Fund IV</t>
  </si>
  <si>
    <t>Spark Capital VII</t>
  </si>
  <si>
    <t>Strategic Investors Fund X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</si>
  <si>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</si>
  <si>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</si>
  <si>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</si>
  <si>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</si>
  <si>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</si>
  <si>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</si>
  <si>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Electra America Multifamily III</t>
  </si>
  <si>
    <t>ELECTRA AMERICA PRINCIPAL HOSPITALITY</t>
  </si>
  <si>
    <t>Accelmed Partners II</t>
  </si>
  <si>
    <t>ACE V*</t>
  </si>
  <si>
    <t>Advent International GPE X B L.P</t>
  </si>
  <si>
    <t>AIOF II Woolly Co Invest Fund L.P</t>
  </si>
  <si>
    <t>Ambition HOLDINGS OFFSHORE LP</t>
  </si>
  <si>
    <t>AP IX Connect Holdings L.P</t>
  </si>
  <si>
    <t>Arcmont SLF II</t>
  </si>
  <si>
    <t>Ares Private Capital Solutions II*</t>
  </si>
  <si>
    <t>Artemis*</t>
  </si>
  <si>
    <t>Astorg MidCap</t>
  </si>
  <si>
    <t>Astorg VIII</t>
  </si>
  <si>
    <t>AT-BAY, Inc.</t>
  </si>
  <si>
    <t>Audax Direct Lending Solutions Fund II</t>
  </si>
  <si>
    <t>Augury Inc.</t>
  </si>
  <si>
    <t>BCP V DEXKO CO INVEST LP</t>
  </si>
  <si>
    <t>Boom Co invest B LP</t>
  </si>
  <si>
    <t>Brookfield Capital Partners Fund VI</t>
  </si>
  <si>
    <t>Caretech*</t>
  </si>
  <si>
    <t>Cary Group*</t>
  </si>
  <si>
    <t>Cerity Partners</t>
  </si>
  <si>
    <t>Cherry Bekaert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</si>
  <si>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</si>
  <si>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</si>
  <si>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</si>
  <si>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</si>
  <si>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</si>
  <si>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Crescent Direct Lending III</t>
  </si>
  <si>
    <t>CVC Capital partners VIII</t>
  </si>
  <si>
    <t>DIRECT LENDING FUND IV (EUR) SLP</t>
  </si>
  <si>
    <t>EIP Renewables invest SCS</t>
  </si>
  <si>
    <t>Euromoney*</t>
  </si>
  <si>
    <t>European Camping Group ECG*</t>
  </si>
  <si>
    <t>Francisco Partners VI</t>
  </si>
  <si>
    <t>GIP IV Gutenberg Co Invest SCsp</t>
  </si>
  <si>
    <t>GIP IV Seaway Energy</t>
  </si>
  <si>
    <t>Girasol Investments S.A</t>
  </si>
  <si>
    <t>Global Infrastructure Partners Core C</t>
  </si>
  <si>
    <t>Group 11 Fund IV</t>
  </si>
  <si>
    <t>Group 11 Fund V</t>
  </si>
  <si>
    <t>Havea*</t>
  </si>
  <si>
    <t>ICG Real Estate Debt VI</t>
  </si>
  <si>
    <t>InnovateMR</t>
  </si>
  <si>
    <t>Insight Partners XI</t>
  </si>
  <si>
    <t>Insight Partners XII LP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</si>
  <si>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</si>
  <si>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</si>
  <si>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</si>
  <si>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</si>
  <si>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</si>
  <si>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</si>
  <si>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</si>
  <si>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</si>
  <si>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</si>
  <si>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</si>
  <si>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</si>
  <si>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</si>
  <si>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Lightricks Ltd.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</si>
  <si>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</si>
  <si>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</si>
  <si>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</si>
  <si>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</si>
  <si>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</si>
  <si>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</si>
  <si>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</si>
  <si>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</si>
  <si>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</si>
  <si>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</si>
  <si>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</si>
  <si>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</si>
  <si>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Permira VIII   2 SCSp</t>
  </si>
  <si>
    <t>PORCUPINE HOLDINGS (OFFSHORE) LP</t>
  </si>
  <si>
    <t>Project Stream Co Invest Fund L.P</t>
  </si>
  <si>
    <t>Proofpoint Co Invest Fund L.P</t>
  </si>
  <si>
    <t>Proxima Co Invest L.P</t>
  </si>
  <si>
    <t>R Software Inc.</t>
  </si>
  <si>
    <t>SDP IV</t>
  </si>
  <si>
    <t>SONNEDIX</t>
  </si>
  <si>
    <t>Sportority Limited (UK)</t>
  </si>
  <si>
    <t>Thoma Bravo Fund XIV A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</si>
  <si>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</si>
  <si>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</si>
  <si>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</si>
  <si>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</si>
  <si>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</si>
  <si>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</si>
  <si>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</si>
  <si>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</si>
  <si>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</si>
  <si>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</si>
  <si>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</si>
  <si>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</si>
  <si>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</si>
  <si>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</si>
  <si>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</si>
  <si>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</si>
  <si>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</si>
  <si>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</si>
  <si>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</si>
  <si>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</si>
  <si>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</si>
  <si>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</si>
  <si>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</si>
  <si>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</si>
  <si>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</si>
  <si>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</si>
  <si>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</si>
  <si>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</si>
  <si>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</si>
  <si>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</si>
  <si>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</si>
  <si>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</si>
  <si>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</si>
  <si>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</si>
  <si>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</si>
  <si>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</si>
  <si>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</si>
  <si>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</si>
  <si>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</si>
  <si>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</si>
  <si>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</si>
  <si>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</si>
  <si>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</si>
  <si>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</si>
  <si>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</si>
  <si>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</si>
  <si>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</si>
  <si>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</si>
  <si>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</si>
  <si>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</si>
  <si>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</si>
  <si>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</si>
  <si>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</si>
  <si>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</si>
  <si>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</si>
  <si>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</si>
  <si>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</si>
  <si>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</si>
  <si>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</si>
  <si>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</si>
  <si>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</si>
  <si>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</si>
  <si>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</si>
  <si>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</si>
  <si>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</si>
  <si>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</si>
  <si>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</si>
  <si>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</si>
  <si>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</si>
  <si>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</si>
  <si>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</si>
  <si>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</si>
  <si>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</si>
  <si>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</si>
  <si>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</si>
  <si>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</si>
  <si>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</si>
  <si>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</si>
  <si>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</si>
  <si>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</si>
  <si>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</si>
  <si>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</si>
  <si>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</si>
  <si>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</si>
  <si>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</si>
  <si>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</si>
  <si>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</si>
  <si>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</si>
  <si>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</si>
  <si>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</si>
  <si>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</si>
  <si>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</si>
  <si>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</si>
  <si>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</si>
  <si>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</si>
  <si>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</si>
  <si>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</si>
  <si>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</si>
  <si>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</si>
  <si>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</si>
  <si>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</si>
  <si>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</si>
  <si>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</si>
  <si>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</si>
  <si>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</si>
  <si>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</si>
  <si>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</si>
  <si>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</si>
  <si>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</si>
  <si>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</si>
  <si>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</si>
  <si>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</si>
  <si>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</si>
  <si>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</si>
  <si>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</si>
  <si>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</si>
  <si>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</si>
  <si>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</si>
  <si>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</si>
  <si>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</si>
  <si>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</si>
  <si>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</si>
  <si>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</si>
  <si>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</si>
  <si>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</si>
  <si>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</si>
  <si>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</si>
  <si>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</si>
  <si>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</si>
  <si>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</si>
  <si>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</si>
  <si>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</si>
  <si>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</si>
  <si>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</si>
  <si>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</si>
  <si>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</si>
  <si>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</si>
  <si>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</si>
  <si>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</si>
  <si>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</si>
  <si>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</si>
  <si>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</si>
  <si>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</si>
  <si>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</si>
  <si>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</si>
  <si>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</si>
  <si>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</si>
  <si>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</si>
  <si>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</si>
  <si>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</si>
  <si>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</si>
  <si>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</si>
  <si>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</si>
  <si>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</si>
  <si>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</si>
  <si>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</si>
  <si>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</si>
  <si>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</si>
  <si>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</si>
  <si>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</si>
  <si>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</si>
  <si>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</si>
  <si>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</si>
  <si>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</si>
  <si>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</si>
  <si>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</si>
  <si>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</si>
  <si>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</si>
  <si>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</si>
  <si>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</si>
  <si>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</si>
  <si>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</si>
  <si>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</si>
  <si>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</si>
  <si>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</si>
  <si>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</si>
  <si>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</si>
  <si>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</si>
  <si>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</si>
  <si>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</si>
  <si>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</si>
  <si>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</si>
  <si>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</si>
  <si>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</si>
  <si>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</si>
  <si>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</si>
  <si>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</si>
  <si>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</si>
  <si>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</si>
  <si>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</si>
  <si>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</si>
  <si>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</si>
  <si>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</si>
  <si>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</si>
  <si>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</si>
  <si>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</si>
  <si>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</si>
  <si>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</si>
  <si>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</si>
  <si>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</si>
  <si>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</si>
  <si>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</si>
  <si>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</si>
  <si>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</si>
  <si>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</si>
  <si>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</si>
  <si>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</si>
  <si>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</si>
  <si>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</si>
  <si>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</si>
  <si>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</si>
  <si>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</si>
  <si>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</si>
  <si>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</si>
  <si>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</si>
  <si>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</si>
  <si>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</si>
  <si>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</si>
  <si>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</si>
  <si>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</si>
  <si>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</si>
  <si>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</si>
  <si>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</si>
  <si>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</si>
  <si>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</si>
  <si>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</si>
  <si>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</si>
  <si>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</si>
  <si>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</si>
  <si>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</si>
  <si>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</si>
  <si>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</si>
  <si>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</si>
  <si>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</si>
  <si>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</si>
  <si>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</si>
  <si>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</si>
  <si>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</si>
  <si>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</si>
  <si>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</si>
  <si>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</si>
  <si>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</si>
  <si>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</si>
  <si>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</si>
  <si>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</si>
  <si>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</si>
  <si>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</si>
  <si>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</si>
  <si>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</si>
  <si>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</si>
  <si>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</si>
  <si>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</si>
  <si>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</si>
  <si>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</si>
  <si>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</si>
  <si>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</si>
  <si>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</si>
  <si>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</si>
  <si>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</si>
  <si>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</si>
  <si>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</si>
  <si>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</si>
  <si>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</si>
  <si>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</si>
  <si>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</si>
  <si>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</si>
  <si>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</si>
  <si>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</si>
  <si>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</si>
  <si>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</si>
  <si>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</si>
  <si>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</si>
  <si>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</si>
  <si>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</si>
  <si>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</si>
  <si>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</si>
  <si>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</si>
  <si>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</si>
  <si>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</si>
  <si>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</si>
  <si>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</si>
  <si>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</si>
  <si>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</si>
  <si>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</si>
  <si>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</si>
  <si>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</si>
  <si>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</si>
  <si>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</si>
  <si>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</si>
  <si>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</si>
  <si>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</si>
  <si>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</si>
  <si>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</si>
  <si>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</si>
  <si>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</si>
  <si>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</si>
  <si>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</si>
  <si>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</si>
  <si>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</si>
  <si>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</si>
  <si>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</si>
  <si>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</si>
  <si>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</si>
  <si>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</si>
  <si>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</si>
  <si>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</si>
  <si>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</si>
  <si>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</si>
  <si>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</si>
  <si>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</si>
  <si>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</si>
  <si>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</si>
  <si>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</si>
  <si>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</si>
  <si>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</si>
  <si>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</si>
  <si>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</si>
  <si>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</si>
  <si>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</si>
  <si>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</si>
  <si>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</si>
  <si>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</si>
  <si>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</si>
  <si>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</si>
  <si>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</si>
  <si>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</si>
  <si>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</si>
  <si>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</si>
  <si>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</si>
  <si>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</si>
  <si>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</si>
  <si>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</si>
  <si>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</si>
  <si>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</si>
  <si>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</si>
  <si>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</si>
  <si>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</si>
  <si>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</si>
  <si>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</si>
  <si>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</si>
  <si>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</si>
  <si>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</si>
  <si>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</si>
  <si>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</si>
  <si>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</si>
  <si>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</si>
  <si>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</si>
  <si>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</si>
  <si>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</si>
  <si>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</si>
  <si>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</si>
  <si>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</si>
  <si>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</si>
  <si>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</si>
  <si>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</si>
  <si>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</si>
  <si>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</si>
  <si>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</si>
  <si>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</si>
  <si>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</si>
  <si>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</si>
  <si>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</si>
  <si>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</si>
  <si>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</si>
  <si>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</si>
  <si>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</si>
  <si>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</si>
  <si>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</si>
  <si>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</si>
  <si>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</si>
  <si>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</si>
  <si>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</si>
  <si>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</si>
  <si>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</si>
  <si>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</si>
  <si>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</si>
  <si>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</si>
  <si>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</si>
  <si>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</si>
  <si>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</si>
  <si>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</si>
  <si>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</si>
  <si>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</si>
  <si>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</si>
  <si>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</si>
  <si>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</si>
  <si>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</si>
  <si>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</si>
  <si>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</si>
  <si>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</si>
  <si>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</si>
  <si>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</si>
  <si>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</si>
  <si>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</si>
  <si>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</si>
  <si>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</si>
  <si>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</si>
  <si>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</si>
  <si>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</si>
  <si>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</si>
  <si>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</si>
  <si>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</si>
  <si>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</si>
  <si>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</si>
  <si>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</si>
  <si>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</si>
  <si>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</si>
  <si>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</si>
  <si>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</si>
  <si>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</si>
  <si>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</si>
  <si>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</si>
  <si>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</si>
  <si>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</si>
  <si>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</si>
  <si>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</si>
  <si>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</si>
  <si>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</si>
  <si>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</si>
  <si>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</si>
  <si>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</si>
  <si>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</si>
  <si>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</si>
  <si>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</si>
  <si>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</si>
  <si>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</si>
  <si>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</si>
  <si>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</si>
  <si>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</si>
  <si>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</si>
  <si>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</si>
  <si>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</si>
  <si>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</si>
  <si>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</si>
  <si>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</si>
  <si>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</si>
  <si>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</si>
  <si>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</si>
  <si>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</si>
  <si>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</si>
  <si>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</si>
  <si>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</si>
  <si>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</si>
  <si>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</si>
  <si>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</si>
  <si>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</si>
  <si>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</si>
  <si>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</si>
  <si>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</si>
  <si>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</si>
  <si>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</si>
  <si>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</si>
  <si>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</si>
  <si>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</si>
  <si>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</si>
  <si>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</si>
  <si>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</si>
  <si>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</si>
  <si>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</si>
  <si>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3.3586 25-04-23 (10) -134</t>
  </si>
  <si>
    <t>10001027</t>
  </si>
  <si>
    <t>+ILS/-USD 3.5047 25-04-23 (10) -233</t>
  </si>
  <si>
    <t>10001021</t>
  </si>
  <si>
    <t>+ILS/-USD 3.506 25-04-23 (12) -240</t>
  </si>
  <si>
    <t>10001023</t>
  </si>
  <si>
    <t>+ILS/-USD 3.5122 25-04-23 (10) -238</t>
  </si>
  <si>
    <t>10001025</t>
  </si>
  <si>
    <t>+ILS/-USD 3.513 25-04-23 (10) -80</t>
  </si>
  <si>
    <t>10001041</t>
  </si>
  <si>
    <t>+USD/-ILS 3.4502 25-04-23 (10) -133</t>
  </si>
  <si>
    <t>10001028</t>
  </si>
  <si>
    <t>+USD/-ILS 3.6086 25-04-23 (10) -69</t>
  </si>
  <si>
    <t>10001053</t>
  </si>
  <si>
    <t>+USD/-ILS 3.6086 25-04-23 (10) -84</t>
  </si>
  <si>
    <t>10001046</t>
  </si>
  <si>
    <t>+USD/-ILS 3.6285 25-04-23 (10) -50</t>
  </si>
  <si>
    <t>10001052</t>
  </si>
  <si>
    <t>+USD/-ILS 3.636 25-04-23 (10) -88</t>
  </si>
  <si>
    <t>10001045</t>
  </si>
  <si>
    <t>+USD/-ILS 3.6497 25-04-23 (10) -63</t>
  </si>
  <si>
    <t>10001047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</si>
  <si>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</si>
  <si>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</si>
  <si>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</si>
  <si>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</si>
  <si>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</si>
  <si>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</si>
  <si>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</si>
  <si>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</si>
  <si>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</si>
  <si>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</si>
  <si>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</si>
  <si>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</si>
  <si>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</si>
  <si>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</si>
  <si>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</si>
  <si>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</si>
  <si>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</si>
  <si>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</si>
  <si>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</si>
  <si>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</si>
  <si>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</si>
  <si>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</si>
  <si>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</si>
  <si>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</si>
  <si>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</si>
  <si>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</si>
  <si>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</si>
  <si>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</si>
  <si>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</si>
  <si>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</si>
  <si>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</si>
  <si>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</si>
  <si>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</si>
  <si>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</si>
  <si>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</si>
  <si>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</si>
  <si>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</si>
  <si>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</si>
  <si>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</si>
  <si>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</si>
  <si>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</si>
  <si>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</si>
  <si>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</si>
  <si>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</si>
  <si>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</si>
  <si>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</si>
  <si>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</si>
  <si>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</si>
  <si>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</si>
  <si>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</si>
  <si>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</si>
  <si>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</si>
  <si>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</si>
  <si>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</si>
  <si>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</si>
  <si>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</si>
  <si>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</si>
  <si>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</si>
  <si>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</si>
  <si>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</si>
  <si>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</si>
  <si>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</si>
  <si>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</si>
  <si>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</si>
  <si>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</si>
  <si>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</si>
  <si>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</si>
  <si>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</si>
  <si>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</si>
  <si>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</si>
  <si>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</si>
  <si>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</si>
  <si>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</si>
  <si>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</si>
  <si>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</si>
  <si>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</si>
  <si>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</si>
  <si>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</si>
  <si>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</si>
  <si>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</si>
  <si>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</si>
  <si>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</si>
  <si>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</si>
  <si>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</si>
  <si>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</si>
  <si>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</si>
  <si>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</si>
  <si>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</si>
  <si>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</si>
  <si>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</si>
  <si>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</si>
  <si>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</si>
  <si>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</si>
  <si>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</si>
  <si>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</si>
  <si>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</si>
  <si>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</si>
  <si>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</si>
  <si>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</si>
  <si>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</si>
  <si>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</si>
  <si>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</si>
  <si>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</si>
  <si>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</si>
  <si>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</si>
  <si>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</si>
  <si>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</si>
  <si>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</si>
  <si>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</si>
  <si>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</si>
  <si>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</si>
  <si>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</si>
  <si>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</si>
  <si>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</si>
  <si>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</si>
  <si>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</si>
  <si>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</si>
  <si>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</si>
  <si>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</si>
  <si>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</si>
  <si>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</si>
  <si>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</si>
  <si>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</si>
  <si>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</si>
  <si>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</si>
  <si>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</si>
  <si>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</si>
  <si>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</si>
  <si>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</si>
  <si>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</si>
  <si>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</si>
  <si>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</si>
  <si>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</si>
  <si>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</si>
  <si>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</si>
  <si>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</si>
  <si>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</si>
  <si>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</si>
  <si>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</si>
  <si>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+EUR/-USD 1.06517 07-08-23 (10) +86.7</t>
  </si>
  <si>
    <t>10001049</t>
  </si>
  <si>
    <t>+USD/-AUD 0.70025 24-07-23 (12) +37.5</t>
  </si>
  <si>
    <t>10001036</t>
  </si>
  <si>
    <t>+USD/-AUD 0.7006 24-07-23 (10) +39</t>
  </si>
  <si>
    <t>10001034</t>
  </si>
  <si>
    <t>+USD/-EUR 1.0657 07-08-23 (12) +87</t>
  </si>
  <si>
    <t>10001051</t>
  </si>
  <si>
    <t>+USD/-EUR 1.0944 07-08-23 (12) +78</t>
  </si>
  <si>
    <t>10001057</t>
  </si>
  <si>
    <t>10001032</t>
  </si>
  <si>
    <t>10001030</t>
  </si>
  <si>
    <t>+USD/-JPY 129.50167 24-07-23 (10) -303.5</t>
  </si>
  <si>
    <t>10001038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</si>
  <si>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</si>
  <si>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</si>
  <si>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</si>
  <si>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</si>
  <si>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</si>
  <si>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</si>
  <si>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</si>
  <si>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</si>
  <si>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</si>
  <si>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</si>
  <si>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</si>
  <si>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</si>
  <si>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</si>
  <si>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</si>
  <si>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</si>
  <si>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</si>
  <si>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</si>
  <si>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</si>
  <si>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</si>
  <si>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</si>
  <si>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</si>
  <si>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</si>
  <si>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</si>
  <si>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</si>
  <si>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</si>
  <si>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</si>
  <si>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</si>
  <si>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</si>
  <si>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</si>
  <si>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</si>
  <si>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</si>
  <si>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</si>
  <si>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</si>
  <si>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</si>
  <si>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</si>
  <si>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</si>
  <si>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</si>
  <si>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</si>
  <si>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</si>
  <si>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</si>
  <si>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</si>
  <si>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</si>
  <si>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</si>
  <si>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</si>
  <si>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</si>
  <si>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</si>
  <si>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</si>
  <si>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</si>
  <si>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</si>
  <si>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</si>
  <si>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</si>
  <si>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</si>
  <si>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</si>
  <si>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</si>
  <si>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</si>
  <si>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</si>
  <si>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</si>
  <si>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</si>
  <si>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</si>
  <si>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</si>
  <si>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</si>
  <si>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</si>
  <si>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</si>
  <si>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</si>
  <si>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</si>
  <si>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</si>
  <si>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</si>
  <si>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</si>
  <si>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</si>
  <si>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</si>
  <si>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</si>
  <si>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</si>
  <si>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</si>
  <si>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</si>
  <si>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</si>
  <si>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</si>
  <si>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</si>
  <si>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</si>
  <si>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</si>
  <si>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</si>
  <si>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</si>
  <si>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</si>
  <si>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</si>
  <si>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</si>
  <si>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</si>
  <si>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</si>
  <si>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</si>
  <si>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</si>
  <si>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</si>
  <si>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</si>
  <si>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</si>
  <si>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</si>
  <si>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</si>
  <si>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</si>
  <si>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</si>
  <si>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</si>
  <si>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</si>
  <si>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</si>
  <si>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</si>
  <si>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</si>
  <si>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</si>
  <si>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</si>
  <si>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</si>
  <si>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</si>
  <si>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</si>
  <si>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</si>
  <si>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</si>
  <si>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</si>
  <si>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</si>
  <si>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</si>
  <si>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</si>
  <si>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</si>
  <si>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</si>
  <si>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</si>
  <si>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</si>
  <si>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</si>
  <si>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</si>
  <si>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</si>
  <si>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</si>
  <si>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</si>
  <si>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</si>
  <si>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</si>
  <si>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</si>
  <si>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</si>
  <si>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</si>
  <si>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</si>
  <si>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</si>
  <si>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</si>
  <si>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</si>
  <si>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</si>
  <si>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</si>
  <si>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</si>
  <si>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</si>
  <si>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</si>
  <si>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</si>
  <si>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</si>
  <si>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</si>
  <si>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</si>
  <si>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</si>
  <si>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</si>
  <si>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</si>
  <si>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</si>
  <si>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</si>
  <si>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</si>
  <si>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</si>
  <si>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</si>
  <si>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</si>
  <si>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</si>
  <si>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</si>
  <si>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</si>
  <si>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</si>
  <si>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</si>
  <si>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</si>
  <si>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</si>
  <si>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</si>
  <si>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</si>
  <si>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</si>
  <si>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</si>
  <si>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</si>
  <si>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</si>
  <si>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</si>
  <si>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</si>
  <si>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</si>
  <si>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</si>
  <si>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</si>
  <si>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</si>
  <si>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</si>
  <si>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</si>
  <si>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</si>
  <si>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</si>
  <si>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</si>
  <si>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</si>
  <si>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</si>
  <si>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</si>
  <si>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</si>
  <si>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</si>
  <si>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</si>
  <si>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</si>
  <si>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</si>
  <si>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</si>
  <si>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</si>
  <si>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</si>
  <si>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</si>
  <si>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</si>
  <si>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</si>
  <si>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</si>
  <si>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</si>
  <si>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</si>
  <si>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</si>
  <si>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</si>
  <si>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</si>
  <si>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</si>
  <si>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</si>
  <si>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</si>
  <si>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</si>
  <si>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</si>
  <si>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</si>
  <si>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</si>
  <si>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</si>
  <si>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</si>
  <si>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</si>
  <si>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</si>
  <si>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</si>
  <si>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</si>
  <si>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</si>
  <si>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</si>
  <si>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</si>
  <si>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</si>
  <si>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</si>
  <si>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</si>
  <si>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</si>
  <si>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</si>
  <si>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</si>
  <si>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</si>
  <si>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</si>
  <si>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</si>
  <si>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</si>
  <si>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</si>
  <si>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</si>
  <si>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</si>
  <si>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</si>
  <si>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</si>
  <si>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</si>
  <si>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</si>
  <si>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</si>
  <si>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</si>
  <si>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</si>
  <si>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</si>
  <si>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</si>
  <si>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</si>
  <si>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</si>
  <si>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</si>
  <si>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</si>
  <si>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</si>
  <si>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</si>
  <si>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</si>
  <si>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</si>
  <si>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</si>
  <si>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</si>
  <si>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</si>
  <si>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</si>
  <si>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</si>
  <si>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</si>
  <si>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</si>
  <si>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</si>
  <si>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</si>
  <si>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</si>
  <si>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</si>
  <si>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</si>
  <si>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</si>
  <si>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</si>
  <si>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</si>
  <si>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</si>
  <si>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</si>
  <si>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</si>
  <si>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</si>
  <si>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</si>
  <si>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</si>
  <si>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</si>
  <si>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</si>
  <si>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</si>
  <si>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</si>
  <si>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יתרות התחייבות להשקעה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</si>
  <si>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</si>
  <si>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</si>
  <si>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</si>
  <si>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</si>
  <si>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</si>
  <si>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Noy 4 Infrastructure and energy investments l.p</t>
  </si>
  <si>
    <t>Ram Coastal Energy Limited Partnership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</si>
  <si>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</si>
  <si>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</si>
  <si>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</si>
  <si>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</si>
  <si>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</si>
  <si>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Accelmed Partners II, L.P</t>
  </si>
  <si>
    <t>Advent International GPE X-B L.P</t>
  </si>
  <si>
    <t>AIOF II Woolly Co-Invest Parallel Fund L.P</t>
  </si>
  <si>
    <t>Ares Capital Europe V</t>
  </si>
  <si>
    <t>ARES EUROPEAN CREDIT INVESTMENTS VIII (M) L.P.</t>
  </si>
  <si>
    <t>Ares Private Credit Solutions II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</si>
  <si>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</si>
  <si>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</si>
  <si>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</si>
  <si>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</si>
  <si>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</si>
  <si>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BVP Forge Institutional L.P</t>
  </si>
  <si>
    <t>CDR XII</t>
  </si>
  <si>
    <t>Clayton Dubilier and Rice XI L.P</t>
  </si>
  <si>
    <t>Copenhagen infrastructure Energy Transition Fund I</t>
  </si>
  <si>
    <t>Copenhagen Infrastructure Partners IV</t>
  </si>
  <si>
    <t>ELECTRA AMERICA PRINCIPAL HOSPITALITY LP</t>
  </si>
  <si>
    <t>EQT Exeter Industrial Value Fund VI L.P</t>
  </si>
  <si>
    <t>Faropoint Industrial Value Fund III LP</t>
  </si>
  <si>
    <t>Francisco Partners VII</t>
  </si>
  <si>
    <t>GIP OAK CO-INVEST L.P</t>
  </si>
  <si>
    <t>Global Infrastructure Partners Core C L.P</t>
  </si>
  <si>
    <t>ICG Senior Debt Partners Fund 5-A (EUR) SCSp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</si>
  <si>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</si>
  <si>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</si>
  <si>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</si>
  <si>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</si>
  <si>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</si>
  <si>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</si>
  <si>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</si>
  <si>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</si>
  <si>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</si>
  <si>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</si>
  <si>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</si>
  <si>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</si>
  <si>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Klirmark Opportunity Fund IV</t>
  </si>
  <si>
    <t>MICL SONNEDIX SOLAR CIV L.P.</t>
  </si>
  <si>
    <t>MIE III Co-Investment Fund II S.L.P</t>
  </si>
  <si>
    <t>Monarch Capital Partners V</t>
  </si>
  <si>
    <t>Monarch Opportunistic Real Estate Fund</t>
  </si>
  <si>
    <t>Pantheon Global Co-Investment Opportunities Fund V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</si>
  <si>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</si>
  <si>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</si>
  <si>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</si>
  <si>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</si>
  <si>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</si>
  <si>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X Cayman LP</t>
  </si>
  <si>
    <t>Thoma Bravo Fund XIV L.P.</t>
  </si>
  <si>
    <t>Vintage Co-Invest III</t>
  </si>
  <si>
    <t>Vintage Fund of Funds VI (Access, LP)</t>
  </si>
  <si>
    <t>Whitehorse Liquidity Partners IV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</si>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</sst>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49" fontId="26" fillId="0" borderId="0" xfId="15" applyNumberFormat="1" applyFont="1" applyFill="1" applyAlignment="1">
      <alignment horizontal="right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" fontId="26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6" fillId="0" borderId="0" xfId="15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5" xr:uid="{F7E7EE9B-C33E-421C-BC79-CEAE58231845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70" zoomScaleNormal="70" workbookViewId="0">
      <selection activeCell="N17" sqref="N1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230</v>
      </c>
    </row>
    <row r="2" spans="1:4">
      <c r="B2" s="46" t="s">
        <v>145</v>
      </c>
      <c r="C2" s="46" t="s">
        <v>231</v>
      </c>
    </row>
    <row r="3" spans="1:4">
      <c r="B3" s="46" t="s">
        <v>147</v>
      </c>
      <c r="C3" s="46" t="s">
        <v>232</v>
      </c>
    </row>
    <row r="4" spans="1:4">
      <c r="B4" s="46" t="s">
        <v>148</v>
      </c>
      <c r="C4" s="46">
        <v>9454</v>
      </c>
    </row>
    <row r="6" spans="1:4" ht="26.25" customHeight="1">
      <c r="B6" s="133" t="s">
        <v>160</v>
      </c>
      <c r="C6" s="134"/>
      <c r="D6" s="135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68">
        <f>C11+C12+C23+C33+C35+C37</f>
        <v>193442.49132726097</v>
      </c>
      <c r="D10" s="69">
        <f>C10/$C$42</f>
        <v>1</v>
      </c>
    </row>
    <row r="11" spans="1:4">
      <c r="A11" s="42" t="s">
        <v>125</v>
      </c>
      <c r="B11" s="27" t="s">
        <v>161</v>
      </c>
      <c r="C11" s="68">
        <f>מזומנים!J10</f>
        <v>29997.599969649</v>
      </c>
      <c r="D11" s="69">
        <f t="shared" ref="D11:D13" si="0">C11/$C$42</f>
        <v>0.15507244434160974</v>
      </c>
    </row>
    <row r="12" spans="1:4">
      <c r="B12" s="27" t="s">
        <v>162</v>
      </c>
      <c r="C12" s="68">
        <f>SUM(C13:C21)</f>
        <v>126192.074501836</v>
      </c>
      <c r="D12" s="69">
        <f t="shared" si="0"/>
        <v>0.65234930358887666</v>
      </c>
    </row>
    <row r="13" spans="1:4">
      <c r="A13" s="44" t="s">
        <v>125</v>
      </c>
      <c r="B13" s="28" t="s">
        <v>70</v>
      </c>
      <c r="C13" s="68" vm="2">
        <v>25486.331737785003</v>
      </c>
      <c r="D13" s="69">
        <f t="shared" si="0"/>
        <v>0.1317514655798549</v>
      </c>
    </row>
    <row r="14" spans="1:4">
      <c r="A14" s="44" t="s">
        <v>125</v>
      </c>
      <c r="B14" s="28" t="s">
        <v>71</v>
      </c>
      <c r="C14" s="68" t="s" vm="3">
        <v>2611</v>
      </c>
      <c r="D14" s="69" t="s" vm="4">
        <v>2611</v>
      </c>
    </row>
    <row r="15" spans="1:4">
      <c r="A15" s="44" t="s">
        <v>125</v>
      </c>
      <c r="B15" s="28" t="s">
        <v>72</v>
      </c>
      <c r="C15" s="68">
        <f>'אג"ח קונצרני'!R11</f>
        <v>45418.050535406001</v>
      </c>
      <c r="D15" s="69">
        <f t="shared" ref="D15:D21" si="1">C15/$C$42</f>
        <v>0.23478838710037561</v>
      </c>
    </row>
    <row r="16" spans="1:4">
      <c r="A16" s="44" t="s">
        <v>125</v>
      </c>
      <c r="B16" s="28" t="s">
        <v>73</v>
      </c>
      <c r="C16" s="68">
        <f>מניות!L11</f>
        <v>27194.963639037993</v>
      </c>
      <c r="D16" s="69">
        <f t="shared" si="1"/>
        <v>0.14058422972350093</v>
      </c>
    </row>
    <row r="17" spans="1:4">
      <c r="A17" s="44" t="s">
        <v>125</v>
      </c>
      <c r="B17" s="28" t="s">
        <v>222</v>
      </c>
      <c r="C17" s="68" vm="5">
        <v>23824.208409246996</v>
      </c>
      <c r="D17" s="69">
        <f t="shared" si="1"/>
        <v>0.12315912727231072</v>
      </c>
    </row>
    <row r="18" spans="1:4">
      <c r="A18" s="44" t="s">
        <v>125</v>
      </c>
      <c r="B18" s="28" t="s">
        <v>74</v>
      </c>
      <c r="C18" s="68" vm="6">
        <v>3262.4037853730001</v>
      </c>
      <c r="D18" s="69">
        <f t="shared" si="1"/>
        <v>1.6864980196381725E-2</v>
      </c>
    </row>
    <row r="19" spans="1:4">
      <c r="A19" s="44" t="s">
        <v>125</v>
      </c>
      <c r="B19" s="28" t="s">
        <v>75</v>
      </c>
      <c r="C19" s="68" vm="7">
        <v>5.2256527659999996</v>
      </c>
      <c r="D19" s="69">
        <f t="shared" si="1"/>
        <v>2.7013986069686086E-5</v>
      </c>
    </row>
    <row r="20" spans="1:4">
      <c r="A20" s="44" t="s">
        <v>125</v>
      </c>
      <c r="B20" s="28" t="s">
        <v>76</v>
      </c>
      <c r="C20" s="68" vm="8">
        <v>3.4082987990000002</v>
      </c>
      <c r="D20" s="69">
        <f t="shared" si="1"/>
        <v>1.7619183746108446E-5</v>
      </c>
    </row>
    <row r="21" spans="1:4">
      <c r="A21" s="44" t="s">
        <v>125</v>
      </c>
      <c r="B21" s="28" t="s">
        <v>77</v>
      </c>
      <c r="C21" s="68" vm="9">
        <v>997.48244342200019</v>
      </c>
      <c r="D21" s="69">
        <f t="shared" si="1"/>
        <v>5.1564805466369091E-3</v>
      </c>
    </row>
    <row r="22" spans="1:4">
      <c r="A22" s="44" t="s">
        <v>125</v>
      </c>
      <c r="B22" s="28" t="s">
        <v>78</v>
      </c>
      <c r="C22" s="68" t="s" vm="10">
        <v>2611</v>
      </c>
      <c r="D22" s="69" t="s" vm="11">
        <v>2611</v>
      </c>
    </row>
    <row r="23" spans="1:4">
      <c r="B23" s="27" t="s">
        <v>163</v>
      </c>
      <c r="C23" s="68">
        <f>SUM(C26:C31)</f>
        <v>17573.65634256</v>
      </c>
      <c r="D23" s="69">
        <f>C23/$C$42</f>
        <v>9.0846929348264785E-2</v>
      </c>
    </row>
    <row r="24" spans="1:4">
      <c r="A24" s="44" t="s">
        <v>125</v>
      </c>
      <c r="B24" s="28" t="s">
        <v>79</v>
      </c>
      <c r="C24" s="68" t="s" vm="12">
        <v>2611</v>
      </c>
      <c r="D24" s="69" t="s" vm="13">
        <v>2611</v>
      </c>
    </row>
    <row r="25" spans="1:4">
      <c r="A25" s="44" t="s">
        <v>125</v>
      </c>
      <c r="B25" s="28" t="s">
        <v>80</v>
      </c>
      <c r="C25" s="68" t="s" vm="14">
        <v>2611</v>
      </c>
      <c r="D25" s="69" t="s" vm="15">
        <v>2611</v>
      </c>
    </row>
    <row r="26" spans="1:4">
      <c r="A26" s="44" t="s">
        <v>125</v>
      </c>
      <c r="B26" s="28" t="s">
        <v>72</v>
      </c>
      <c r="C26" s="68" vm="16">
        <v>1721.2263558289999</v>
      </c>
      <c r="D26" s="69">
        <f t="shared" ref="D26:D35" si="2">C26/$C$42</f>
        <v>8.897871114144586E-3</v>
      </c>
    </row>
    <row r="27" spans="1:4">
      <c r="A27" s="44" t="s">
        <v>125</v>
      </c>
      <c r="B27" s="28" t="s">
        <v>81</v>
      </c>
      <c r="C27" s="68" vm="17">
        <v>3354.868199011999</v>
      </c>
      <c r="D27" s="69">
        <f t="shared" si="2"/>
        <v>1.7342974524331992E-2</v>
      </c>
    </row>
    <row r="28" spans="1:4">
      <c r="A28" s="44" t="s">
        <v>125</v>
      </c>
      <c r="B28" s="28" t="s">
        <v>82</v>
      </c>
      <c r="C28" s="68" vm="18">
        <v>14172.000765187</v>
      </c>
      <c r="D28" s="69">
        <f t="shared" si="2"/>
        <v>7.3262087703425918E-2</v>
      </c>
    </row>
    <row r="29" spans="1:4">
      <c r="A29" s="44" t="s">
        <v>125</v>
      </c>
      <c r="B29" s="28" t="s">
        <v>83</v>
      </c>
      <c r="C29" s="68" vm="19">
        <v>0.31310384299999999</v>
      </c>
      <c r="D29" s="69">
        <f t="shared" si="2"/>
        <v>1.6185887642973905E-6</v>
      </c>
    </row>
    <row r="30" spans="1:4">
      <c r="A30" s="44" t="s">
        <v>125</v>
      </c>
      <c r="B30" s="28" t="s">
        <v>186</v>
      </c>
      <c r="C30" s="68" t="s" vm="20">
        <v>2611</v>
      </c>
      <c r="D30" s="69" t="s" vm="21">
        <v>2611</v>
      </c>
    </row>
    <row r="31" spans="1:4">
      <c r="A31" s="44" t="s">
        <v>125</v>
      </c>
      <c r="B31" s="28" t="s">
        <v>106</v>
      </c>
      <c r="C31" s="68" vm="22">
        <v>-1674.7520813109995</v>
      </c>
      <c r="D31" s="69">
        <f t="shared" si="2"/>
        <v>-8.6576225824020105E-3</v>
      </c>
    </row>
    <row r="32" spans="1:4">
      <c r="A32" s="44" t="s">
        <v>125</v>
      </c>
      <c r="B32" s="28" t="s">
        <v>84</v>
      </c>
      <c r="C32" s="68" t="s" vm="23">
        <v>2611</v>
      </c>
      <c r="D32" s="69" t="s" vm="24">
        <v>2611</v>
      </c>
    </row>
    <row r="33" spans="1:4">
      <c r="A33" s="44" t="s">
        <v>125</v>
      </c>
      <c r="B33" s="27" t="s">
        <v>164</v>
      </c>
      <c r="C33" s="68">
        <f>הלוואות!P10</f>
        <v>18973.733437101</v>
      </c>
      <c r="D33" s="69">
        <f t="shared" si="2"/>
        <v>9.8084620948154205E-2</v>
      </c>
    </row>
    <row r="34" spans="1:4">
      <c r="A34" s="44" t="s">
        <v>125</v>
      </c>
      <c r="B34" s="27" t="s">
        <v>165</v>
      </c>
      <c r="C34" s="68" t="s" vm="25">
        <v>2611</v>
      </c>
      <c r="D34" s="69" t="s" vm="26">
        <v>2611</v>
      </c>
    </row>
    <row r="35" spans="1:4">
      <c r="A35" s="44" t="s">
        <v>125</v>
      </c>
      <c r="B35" s="27" t="s">
        <v>166</v>
      </c>
      <c r="C35" s="68" vm="27">
        <v>733.12931000000003</v>
      </c>
      <c r="D35" s="69">
        <f t="shared" si="2"/>
        <v>3.7899083338402157E-3</v>
      </c>
    </row>
    <row r="36" spans="1:4">
      <c r="A36" s="44" t="s">
        <v>125</v>
      </c>
      <c r="B36" s="45" t="s">
        <v>167</v>
      </c>
      <c r="C36" s="68" t="s" vm="28">
        <v>2611</v>
      </c>
      <c r="D36" s="69" t="s" vm="29">
        <v>2611</v>
      </c>
    </row>
    <row r="37" spans="1:4">
      <c r="A37" s="44" t="s">
        <v>125</v>
      </c>
      <c r="B37" s="27" t="s">
        <v>168</v>
      </c>
      <c r="C37" s="68">
        <f>'השקעות אחרות '!I10</f>
        <v>-27.702233885000005</v>
      </c>
      <c r="D37" s="69">
        <f t="shared" ref="D37:D38" si="3">C37/$C$42</f>
        <v>-1.4320656074540565E-4</v>
      </c>
    </row>
    <row r="38" spans="1:4">
      <c r="A38" s="44"/>
      <c r="B38" s="55" t="s">
        <v>170</v>
      </c>
      <c r="C38" s="68">
        <v>0</v>
      </c>
      <c r="D38" s="69">
        <f t="shared" si="3"/>
        <v>0</v>
      </c>
    </row>
    <row r="39" spans="1:4">
      <c r="A39" s="44" t="s">
        <v>125</v>
      </c>
      <c r="B39" s="56" t="s">
        <v>171</v>
      </c>
      <c r="C39" s="68" t="s" vm="30">
        <v>2611</v>
      </c>
      <c r="D39" s="69" t="s" vm="31">
        <v>2611</v>
      </c>
    </row>
    <row r="40" spans="1:4">
      <c r="A40" s="44" t="s">
        <v>125</v>
      </c>
      <c r="B40" s="56" t="s">
        <v>207</v>
      </c>
      <c r="C40" s="68" t="s" vm="32">
        <v>2611</v>
      </c>
      <c r="D40" s="69" t="s" vm="33">
        <v>2611</v>
      </c>
    </row>
    <row r="41" spans="1:4">
      <c r="A41" s="44" t="s">
        <v>125</v>
      </c>
      <c r="B41" s="56" t="s">
        <v>172</v>
      </c>
      <c r="C41" s="68" t="s" vm="34">
        <v>2611</v>
      </c>
      <c r="D41" s="69" t="s" vm="35">
        <v>2611</v>
      </c>
    </row>
    <row r="42" spans="1:4">
      <c r="B42" s="56" t="s">
        <v>85</v>
      </c>
      <c r="C42" s="68">
        <f>C10</f>
        <v>193442.49132726097</v>
      </c>
      <c r="D42" s="69">
        <f t="shared" ref="D42" si="4">C42/$C$42</f>
        <v>1</v>
      </c>
    </row>
    <row r="43" spans="1:4">
      <c r="A43" s="44" t="s">
        <v>125</v>
      </c>
      <c r="B43" s="56" t="s">
        <v>169</v>
      </c>
      <c r="C43" s="68">
        <f>'יתרת התחייבות להשקעה'!C10</f>
        <v>17470.961508645669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6">
        <v>2.4159000000000002</v>
      </c>
    </row>
    <row r="48" spans="1:4">
      <c r="C48" s="70" t="s">
        <v>143</v>
      </c>
      <c r="D48" s="71">
        <v>0.71320062343401669</v>
      </c>
    </row>
    <row r="49" spans="2:4">
      <c r="C49" s="70" t="s">
        <v>140</v>
      </c>
      <c r="D49" s="71" vm="37">
        <v>2.6667000000000001</v>
      </c>
    </row>
    <row r="50" spans="2:4">
      <c r="B50" s="11"/>
      <c r="C50" s="70" t="s">
        <v>2612</v>
      </c>
      <c r="D50" s="71" vm="38">
        <v>3.9455</v>
      </c>
    </row>
    <row r="51" spans="2:4">
      <c r="C51" s="70" t="s">
        <v>134</v>
      </c>
      <c r="D51" s="71" vm="39">
        <v>3.9321999999999999</v>
      </c>
    </row>
    <row r="52" spans="2:4">
      <c r="C52" s="70" t="s">
        <v>135</v>
      </c>
      <c r="D52" s="71" vm="40">
        <v>4.4672000000000001</v>
      </c>
    </row>
    <row r="53" spans="2:4">
      <c r="C53" s="70" t="s">
        <v>137</v>
      </c>
      <c r="D53" s="71">
        <v>0.46051542057860612</v>
      </c>
    </row>
    <row r="54" spans="2:4">
      <c r="C54" s="70" t="s">
        <v>141</v>
      </c>
      <c r="D54" s="71">
        <v>2.7067999999999998E-2</v>
      </c>
    </row>
    <row r="55" spans="2:4">
      <c r="C55" s="70" t="s">
        <v>142</v>
      </c>
      <c r="D55" s="71">
        <v>0.20053698423440919</v>
      </c>
    </row>
    <row r="56" spans="2:4">
      <c r="C56" s="70" t="s">
        <v>139</v>
      </c>
      <c r="D56" s="71" vm="41">
        <v>0.52790000000000004</v>
      </c>
    </row>
    <row r="57" spans="2:4">
      <c r="C57" s="70" t="s">
        <v>2613</v>
      </c>
      <c r="D57" s="71">
        <v>2.260821</v>
      </c>
    </row>
    <row r="58" spans="2:4">
      <c r="C58" s="70" t="s">
        <v>138</v>
      </c>
      <c r="D58" s="71" vm="42">
        <v>0.34910000000000002</v>
      </c>
    </row>
    <row r="59" spans="2:4">
      <c r="C59" s="70" t="s">
        <v>132</v>
      </c>
      <c r="D59" s="71" vm="43">
        <v>3.6150000000000002</v>
      </c>
    </row>
    <row r="60" spans="2:4">
      <c r="C60" s="70" t="s">
        <v>144</v>
      </c>
      <c r="D60" s="71" vm="44">
        <v>0.2029</v>
      </c>
    </row>
    <row r="61" spans="2:4">
      <c r="C61" s="70" t="s">
        <v>2614</v>
      </c>
      <c r="D61" s="71" vm="45">
        <v>0.34649999999999997</v>
      </c>
    </row>
    <row r="62" spans="2:4">
      <c r="C62" s="70" t="s">
        <v>2615</v>
      </c>
      <c r="D62" s="71">
        <v>4.6569268405166807E-2</v>
      </c>
    </row>
    <row r="63" spans="2:4">
      <c r="C63" s="70" t="s">
        <v>2616</v>
      </c>
      <c r="D63" s="71">
        <v>0.52591762806057873</v>
      </c>
    </row>
    <row r="64" spans="2:4">
      <c r="C64" s="70" t="s">
        <v>133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4" style="2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9454</v>
      </c>
    </row>
    <row r="6" spans="2:12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95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78.75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2" s="3" customFormat="1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0" t="s">
        <v>52</v>
      </c>
      <c r="C11" s="80"/>
      <c r="D11" s="81"/>
      <c r="E11" s="81"/>
      <c r="F11" s="81"/>
      <c r="G11" s="83"/>
      <c r="H11" s="99"/>
      <c r="I11" s="83">
        <v>3.4082987990000002</v>
      </c>
      <c r="J11" s="84"/>
      <c r="K11" s="84">
        <f>IFERROR(I11/$I$11,0)</f>
        <v>1</v>
      </c>
      <c r="L11" s="84">
        <f>I11/'סכום נכסי הקרן'!$C$42</f>
        <v>1.7619183746108446E-5</v>
      </c>
    </row>
    <row r="12" spans="2:12">
      <c r="B12" s="113" t="s">
        <v>199</v>
      </c>
      <c r="C12" s="87"/>
      <c r="D12" s="88"/>
      <c r="E12" s="88"/>
      <c r="F12" s="88"/>
      <c r="G12" s="90"/>
      <c r="H12" s="101"/>
      <c r="I12" s="90">
        <v>13.291785371999998</v>
      </c>
      <c r="J12" s="91"/>
      <c r="K12" s="91">
        <f t="shared" ref="K12:K24" si="0">IFERROR(I12/$I$11,0)</f>
        <v>3.8998298435277525</v>
      </c>
      <c r="L12" s="91">
        <f>I12/'סכום נכסי הקרן'!$C$42</f>
        <v>6.8711818591672813E-5</v>
      </c>
    </row>
    <row r="13" spans="2:12">
      <c r="B13" s="85" t="s">
        <v>192</v>
      </c>
      <c r="C13" s="80"/>
      <c r="D13" s="81"/>
      <c r="E13" s="81"/>
      <c r="F13" s="81"/>
      <c r="G13" s="83"/>
      <c r="H13" s="99"/>
      <c r="I13" s="83">
        <v>13.291785371999998</v>
      </c>
      <c r="J13" s="84"/>
      <c r="K13" s="84">
        <f t="shared" si="0"/>
        <v>3.8998298435277525</v>
      </c>
      <c r="L13" s="84">
        <f>I13/'סכום נכסי הקרן'!$C$42</f>
        <v>6.8711818591672813E-5</v>
      </c>
    </row>
    <row r="14" spans="2:12">
      <c r="B14" s="86" t="s">
        <v>1718</v>
      </c>
      <c r="C14" s="87" t="s">
        <v>1719</v>
      </c>
      <c r="D14" s="88" t="s">
        <v>120</v>
      </c>
      <c r="E14" s="88" t="s">
        <v>550</v>
      </c>
      <c r="F14" s="88" t="s">
        <v>133</v>
      </c>
      <c r="G14" s="90">
        <v>1.5640210000000001</v>
      </c>
      <c r="H14" s="101">
        <v>731000</v>
      </c>
      <c r="I14" s="90">
        <v>11.432991683000001</v>
      </c>
      <c r="J14" s="91"/>
      <c r="K14" s="91">
        <f t="shared" si="0"/>
        <v>3.3544569761179557</v>
      </c>
      <c r="L14" s="91">
        <f>I14/'סכום נכסי הקרן'!$C$42</f>
        <v>5.9102793830637568E-5</v>
      </c>
    </row>
    <row r="15" spans="2:12">
      <c r="B15" s="86" t="s">
        <v>1720</v>
      </c>
      <c r="C15" s="87" t="s">
        <v>1721</v>
      </c>
      <c r="D15" s="88" t="s">
        <v>120</v>
      </c>
      <c r="E15" s="88" t="s">
        <v>550</v>
      </c>
      <c r="F15" s="88" t="s">
        <v>133</v>
      </c>
      <c r="G15" s="90">
        <v>-1.5640210000000001</v>
      </c>
      <c r="H15" s="101">
        <v>1906900</v>
      </c>
      <c r="I15" s="90">
        <v>-29.824311682000005</v>
      </c>
      <c r="J15" s="91"/>
      <c r="K15" s="91">
        <f t="shared" si="0"/>
        <v>-8.750497958321759</v>
      </c>
      <c r="L15" s="91">
        <f>I15/'סכום נכסי הקרן'!$C$42</f>
        <v>-1.5417663139761787E-4</v>
      </c>
    </row>
    <row r="16" spans="2:12">
      <c r="B16" s="86" t="s">
        <v>1722</v>
      </c>
      <c r="C16" s="87" t="s">
        <v>1723</v>
      </c>
      <c r="D16" s="88" t="s">
        <v>120</v>
      </c>
      <c r="E16" s="88" t="s">
        <v>550</v>
      </c>
      <c r="F16" s="88" t="s">
        <v>133</v>
      </c>
      <c r="G16" s="90">
        <v>14.3818</v>
      </c>
      <c r="H16" s="101">
        <v>220300</v>
      </c>
      <c r="I16" s="90">
        <v>31.683105399999999</v>
      </c>
      <c r="J16" s="91"/>
      <c r="K16" s="91">
        <f t="shared" si="0"/>
        <v>9.2958708342401977</v>
      </c>
      <c r="L16" s="91">
        <f>I16/'סכום נכסי הקרן'!$C$42</f>
        <v>1.6378565630856845E-4</v>
      </c>
    </row>
    <row r="17" spans="2:12">
      <c r="B17" s="86" t="s">
        <v>1724</v>
      </c>
      <c r="C17" s="87" t="s">
        <v>1725</v>
      </c>
      <c r="D17" s="88" t="s">
        <v>120</v>
      </c>
      <c r="E17" s="88" t="s">
        <v>550</v>
      </c>
      <c r="F17" s="88" t="s">
        <v>133</v>
      </c>
      <c r="G17" s="90">
        <v>-14.3818</v>
      </c>
      <c r="H17" s="101">
        <v>0.01</v>
      </c>
      <c r="I17" s="90">
        <v>-2.8999999999999998E-8</v>
      </c>
      <c r="J17" s="91"/>
      <c r="K17" s="91">
        <f t="shared" si="0"/>
        <v>-8.5086436695364378E-9</v>
      </c>
      <c r="L17" s="91">
        <f>I17/'סכום נכסי הקרן'!$C$42</f>
        <v>-1.4991535624372493E-13</v>
      </c>
    </row>
    <row r="18" spans="2:12">
      <c r="B18" s="92"/>
      <c r="C18" s="87"/>
      <c r="D18" s="87"/>
      <c r="E18" s="87"/>
      <c r="F18" s="87"/>
      <c r="G18" s="90"/>
      <c r="H18" s="101"/>
      <c r="I18" s="87"/>
      <c r="J18" s="87"/>
      <c r="K18" s="91"/>
      <c r="L18" s="87"/>
    </row>
    <row r="19" spans="2:12">
      <c r="B19" s="113" t="s">
        <v>198</v>
      </c>
      <c r="C19" s="87"/>
      <c r="D19" s="88"/>
      <c r="E19" s="88"/>
      <c r="F19" s="88"/>
      <c r="G19" s="90"/>
      <c r="H19" s="101"/>
      <c r="I19" s="90">
        <v>-9.8834865730000008</v>
      </c>
      <c r="J19" s="91"/>
      <c r="K19" s="91">
        <f t="shared" si="0"/>
        <v>-2.8998298435277534</v>
      </c>
      <c r="L19" s="91">
        <f>I19/'סכום נכסי הקרן'!$C$42</f>
        <v>-5.1092634845564388E-5</v>
      </c>
    </row>
    <row r="20" spans="2:12">
      <c r="B20" s="85" t="s">
        <v>192</v>
      </c>
      <c r="C20" s="80"/>
      <c r="D20" s="81"/>
      <c r="E20" s="81"/>
      <c r="F20" s="81"/>
      <c r="G20" s="83"/>
      <c r="H20" s="99"/>
      <c r="I20" s="83">
        <v>-9.8834865730000008</v>
      </c>
      <c r="J20" s="84"/>
      <c r="K20" s="84">
        <f t="shared" si="0"/>
        <v>-2.8998298435277534</v>
      </c>
      <c r="L20" s="84">
        <f>I20/'סכום נכסי הקרן'!$C$42</f>
        <v>-5.1092634845564388E-5</v>
      </c>
    </row>
    <row r="21" spans="2:12">
      <c r="B21" s="86" t="s">
        <v>1726</v>
      </c>
      <c r="C21" s="87" t="s">
        <v>1727</v>
      </c>
      <c r="D21" s="88" t="s">
        <v>29</v>
      </c>
      <c r="E21" s="88" t="s">
        <v>550</v>
      </c>
      <c r="F21" s="88" t="s">
        <v>134</v>
      </c>
      <c r="G21" s="90">
        <v>13.772466</v>
      </c>
      <c r="H21" s="101">
        <v>60</v>
      </c>
      <c r="I21" s="90">
        <v>1.6246827239999997</v>
      </c>
      <c r="J21" s="91"/>
      <c r="K21" s="91">
        <f t="shared" si="0"/>
        <v>0.47668435774371776</v>
      </c>
      <c r="L21" s="91">
        <f>I21/'סכום נכסי הקרן'!$C$42</f>
        <v>8.3987892879822556E-6</v>
      </c>
    </row>
    <row r="22" spans="2:12">
      <c r="B22" s="86" t="s">
        <v>1728</v>
      </c>
      <c r="C22" s="87" t="s">
        <v>1729</v>
      </c>
      <c r="D22" s="88" t="s">
        <v>29</v>
      </c>
      <c r="E22" s="88" t="s">
        <v>550</v>
      </c>
      <c r="F22" s="88" t="s">
        <v>134</v>
      </c>
      <c r="G22" s="90">
        <v>-13.772466</v>
      </c>
      <c r="H22" s="101">
        <v>5</v>
      </c>
      <c r="I22" s="90">
        <v>-0.135390227</v>
      </c>
      <c r="J22" s="91"/>
      <c r="K22" s="91">
        <f t="shared" si="0"/>
        <v>-3.9723696478643156E-2</v>
      </c>
      <c r="L22" s="91">
        <f>I22/'סכום נכסי הקרן'!$C$42</f>
        <v>-6.998991073318547E-7</v>
      </c>
    </row>
    <row r="23" spans="2:12">
      <c r="B23" s="86" t="s">
        <v>1730</v>
      </c>
      <c r="C23" s="87" t="s">
        <v>1731</v>
      </c>
      <c r="D23" s="88" t="s">
        <v>29</v>
      </c>
      <c r="E23" s="88" t="s">
        <v>550</v>
      </c>
      <c r="F23" s="88" t="s">
        <v>134</v>
      </c>
      <c r="G23" s="90">
        <v>-13.772466</v>
      </c>
      <c r="H23" s="101">
        <v>585</v>
      </c>
      <c r="I23" s="90">
        <v>-15.840656560999999</v>
      </c>
      <c r="J23" s="91"/>
      <c r="K23" s="91">
        <f t="shared" si="0"/>
        <v>-4.6476724885880518</v>
      </c>
      <c r="L23" s="91">
        <f>I23/'סכום נכסי הקרן'!$C$42</f>
        <v>-8.188819556816599E-5</v>
      </c>
    </row>
    <row r="24" spans="2:12">
      <c r="B24" s="86" t="s">
        <v>1732</v>
      </c>
      <c r="C24" s="87" t="s">
        <v>1733</v>
      </c>
      <c r="D24" s="88" t="s">
        <v>29</v>
      </c>
      <c r="E24" s="88" t="s">
        <v>550</v>
      </c>
      <c r="F24" s="88" t="s">
        <v>134</v>
      </c>
      <c r="G24" s="90">
        <v>13.772466</v>
      </c>
      <c r="H24" s="101">
        <v>165</v>
      </c>
      <c r="I24" s="90">
        <v>4.4678774910000003</v>
      </c>
      <c r="J24" s="91"/>
      <c r="K24" s="91">
        <f t="shared" si="0"/>
        <v>1.3108819837952241</v>
      </c>
      <c r="L24" s="91">
        <f>I24/'סכום נכסי הקרן'!$C$42</f>
        <v>2.3096670541951209E-5</v>
      </c>
    </row>
    <row r="25" spans="2:12">
      <c r="B25" s="92"/>
      <c r="C25" s="87"/>
      <c r="D25" s="87"/>
      <c r="E25" s="87"/>
      <c r="F25" s="87"/>
      <c r="G25" s="90"/>
      <c r="H25" s="101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9" t="s">
        <v>204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9" t="s">
        <v>212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60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230</v>
      </c>
    </row>
    <row r="2" spans="1:11">
      <c r="B2" s="46" t="s">
        <v>145</v>
      </c>
      <c r="C2" s="46" t="s">
        <v>231</v>
      </c>
    </row>
    <row r="3" spans="1:11">
      <c r="B3" s="46" t="s">
        <v>147</v>
      </c>
      <c r="C3" s="46" t="s">
        <v>232</v>
      </c>
    </row>
    <row r="4" spans="1:11">
      <c r="B4" s="46" t="s">
        <v>148</v>
      </c>
      <c r="C4" s="46">
        <v>9454</v>
      </c>
    </row>
    <row r="6" spans="1:11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26.25" customHeight="1">
      <c r="B7" s="136" t="s">
        <v>96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1" s="3" customFormat="1" ht="78.75">
      <c r="A8" s="2"/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206</v>
      </c>
      <c r="H8" s="29" t="s">
        <v>205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1"/>
      <c r="I11" s="90">
        <v>997.48244342200019</v>
      </c>
      <c r="J11" s="91">
        <f>IFERROR(I11/$I$11,0)</f>
        <v>1</v>
      </c>
      <c r="K11" s="91">
        <f>I11/'סכום נכסי הקרן'!$C$42</f>
        <v>5.1564805466369091E-3</v>
      </c>
    </row>
    <row r="12" spans="1:11">
      <c r="B12" s="113" t="s">
        <v>201</v>
      </c>
      <c r="C12" s="87"/>
      <c r="D12" s="88"/>
      <c r="E12" s="88"/>
      <c r="F12" s="88"/>
      <c r="G12" s="90"/>
      <c r="H12" s="101"/>
      <c r="I12" s="90">
        <v>997.48244342200019</v>
      </c>
      <c r="J12" s="91">
        <f t="shared" ref="J12:J17" si="0">IFERROR(I12/$I$11,0)</f>
        <v>1</v>
      </c>
      <c r="K12" s="91">
        <f>I12/'סכום נכסי הקרן'!$C$42</f>
        <v>5.1564805466369091E-3</v>
      </c>
    </row>
    <row r="13" spans="1:11">
      <c r="B13" s="92" t="s">
        <v>1734</v>
      </c>
      <c r="C13" s="87" t="s">
        <v>1735</v>
      </c>
      <c r="D13" s="88" t="s">
        <v>29</v>
      </c>
      <c r="E13" s="88" t="s">
        <v>550</v>
      </c>
      <c r="F13" s="88" t="s">
        <v>132</v>
      </c>
      <c r="G13" s="90">
        <v>5.6474760000000002</v>
      </c>
      <c r="H13" s="101">
        <v>99550.01</v>
      </c>
      <c r="I13" s="90">
        <v>36.610235565000004</v>
      </c>
      <c r="J13" s="91">
        <f t="shared" si="0"/>
        <v>3.6702636529023586E-2</v>
      </c>
      <c r="K13" s="91">
        <f>I13/'סכום נכסי הקרן'!$C$42</f>
        <v>1.8925643127219532E-4</v>
      </c>
    </row>
    <row r="14" spans="1:11">
      <c r="B14" s="92" t="s">
        <v>1736</v>
      </c>
      <c r="C14" s="87" t="s">
        <v>1737</v>
      </c>
      <c r="D14" s="88" t="s">
        <v>29</v>
      </c>
      <c r="E14" s="88" t="s">
        <v>550</v>
      </c>
      <c r="F14" s="88" t="s">
        <v>132</v>
      </c>
      <c r="G14" s="90">
        <v>1.5394559999999999</v>
      </c>
      <c r="H14" s="101">
        <v>1330175</v>
      </c>
      <c r="I14" s="90">
        <v>127.214675978</v>
      </c>
      <c r="J14" s="91">
        <f t="shared" si="0"/>
        <v>0.12753575445555976</v>
      </c>
      <c r="K14" s="91">
        <f>I14/'סכום נכסי הקרן'!$C$42</f>
        <v>6.5763563685075545E-4</v>
      </c>
    </row>
    <row r="15" spans="1:11">
      <c r="B15" s="92" t="s">
        <v>1738</v>
      </c>
      <c r="C15" s="87" t="s">
        <v>1739</v>
      </c>
      <c r="D15" s="88" t="s">
        <v>29</v>
      </c>
      <c r="E15" s="88" t="s">
        <v>550</v>
      </c>
      <c r="F15" s="88" t="s">
        <v>140</v>
      </c>
      <c r="G15" s="90">
        <v>0.73453199999999996</v>
      </c>
      <c r="H15" s="101">
        <v>120920</v>
      </c>
      <c r="I15" s="90">
        <v>11.859171771</v>
      </c>
      <c r="J15" s="91">
        <f t="shared" si="0"/>
        <v>1.1889103261121555E-2</v>
      </c>
      <c r="K15" s="91">
        <f>I15/'סכום נכסי הקרן'!$C$42</f>
        <v>6.1305929682930734E-5</v>
      </c>
    </row>
    <row r="16" spans="1:11">
      <c r="B16" s="92" t="s">
        <v>1740</v>
      </c>
      <c r="C16" s="87" t="s">
        <v>1741</v>
      </c>
      <c r="D16" s="88" t="s">
        <v>29</v>
      </c>
      <c r="E16" s="88" t="s">
        <v>550</v>
      </c>
      <c r="F16" s="88" t="s">
        <v>132</v>
      </c>
      <c r="G16" s="90">
        <v>18.009795</v>
      </c>
      <c r="H16" s="101">
        <v>413775</v>
      </c>
      <c r="I16" s="90">
        <v>790.41118334700002</v>
      </c>
      <c r="J16" s="91">
        <f t="shared" si="0"/>
        <v>0.7924061105630954</v>
      </c>
      <c r="K16" s="91">
        <f>I16/'סכום נכסי הקרן'!$C$42</f>
        <v>4.0860266941548174E-3</v>
      </c>
    </row>
    <row r="17" spans="2:11">
      <c r="B17" s="92" t="s">
        <v>1742</v>
      </c>
      <c r="C17" s="87" t="s">
        <v>1743</v>
      </c>
      <c r="D17" s="88" t="s">
        <v>29</v>
      </c>
      <c r="E17" s="88" t="s">
        <v>550</v>
      </c>
      <c r="F17" s="88" t="s">
        <v>134</v>
      </c>
      <c r="G17" s="90">
        <v>12.776258</v>
      </c>
      <c r="H17" s="101">
        <v>45450</v>
      </c>
      <c r="I17" s="90">
        <v>31.387176760999999</v>
      </c>
      <c r="J17" s="91">
        <f t="shared" si="0"/>
        <v>3.1466395191199543E-2</v>
      </c>
      <c r="K17" s="91">
        <f>I17/'סכום נכסי הקרן'!$C$42</f>
        <v>1.6225585467620964E-4</v>
      </c>
    </row>
    <row r="18" spans="2:11">
      <c r="B18" s="113"/>
      <c r="C18" s="87"/>
      <c r="D18" s="87"/>
      <c r="E18" s="87"/>
      <c r="F18" s="87"/>
      <c r="G18" s="90"/>
      <c r="H18" s="101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9" t="s">
        <v>221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9" t="s">
        <v>112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9" t="s">
        <v>204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9" t="s">
        <v>212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3"/>
      <c r="C118" s="112"/>
      <c r="D118" s="112"/>
      <c r="E118" s="112"/>
      <c r="F118" s="112"/>
      <c r="G118" s="112"/>
      <c r="H118" s="112"/>
      <c r="I118" s="94"/>
      <c r="J118" s="94"/>
      <c r="K118" s="112"/>
    </row>
    <row r="119" spans="2:11">
      <c r="B119" s="93"/>
      <c r="C119" s="112"/>
      <c r="D119" s="112"/>
      <c r="E119" s="112"/>
      <c r="F119" s="112"/>
      <c r="G119" s="112"/>
      <c r="H119" s="112"/>
      <c r="I119" s="94"/>
      <c r="J119" s="94"/>
      <c r="K119" s="112"/>
    </row>
    <row r="120" spans="2:11">
      <c r="B120" s="93"/>
      <c r="C120" s="112"/>
      <c r="D120" s="112"/>
      <c r="E120" s="112"/>
      <c r="F120" s="112"/>
      <c r="G120" s="112"/>
      <c r="H120" s="112"/>
      <c r="I120" s="94"/>
      <c r="J120" s="94"/>
      <c r="K120" s="112"/>
    </row>
    <row r="121" spans="2:11">
      <c r="B121" s="93"/>
      <c r="C121" s="112"/>
      <c r="D121" s="112"/>
      <c r="E121" s="112"/>
      <c r="F121" s="112"/>
      <c r="G121" s="112"/>
      <c r="H121" s="112"/>
      <c r="I121" s="94"/>
      <c r="J121" s="94"/>
      <c r="K121" s="112"/>
    </row>
    <row r="122" spans="2:11">
      <c r="B122" s="93"/>
      <c r="C122" s="112"/>
      <c r="D122" s="112"/>
      <c r="E122" s="112"/>
      <c r="F122" s="112"/>
      <c r="G122" s="112"/>
      <c r="H122" s="112"/>
      <c r="I122" s="94"/>
      <c r="J122" s="94"/>
      <c r="K122" s="112"/>
    </row>
    <row r="123" spans="2:11">
      <c r="B123" s="93"/>
      <c r="C123" s="112"/>
      <c r="D123" s="112"/>
      <c r="E123" s="112"/>
      <c r="F123" s="112"/>
      <c r="G123" s="112"/>
      <c r="H123" s="112"/>
      <c r="I123" s="94"/>
      <c r="J123" s="94"/>
      <c r="K123" s="112"/>
    </row>
    <row r="124" spans="2:11">
      <c r="B124" s="93"/>
      <c r="C124" s="112"/>
      <c r="D124" s="112"/>
      <c r="E124" s="112"/>
      <c r="F124" s="112"/>
      <c r="G124" s="112"/>
      <c r="H124" s="112"/>
      <c r="I124" s="94"/>
      <c r="J124" s="94"/>
      <c r="K124" s="112"/>
    </row>
    <row r="125" spans="2:11">
      <c r="B125" s="93"/>
      <c r="C125" s="112"/>
      <c r="D125" s="112"/>
      <c r="E125" s="112"/>
      <c r="F125" s="112"/>
      <c r="G125" s="112"/>
      <c r="H125" s="112"/>
      <c r="I125" s="94"/>
      <c r="J125" s="94"/>
      <c r="K125" s="112"/>
    </row>
    <row r="126" spans="2:11">
      <c r="B126" s="93"/>
      <c r="C126" s="112"/>
      <c r="D126" s="112"/>
      <c r="E126" s="112"/>
      <c r="F126" s="112"/>
      <c r="G126" s="112"/>
      <c r="H126" s="112"/>
      <c r="I126" s="94"/>
      <c r="J126" s="94"/>
      <c r="K126" s="112"/>
    </row>
    <row r="127" spans="2:11">
      <c r="B127" s="93"/>
      <c r="C127" s="112"/>
      <c r="D127" s="112"/>
      <c r="E127" s="112"/>
      <c r="F127" s="112"/>
      <c r="G127" s="112"/>
      <c r="H127" s="112"/>
      <c r="I127" s="94"/>
      <c r="J127" s="94"/>
      <c r="K127" s="112"/>
    </row>
    <row r="128" spans="2:11">
      <c r="B128" s="93"/>
      <c r="C128" s="112"/>
      <c r="D128" s="112"/>
      <c r="E128" s="112"/>
      <c r="F128" s="112"/>
      <c r="G128" s="112"/>
      <c r="H128" s="112"/>
      <c r="I128" s="94"/>
      <c r="J128" s="94"/>
      <c r="K128" s="112"/>
    </row>
    <row r="129" spans="2:11">
      <c r="B129" s="93"/>
      <c r="C129" s="112"/>
      <c r="D129" s="112"/>
      <c r="E129" s="112"/>
      <c r="F129" s="112"/>
      <c r="G129" s="112"/>
      <c r="H129" s="112"/>
      <c r="I129" s="94"/>
      <c r="J129" s="94"/>
      <c r="K129" s="112"/>
    </row>
    <row r="130" spans="2:11">
      <c r="B130" s="93"/>
      <c r="C130" s="112"/>
      <c r="D130" s="112"/>
      <c r="E130" s="112"/>
      <c r="F130" s="112"/>
      <c r="G130" s="112"/>
      <c r="H130" s="112"/>
      <c r="I130" s="94"/>
      <c r="J130" s="94"/>
      <c r="K130" s="112"/>
    </row>
    <row r="131" spans="2:11">
      <c r="B131" s="93"/>
      <c r="C131" s="112"/>
      <c r="D131" s="112"/>
      <c r="E131" s="112"/>
      <c r="F131" s="112"/>
      <c r="G131" s="112"/>
      <c r="H131" s="112"/>
      <c r="I131" s="94"/>
      <c r="J131" s="94"/>
      <c r="K131" s="112"/>
    </row>
    <row r="132" spans="2:11">
      <c r="B132" s="93"/>
      <c r="C132" s="112"/>
      <c r="D132" s="112"/>
      <c r="E132" s="112"/>
      <c r="F132" s="112"/>
      <c r="G132" s="112"/>
      <c r="H132" s="112"/>
      <c r="I132" s="94"/>
      <c r="J132" s="94"/>
      <c r="K132" s="112"/>
    </row>
    <row r="133" spans="2:11">
      <c r="B133" s="93"/>
      <c r="C133" s="112"/>
      <c r="D133" s="112"/>
      <c r="E133" s="112"/>
      <c r="F133" s="112"/>
      <c r="G133" s="112"/>
      <c r="H133" s="112"/>
      <c r="I133" s="94"/>
      <c r="J133" s="94"/>
      <c r="K133" s="112"/>
    </row>
    <row r="134" spans="2:11">
      <c r="B134" s="93"/>
      <c r="C134" s="112"/>
      <c r="D134" s="112"/>
      <c r="E134" s="112"/>
      <c r="F134" s="112"/>
      <c r="G134" s="112"/>
      <c r="H134" s="112"/>
      <c r="I134" s="94"/>
      <c r="J134" s="94"/>
      <c r="K134" s="112"/>
    </row>
    <row r="135" spans="2:11">
      <c r="B135" s="93"/>
      <c r="C135" s="112"/>
      <c r="D135" s="112"/>
      <c r="E135" s="112"/>
      <c r="F135" s="112"/>
      <c r="G135" s="112"/>
      <c r="H135" s="112"/>
      <c r="I135" s="94"/>
      <c r="J135" s="94"/>
      <c r="K135" s="112"/>
    </row>
    <row r="136" spans="2:11">
      <c r="B136" s="93"/>
      <c r="C136" s="112"/>
      <c r="D136" s="112"/>
      <c r="E136" s="112"/>
      <c r="F136" s="112"/>
      <c r="G136" s="112"/>
      <c r="H136" s="112"/>
      <c r="I136" s="94"/>
      <c r="J136" s="94"/>
      <c r="K136" s="112"/>
    </row>
    <row r="137" spans="2:11">
      <c r="B137" s="93"/>
      <c r="C137" s="112"/>
      <c r="D137" s="112"/>
      <c r="E137" s="112"/>
      <c r="F137" s="112"/>
      <c r="G137" s="112"/>
      <c r="H137" s="112"/>
      <c r="I137" s="94"/>
      <c r="J137" s="94"/>
      <c r="K137" s="112"/>
    </row>
    <row r="138" spans="2:11">
      <c r="B138" s="93"/>
      <c r="C138" s="112"/>
      <c r="D138" s="112"/>
      <c r="E138" s="112"/>
      <c r="F138" s="112"/>
      <c r="G138" s="112"/>
      <c r="H138" s="112"/>
      <c r="I138" s="94"/>
      <c r="J138" s="94"/>
      <c r="K138" s="112"/>
    </row>
    <row r="139" spans="2:11">
      <c r="B139" s="93"/>
      <c r="C139" s="112"/>
      <c r="D139" s="112"/>
      <c r="E139" s="112"/>
      <c r="F139" s="112"/>
      <c r="G139" s="112"/>
      <c r="H139" s="112"/>
      <c r="I139" s="94"/>
      <c r="J139" s="94"/>
      <c r="K139" s="112"/>
    </row>
    <row r="140" spans="2:11">
      <c r="B140" s="93"/>
      <c r="C140" s="112"/>
      <c r="D140" s="112"/>
      <c r="E140" s="112"/>
      <c r="F140" s="112"/>
      <c r="G140" s="112"/>
      <c r="H140" s="112"/>
      <c r="I140" s="94"/>
      <c r="J140" s="94"/>
      <c r="K140" s="112"/>
    </row>
    <row r="141" spans="2:11">
      <c r="B141" s="93"/>
      <c r="C141" s="112"/>
      <c r="D141" s="112"/>
      <c r="E141" s="112"/>
      <c r="F141" s="112"/>
      <c r="G141" s="112"/>
      <c r="H141" s="112"/>
      <c r="I141" s="94"/>
      <c r="J141" s="94"/>
      <c r="K141" s="112"/>
    </row>
    <row r="142" spans="2:11">
      <c r="B142" s="93"/>
      <c r="C142" s="112"/>
      <c r="D142" s="112"/>
      <c r="E142" s="112"/>
      <c r="F142" s="112"/>
      <c r="G142" s="112"/>
      <c r="H142" s="112"/>
      <c r="I142" s="94"/>
      <c r="J142" s="94"/>
      <c r="K142" s="112"/>
    </row>
    <row r="143" spans="2:11">
      <c r="B143" s="93"/>
      <c r="C143" s="112"/>
      <c r="D143" s="112"/>
      <c r="E143" s="112"/>
      <c r="F143" s="112"/>
      <c r="G143" s="112"/>
      <c r="H143" s="112"/>
      <c r="I143" s="94"/>
      <c r="J143" s="94"/>
      <c r="K143" s="112"/>
    </row>
    <row r="144" spans="2:11">
      <c r="B144" s="93"/>
      <c r="C144" s="112"/>
      <c r="D144" s="112"/>
      <c r="E144" s="112"/>
      <c r="F144" s="112"/>
      <c r="G144" s="112"/>
      <c r="H144" s="112"/>
      <c r="I144" s="94"/>
      <c r="J144" s="94"/>
      <c r="K144" s="112"/>
    </row>
    <row r="145" spans="2:11">
      <c r="B145" s="93"/>
      <c r="C145" s="112"/>
      <c r="D145" s="112"/>
      <c r="E145" s="112"/>
      <c r="F145" s="112"/>
      <c r="G145" s="112"/>
      <c r="H145" s="112"/>
      <c r="I145" s="94"/>
      <c r="J145" s="94"/>
      <c r="K145" s="112"/>
    </row>
    <row r="146" spans="2:11">
      <c r="B146" s="93"/>
      <c r="C146" s="112"/>
      <c r="D146" s="112"/>
      <c r="E146" s="112"/>
      <c r="F146" s="112"/>
      <c r="G146" s="112"/>
      <c r="H146" s="112"/>
      <c r="I146" s="94"/>
      <c r="J146" s="94"/>
      <c r="K146" s="112"/>
    </row>
    <row r="147" spans="2:11">
      <c r="B147" s="93"/>
      <c r="C147" s="112"/>
      <c r="D147" s="112"/>
      <c r="E147" s="112"/>
      <c r="F147" s="112"/>
      <c r="G147" s="112"/>
      <c r="H147" s="112"/>
      <c r="I147" s="94"/>
      <c r="J147" s="94"/>
      <c r="K147" s="112"/>
    </row>
    <row r="148" spans="2:11">
      <c r="B148" s="93"/>
      <c r="C148" s="112"/>
      <c r="D148" s="112"/>
      <c r="E148" s="112"/>
      <c r="F148" s="112"/>
      <c r="G148" s="112"/>
      <c r="H148" s="112"/>
      <c r="I148" s="94"/>
      <c r="J148" s="94"/>
      <c r="K148" s="112"/>
    </row>
    <row r="149" spans="2:11">
      <c r="B149" s="93"/>
      <c r="C149" s="112"/>
      <c r="D149" s="112"/>
      <c r="E149" s="112"/>
      <c r="F149" s="112"/>
      <c r="G149" s="112"/>
      <c r="H149" s="112"/>
      <c r="I149" s="94"/>
      <c r="J149" s="94"/>
      <c r="K149" s="112"/>
    </row>
    <row r="150" spans="2:11">
      <c r="B150" s="93"/>
      <c r="C150" s="112"/>
      <c r="D150" s="112"/>
      <c r="E150" s="112"/>
      <c r="F150" s="112"/>
      <c r="G150" s="112"/>
      <c r="H150" s="112"/>
      <c r="I150" s="94"/>
      <c r="J150" s="94"/>
      <c r="K150" s="112"/>
    </row>
    <row r="151" spans="2:11">
      <c r="B151" s="93"/>
      <c r="C151" s="112"/>
      <c r="D151" s="112"/>
      <c r="E151" s="112"/>
      <c r="F151" s="112"/>
      <c r="G151" s="112"/>
      <c r="H151" s="112"/>
      <c r="I151" s="94"/>
      <c r="J151" s="94"/>
      <c r="K151" s="112"/>
    </row>
    <row r="152" spans="2:11">
      <c r="B152" s="93"/>
      <c r="C152" s="112"/>
      <c r="D152" s="112"/>
      <c r="E152" s="112"/>
      <c r="F152" s="112"/>
      <c r="G152" s="112"/>
      <c r="H152" s="112"/>
      <c r="I152" s="94"/>
      <c r="J152" s="94"/>
      <c r="K152" s="112"/>
    </row>
    <row r="153" spans="2:11">
      <c r="B153" s="93"/>
      <c r="C153" s="112"/>
      <c r="D153" s="112"/>
      <c r="E153" s="112"/>
      <c r="F153" s="112"/>
      <c r="G153" s="112"/>
      <c r="H153" s="112"/>
      <c r="I153" s="94"/>
      <c r="J153" s="94"/>
      <c r="K153" s="112"/>
    </row>
    <row r="154" spans="2:11">
      <c r="B154" s="93"/>
      <c r="C154" s="112"/>
      <c r="D154" s="112"/>
      <c r="E154" s="112"/>
      <c r="F154" s="112"/>
      <c r="G154" s="112"/>
      <c r="H154" s="112"/>
      <c r="I154" s="94"/>
      <c r="J154" s="94"/>
      <c r="K154" s="112"/>
    </row>
    <row r="155" spans="2:11">
      <c r="B155" s="93"/>
      <c r="C155" s="112"/>
      <c r="D155" s="112"/>
      <c r="E155" s="112"/>
      <c r="F155" s="112"/>
      <c r="G155" s="112"/>
      <c r="H155" s="112"/>
      <c r="I155" s="94"/>
      <c r="J155" s="94"/>
      <c r="K155" s="112"/>
    </row>
    <row r="156" spans="2:11">
      <c r="B156" s="93"/>
      <c r="C156" s="112"/>
      <c r="D156" s="112"/>
      <c r="E156" s="112"/>
      <c r="F156" s="112"/>
      <c r="G156" s="112"/>
      <c r="H156" s="112"/>
      <c r="I156" s="94"/>
      <c r="J156" s="94"/>
      <c r="K156" s="112"/>
    </row>
    <row r="157" spans="2:11">
      <c r="B157" s="93"/>
      <c r="C157" s="112"/>
      <c r="D157" s="112"/>
      <c r="E157" s="112"/>
      <c r="F157" s="112"/>
      <c r="G157" s="112"/>
      <c r="H157" s="112"/>
      <c r="I157" s="94"/>
      <c r="J157" s="94"/>
      <c r="K157" s="112"/>
    </row>
    <row r="158" spans="2:11">
      <c r="B158" s="93"/>
      <c r="C158" s="112"/>
      <c r="D158" s="112"/>
      <c r="E158" s="112"/>
      <c r="F158" s="112"/>
      <c r="G158" s="112"/>
      <c r="H158" s="112"/>
      <c r="I158" s="94"/>
      <c r="J158" s="94"/>
      <c r="K158" s="112"/>
    </row>
    <row r="159" spans="2:11">
      <c r="B159" s="93"/>
      <c r="C159" s="112"/>
      <c r="D159" s="112"/>
      <c r="E159" s="112"/>
      <c r="F159" s="112"/>
      <c r="G159" s="112"/>
      <c r="H159" s="112"/>
      <c r="I159" s="94"/>
      <c r="J159" s="94"/>
      <c r="K159" s="112"/>
    </row>
    <row r="160" spans="2:11">
      <c r="B160" s="93"/>
      <c r="C160" s="112"/>
      <c r="D160" s="112"/>
      <c r="E160" s="112"/>
      <c r="F160" s="112"/>
      <c r="G160" s="112"/>
      <c r="H160" s="112"/>
      <c r="I160" s="94"/>
      <c r="J160" s="94"/>
      <c r="K160" s="112"/>
    </row>
    <row r="161" spans="2:11">
      <c r="B161" s="93"/>
      <c r="C161" s="112"/>
      <c r="D161" s="112"/>
      <c r="E161" s="112"/>
      <c r="F161" s="112"/>
      <c r="G161" s="112"/>
      <c r="H161" s="112"/>
      <c r="I161" s="94"/>
      <c r="J161" s="94"/>
      <c r="K161" s="112"/>
    </row>
    <row r="162" spans="2:11">
      <c r="B162" s="93"/>
      <c r="C162" s="112"/>
      <c r="D162" s="112"/>
      <c r="E162" s="112"/>
      <c r="F162" s="112"/>
      <c r="G162" s="112"/>
      <c r="H162" s="112"/>
      <c r="I162" s="94"/>
      <c r="J162" s="94"/>
      <c r="K162" s="112"/>
    </row>
    <row r="163" spans="2:11">
      <c r="B163" s="93"/>
      <c r="C163" s="112"/>
      <c r="D163" s="112"/>
      <c r="E163" s="112"/>
      <c r="F163" s="112"/>
      <c r="G163" s="112"/>
      <c r="H163" s="112"/>
      <c r="I163" s="94"/>
      <c r="J163" s="94"/>
      <c r="K163" s="112"/>
    </row>
    <row r="164" spans="2:11">
      <c r="B164" s="93"/>
      <c r="C164" s="112"/>
      <c r="D164" s="112"/>
      <c r="E164" s="112"/>
      <c r="F164" s="112"/>
      <c r="G164" s="112"/>
      <c r="H164" s="112"/>
      <c r="I164" s="94"/>
      <c r="J164" s="94"/>
      <c r="K164" s="112"/>
    </row>
    <row r="165" spans="2:11">
      <c r="B165" s="93"/>
      <c r="C165" s="112"/>
      <c r="D165" s="112"/>
      <c r="E165" s="112"/>
      <c r="F165" s="112"/>
      <c r="G165" s="112"/>
      <c r="H165" s="112"/>
      <c r="I165" s="94"/>
      <c r="J165" s="94"/>
      <c r="K165" s="112"/>
    </row>
    <row r="166" spans="2:11">
      <c r="B166" s="93"/>
      <c r="C166" s="112"/>
      <c r="D166" s="112"/>
      <c r="E166" s="112"/>
      <c r="F166" s="112"/>
      <c r="G166" s="112"/>
      <c r="H166" s="112"/>
      <c r="I166" s="94"/>
      <c r="J166" s="94"/>
      <c r="K166" s="112"/>
    </row>
    <row r="167" spans="2:11">
      <c r="B167" s="93"/>
      <c r="C167" s="112"/>
      <c r="D167" s="112"/>
      <c r="E167" s="112"/>
      <c r="F167" s="112"/>
      <c r="G167" s="112"/>
      <c r="H167" s="112"/>
      <c r="I167" s="94"/>
      <c r="J167" s="94"/>
      <c r="K167" s="112"/>
    </row>
    <row r="168" spans="2:11">
      <c r="B168" s="93"/>
      <c r="C168" s="112"/>
      <c r="D168" s="112"/>
      <c r="E168" s="112"/>
      <c r="F168" s="112"/>
      <c r="G168" s="112"/>
      <c r="H168" s="112"/>
      <c r="I168" s="94"/>
      <c r="J168" s="94"/>
      <c r="K168" s="112"/>
    </row>
    <row r="169" spans="2:11">
      <c r="B169" s="93"/>
      <c r="C169" s="112"/>
      <c r="D169" s="112"/>
      <c r="E169" s="112"/>
      <c r="F169" s="112"/>
      <c r="G169" s="112"/>
      <c r="H169" s="112"/>
      <c r="I169" s="94"/>
      <c r="J169" s="94"/>
      <c r="K169" s="112"/>
    </row>
    <row r="170" spans="2:11">
      <c r="B170" s="93"/>
      <c r="C170" s="112"/>
      <c r="D170" s="112"/>
      <c r="E170" s="112"/>
      <c r="F170" s="112"/>
      <c r="G170" s="112"/>
      <c r="H170" s="112"/>
      <c r="I170" s="94"/>
      <c r="J170" s="94"/>
      <c r="K170" s="112"/>
    </row>
    <row r="171" spans="2:11">
      <c r="B171" s="93"/>
      <c r="C171" s="112"/>
      <c r="D171" s="112"/>
      <c r="E171" s="112"/>
      <c r="F171" s="112"/>
      <c r="G171" s="112"/>
      <c r="H171" s="112"/>
      <c r="I171" s="94"/>
      <c r="J171" s="94"/>
      <c r="K171" s="112"/>
    </row>
    <row r="172" spans="2:11">
      <c r="B172" s="93"/>
      <c r="C172" s="112"/>
      <c r="D172" s="112"/>
      <c r="E172" s="112"/>
      <c r="F172" s="112"/>
      <c r="G172" s="112"/>
      <c r="H172" s="112"/>
      <c r="I172" s="94"/>
      <c r="J172" s="94"/>
      <c r="K172" s="112"/>
    </row>
    <row r="173" spans="2:11">
      <c r="B173" s="93"/>
      <c r="C173" s="112"/>
      <c r="D173" s="112"/>
      <c r="E173" s="112"/>
      <c r="F173" s="112"/>
      <c r="G173" s="112"/>
      <c r="H173" s="112"/>
      <c r="I173" s="94"/>
      <c r="J173" s="94"/>
      <c r="K173" s="112"/>
    </row>
    <row r="174" spans="2:11">
      <c r="B174" s="93"/>
      <c r="C174" s="112"/>
      <c r="D174" s="112"/>
      <c r="E174" s="112"/>
      <c r="F174" s="112"/>
      <c r="G174" s="112"/>
      <c r="H174" s="112"/>
      <c r="I174" s="94"/>
      <c r="J174" s="94"/>
      <c r="K174" s="112"/>
    </row>
    <row r="175" spans="2:11">
      <c r="B175" s="93"/>
      <c r="C175" s="112"/>
      <c r="D175" s="112"/>
      <c r="E175" s="112"/>
      <c r="F175" s="112"/>
      <c r="G175" s="112"/>
      <c r="H175" s="112"/>
      <c r="I175" s="94"/>
      <c r="J175" s="94"/>
      <c r="K175" s="112"/>
    </row>
    <row r="176" spans="2:11">
      <c r="B176" s="93"/>
      <c r="C176" s="112"/>
      <c r="D176" s="112"/>
      <c r="E176" s="112"/>
      <c r="F176" s="112"/>
      <c r="G176" s="112"/>
      <c r="H176" s="112"/>
      <c r="I176" s="94"/>
      <c r="J176" s="94"/>
      <c r="K176" s="112"/>
    </row>
    <row r="177" spans="2:11">
      <c r="B177" s="93"/>
      <c r="C177" s="112"/>
      <c r="D177" s="112"/>
      <c r="E177" s="112"/>
      <c r="F177" s="112"/>
      <c r="G177" s="112"/>
      <c r="H177" s="112"/>
      <c r="I177" s="94"/>
      <c r="J177" s="94"/>
      <c r="K177" s="112"/>
    </row>
    <row r="178" spans="2:11">
      <c r="B178" s="93"/>
      <c r="C178" s="112"/>
      <c r="D178" s="112"/>
      <c r="E178" s="112"/>
      <c r="F178" s="112"/>
      <c r="G178" s="112"/>
      <c r="H178" s="112"/>
      <c r="I178" s="94"/>
      <c r="J178" s="94"/>
      <c r="K178" s="112"/>
    </row>
    <row r="179" spans="2:11">
      <c r="B179" s="93"/>
      <c r="C179" s="112"/>
      <c r="D179" s="112"/>
      <c r="E179" s="112"/>
      <c r="F179" s="112"/>
      <c r="G179" s="112"/>
      <c r="H179" s="112"/>
      <c r="I179" s="94"/>
      <c r="J179" s="94"/>
      <c r="K179" s="112"/>
    </row>
    <row r="180" spans="2:11">
      <c r="B180" s="93"/>
      <c r="C180" s="112"/>
      <c r="D180" s="112"/>
      <c r="E180" s="112"/>
      <c r="F180" s="112"/>
      <c r="G180" s="112"/>
      <c r="H180" s="112"/>
      <c r="I180" s="94"/>
      <c r="J180" s="94"/>
      <c r="K180" s="112"/>
    </row>
    <row r="181" spans="2:11">
      <c r="B181" s="93"/>
      <c r="C181" s="112"/>
      <c r="D181" s="112"/>
      <c r="E181" s="112"/>
      <c r="F181" s="112"/>
      <c r="G181" s="112"/>
      <c r="H181" s="112"/>
      <c r="I181" s="94"/>
      <c r="J181" s="94"/>
      <c r="K181" s="112"/>
    </row>
    <row r="182" spans="2:11">
      <c r="B182" s="93"/>
      <c r="C182" s="112"/>
      <c r="D182" s="112"/>
      <c r="E182" s="112"/>
      <c r="F182" s="112"/>
      <c r="G182" s="112"/>
      <c r="H182" s="112"/>
      <c r="I182" s="94"/>
      <c r="J182" s="94"/>
      <c r="K182" s="112"/>
    </row>
    <row r="183" spans="2:11">
      <c r="B183" s="93"/>
      <c r="C183" s="112"/>
      <c r="D183" s="112"/>
      <c r="E183" s="112"/>
      <c r="F183" s="112"/>
      <c r="G183" s="112"/>
      <c r="H183" s="112"/>
      <c r="I183" s="94"/>
      <c r="J183" s="94"/>
      <c r="K183" s="112"/>
    </row>
    <row r="184" spans="2:11">
      <c r="B184" s="93"/>
      <c r="C184" s="112"/>
      <c r="D184" s="112"/>
      <c r="E184" s="112"/>
      <c r="F184" s="112"/>
      <c r="G184" s="112"/>
      <c r="H184" s="112"/>
      <c r="I184" s="94"/>
      <c r="J184" s="94"/>
      <c r="K184" s="112"/>
    </row>
    <row r="185" spans="2:11">
      <c r="B185" s="93"/>
      <c r="C185" s="112"/>
      <c r="D185" s="112"/>
      <c r="E185" s="112"/>
      <c r="F185" s="112"/>
      <c r="G185" s="112"/>
      <c r="H185" s="112"/>
      <c r="I185" s="94"/>
      <c r="J185" s="94"/>
      <c r="K185" s="112"/>
    </row>
    <row r="186" spans="2:11">
      <c r="B186" s="93"/>
      <c r="C186" s="112"/>
      <c r="D186" s="112"/>
      <c r="E186" s="112"/>
      <c r="F186" s="112"/>
      <c r="G186" s="112"/>
      <c r="H186" s="112"/>
      <c r="I186" s="94"/>
      <c r="J186" s="94"/>
      <c r="K186" s="112"/>
    </row>
    <row r="187" spans="2:11">
      <c r="B187" s="93"/>
      <c r="C187" s="112"/>
      <c r="D187" s="112"/>
      <c r="E187" s="112"/>
      <c r="F187" s="112"/>
      <c r="G187" s="112"/>
      <c r="H187" s="112"/>
      <c r="I187" s="94"/>
      <c r="J187" s="94"/>
      <c r="K187" s="112"/>
    </row>
    <row r="188" spans="2:11">
      <c r="B188" s="93"/>
      <c r="C188" s="112"/>
      <c r="D188" s="112"/>
      <c r="E188" s="112"/>
      <c r="F188" s="112"/>
      <c r="G188" s="112"/>
      <c r="H188" s="112"/>
      <c r="I188" s="94"/>
      <c r="J188" s="94"/>
      <c r="K188" s="112"/>
    </row>
    <row r="189" spans="2:11">
      <c r="B189" s="93"/>
      <c r="C189" s="112"/>
      <c r="D189" s="112"/>
      <c r="E189" s="112"/>
      <c r="F189" s="112"/>
      <c r="G189" s="112"/>
      <c r="H189" s="112"/>
      <c r="I189" s="94"/>
      <c r="J189" s="94"/>
      <c r="K189" s="112"/>
    </row>
    <row r="190" spans="2:11">
      <c r="B190" s="93"/>
      <c r="C190" s="112"/>
      <c r="D190" s="112"/>
      <c r="E190" s="112"/>
      <c r="F190" s="112"/>
      <c r="G190" s="112"/>
      <c r="H190" s="112"/>
      <c r="I190" s="94"/>
      <c r="J190" s="94"/>
      <c r="K190" s="112"/>
    </row>
    <row r="191" spans="2:11">
      <c r="B191" s="93"/>
      <c r="C191" s="112"/>
      <c r="D191" s="112"/>
      <c r="E191" s="112"/>
      <c r="F191" s="112"/>
      <c r="G191" s="112"/>
      <c r="H191" s="112"/>
      <c r="I191" s="94"/>
      <c r="J191" s="94"/>
      <c r="K191" s="112"/>
    </row>
    <row r="192" spans="2:11">
      <c r="B192" s="93"/>
      <c r="C192" s="112"/>
      <c r="D192" s="112"/>
      <c r="E192" s="112"/>
      <c r="F192" s="112"/>
      <c r="G192" s="112"/>
      <c r="H192" s="112"/>
      <c r="I192" s="94"/>
      <c r="J192" s="94"/>
      <c r="K192" s="112"/>
    </row>
    <row r="193" spans="2:11">
      <c r="B193" s="93"/>
      <c r="C193" s="112"/>
      <c r="D193" s="112"/>
      <c r="E193" s="112"/>
      <c r="F193" s="112"/>
      <c r="G193" s="112"/>
      <c r="H193" s="112"/>
      <c r="I193" s="94"/>
      <c r="J193" s="94"/>
      <c r="K193" s="112"/>
    </row>
    <row r="194" spans="2:11">
      <c r="B194" s="93"/>
      <c r="C194" s="112"/>
      <c r="D194" s="112"/>
      <c r="E194" s="112"/>
      <c r="F194" s="112"/>
      <c r="G194" s="112"/>
      <c r="H194" s="112"/>
      <c r="I194" s="94"/>
      <c r="J194" s="94"/>
      <c r="K194" s="112"/>
    </row>
    <row r="195" spans="2:11">
      <c r="B195" s="93"/>
      <c r="C195" s="112"/>
      <c r="D195" s="112"/>
      <c r="E195" s="112"/>
      <c r="F195" s="112"/>
      <c r="G195" s="112"/>
      <c r="H195" s="112"/>
      <c r="I195" s="94"/>
      <c r="J195" s="94"/>
      <c r="K195" s="112"/>
    </row>
    <row r="196" spans="2:11">
      <c r="B196" s="93"/>
      <c r="C196" s="112"/>
      <c r="D196" s="112"/>
      <c r="E196" s="112"/>
      <c r="F196" s="112"/>
      <c r="G196" s="112"/>
      <c r="H196" s="112"/>
      <c r="I196" s="94"/>
      <c r="J196" s="94"/>
      <c r="K196" s="112"/>
    </row>
    <row r="197" spans="2:11">
      <c r="B197" s="93"/>
      <c r="C197" s="112"/>
      <c r="D197" s="112"/>
      <c r="E197" s="112"/>
      <c r="F197" s="112"/>
      <c r="G197" s="112"/>
      <c r="H197" s="112"/>
      <c r="I197" s="94"/>
      <c r="J197" s="94"/>
      <c r="K197" s="112"/>
    </row>
    <row r="198" spans="2:11">
      <c r="B198" s="93"/>
      <c r="C198" s="112"/>
      <c r="D198" s="112"/>
      <c r="E198" s="112"/>
      <c r="F198" s="112"/>
      <c r="G198" s="112"/>
      <c r="H198" s="112"/>
      <c r="I198" s="94"/>
      <c r="J198" s="94"/>
      <c r="K198" s="112"/>
    </row>
    <row r="199" spans="2:11">
      <c r="B199" s="93"/>
      <c r="C199" s="112"/>
      <c r="D199" s="112"/>
      <c r="E199" s="112"/>
      <c r="F199" s="112"/>
      <c r="G199" s="112"/>
      <c r="H199" s="112"/>
      <c r="I199" s="94"/>
      <c r="J199" s="94"/>
      <c r="K199" s="112"/>
    </row>
    <row r="200" spans="2:11">
      <c r="B200" s="93"/>
      <c r="C200" s="112"/>
      <c r="D200" s="112"/>
      <c r="E200" s="112"/>
      <c r="F200" s="112"/>
      <c r="G200" s="112"/>
      <c r="H200" s="112"/>
      <c r="I200" s="94"/>
      <c r="J200" s="94"/>
      <c r="K200" s="112"/>
    </row>
    <row r="201" spans="2:11">
      <c r="B201" s="93"/>
      <c r="C201" s="112"/>
      <c r="D201" s="112"/>
      <c r="E201" s="112"/>
      <c r="F201" s="112"/>
      <c r="G201" s="112"/>
      <c r="H201" s="112"/>
      <c r="I201" s="94"/>
      <c r="J201" s="94"/>
      <c r="K201" s="112"/>
    </row>
    <row r="202" spans="2:11">
      <c r="B202" s="93"/>
      <c r="C202" s="112"/>
      <c r="D202" s="112"/>
      <c r="E202" s="112"/>
      <c r="F202" s="112"/>
      <c r="G202" s="112"/>
      <c r="H202" s="112"/>
      <c r="I202" s="94"/>
      <c r="J202" s="94"/>
      <c r="K202" s="112"/>
    </row>
    <row r="203" spans="2:11">
      <c r="B203" s="93"/>
      <c r="C203" s="112"/>
      <c r="D203" s="112"/>
      <c r="E203" s="112"/>
      <c r="F203" s="112"/>
      <c r="G203" s="112"/>
      <c r="H203" s="112"/>
      <c r="I203" s="94"/>
      <c r="J203" s="94"/>
      <c r="K203" s="112"/>
    </row>
    <row r="204" spans="2:11">
      <c r="B204" s="93"/>
      <c r="C204" s="112"/>
      <c r="D204" s="112"/>
      <c r="E204" s="112"/>
      <c r="F204" s="112"/>
      <c r="G204" s="112"/>
      <c r="H204" s="112"/>
      <c r="I204" s="94"/>
      <c r="J204" s="94"/>
      <c r="K204" s="112"/>
    </row>
    <row r="205" spans="2:11">
      <c r="B205" s="93"/>
      <c r="C205" s="112"/>
      <c r="D205" s="112"/>
      <c r="E205" s="112"/>
      <c r="F205" s="112"/>
      <c r="G205" s="112"/>
      <c r="H205" s="112"/>
      <c r="I205" s="94"/>
      <c r="J205" s="94"/>
      <c r="K205" s="112"/>
    </row>
    <row r="206" spans="2:11">
      <c r="B206" s="93"/>
      <c r="C206" s="112"/>
      <c r="D206" s="112"/>
      <c r="E206" s="112"/>
      <c r="F206" s="112"/>
      <c r="G206" s="112"/>
      <c r="H206" s="112"/>
      <c r="I206" s="94"/>
      <c r="J206" s="94"/>
      <c r="K206" s="112"/>
    </row>
    <row r="207" spans="2:11">
      <c r="B207" s="93"/>
      <c r="C207" s="112"/>
      <c r="D207" s="112"/>
      <c r="E207" s="112"/>
      <c r="F207" s="112"/>
      <c r="G207" s="112"/>
      <c r="H207" s="112"/>
      <c r="I207" s="94"/>
      <c r="J207" s="94"/>
      <c r="K207" s="112"/>
    </row>
    <row r="208" spans="2:11">
      <c r="B208" s="93"/>
      <c r="C208" s="112"/>
      <c r="D208" s="112"/>
      <c r="E208" s="112"/>
      <c r="F208" s="112"/>
      <c r="G208" s="112"/>
      <c r="H208" s="112"/>
      <c r="I208" s="94"/>
      <c r="J208" s="94"/>
      <c r="K208" s="112"/>
    </row>
    <row r="209" spans="2:11">
      <c r="B209" s="93"/>
      <c r="C209" s="112"/>
      <c r="D209" s="112"/>
      <c r="E209" s="112"/>
      <c r="F209" s="112"/>
      <c r="G209" s="112"/>
      <c r="H209" s="112"/>
      <c r="I209" s="94"/>
      <c r="J209" s="94"/>
      <c r="K209" s="112"/>
    </row>
    <row r="210" spans="2:11">
      <c r="B210" s="93"/>
      <c r="C210" s="112"/>
      <c r="D210" s="112"/>
      <c r="E210" s="112"/>
      <c r="F210" s="112"/>
      <c r="G210" s="112"/>
      <c r="H210" s="112"/>
      <c r="I210" s="94"/>
      <c r="J210" s="94"/>
      <c r="K210" s="112"/>
    </row>
    <row r="211" spans="2:11">
      <c r="B211" s="93"/>
      <c r="C211" s="112"/>
      <c r="D211" s="112"/>
      <c r="E211" s="112"/>
      <c r="F211" s="112"/>
      <c r="G211" s="112"/>
      <c r="H211" s="112"/>
      <c r="I211" s="94"/>
      <c r="J211" s="94"/>
      <c r="K211" s="112"/>
    </row>
    <row r="212" spans="2:11">
      <c r="B212" s="93"/>
      <c r="C212" s="112"/>
      <c r="D212" s="112"/>
      <c r="E212" s="112"/>
      <c r="F212" s="112"/>
      <c r="G212" s="112"/>
      <c r="H212" s="112"/>
      <c r="I212" s="94"/>
      <c r="J212" s="94"/>
      <c r="K212" s="112"/>
    </row>
    <row r="213" spans="2:11">
      <c r="B213" s="93"/>
      <c r="C213" s="112"/>
      <c r="D213" s="112"/>
      <c r="E213" s="112"/>
      <c r="F213" s="112"/>
      <c r="G213" s="112"/>
      <c r="H213" s="112"/>
      <c r="I213" s="94"/>
      <c r="J213" s="94"/>
      <c r="K213" s="112"/>
    </row>
    <row r="214" spans="2:11">
      <c r="B214" s="93"/>
      <c r="C214" s="112"/>
      <c r="D214" s="112"/>
      <c r="E214" s="112"/>
      <c r="F214" s="112"/>
      <c r="G214" s="112"/>
      <c r="H214" s="112"/>
      <c r="I214" s="94"/>
      <c r="J214" s="94"/>
      <c r="K214" s="112"/>
    </row>
    <row r="215" spans="2:11">
      <c r="B215" s="93"/>
      <c r="C215" s="112"/>
      <c r="D215" s="112"/>
      <c r="E215" s="112"/>
      <c r="F215" s="112"/>
      <c r="G215" s="112"/>
      <c r="H215" s="112"/>
      <c r="I215" s="94"/>
      <c r="J215" s="94"/>
      <c r="K215" s="112"/>
    </row>
    <row r="216" spans="2:11">
      <c r="B216" s="93"/>
      <c r="C216" s="112"/>
      <c r="D216" s="112"/>
      <c r="E216" s="112"/>
      <c r="F216" s="112"/>
      <c r="G216" s="112"/>
      <c r="H216" s="112"/>
      <c r="I216" s="94"/>
      <c r="J216" s="94"/>
      <c r="K216" s="112"/>
    </row>
    <row r="217" spans="2:11">
      <c r="B217" s="93"/>
      <c r="C217" s="112"/>
      <c r="D217" s="112"/>
      <c r="E217" s="112"/>
      <c r="F217" s="112"/>
      <c r="G217" s="112"/>
      <c r="H217" s="112"/>
      <c r="I217" s="94"/>
      <c r="J217" s="94"/>
      <c r="K217" s="112"/>
    </row>
    <row r="218" spans="2:11">
      <c r="B218" s="93"/>
      <c r="C218" s="112"/>
      <c r="D218" s="112"/>
      <c r="E218" s="112"/>
      <c r="F218" s="112"/>
      <c r="G218" s="112"/>
      <c r="H218" s="112"/>
      <c r="I218" s="94"/>
      <c r="J218" s="94"/>
      <c r="K218" s="112"/>
    </row>
    <row r="219" spans="2:11">
      <c r="B219" s="93"/>
      <c r="C219" s="112"/>
      <c r="D219" s="112"/>
      <c r="E219" s="112"/>
      <c r="F219" s="112"/>
      <c r="G219" s="112"/>
      <c r="H219" s="112"/>
      <c r="I219" s="94"/>
      <c r="J219" s="94"/>
      <c r="K219" s="112"/>
    </row>
    <row r="220" spans="2:11">
      <c r="B220" s="93"/>
      <c r="C220" s="112"/>
      <c r="D220" s="112"/>
      <c r="E220" s="112"/>
      <c r="F220" s="112"/>
      <c r="G220" s="112"/>
      <c r="H220" s="112"/>
      <c r="I220" s="94"/>
      <c r="J220" s="94"/>
      <c r="K220" s="112"/>
    </row>
    <row r="221" spans="2:11">
      <c r="B221" s="93"/>
      <c r="C221" s="112"/>
      <c r="D221" s="112"/>
      <c r="E221" s="112"/>
      <c r="F221" s="112"/>
      <c r="G221" s="112"/>
      <c r="H221" s="112"/>
      <c r="I221" s="94"/>
      <c r="J221" s="94"/>
      <c r="K221" s="112"/>
    </row>
    <row r="222" spans="2:11">
      <c r="B222" s="93"/>
      <c r="C222" s="112"/>
      <c r="D222" s="112"/>
      <c r="E222" s="112"/>
      <c r="F222" s="112"/>
      <c r="G222" s="112"/>
      <c r="H222" s="112"/>
      <c r="I222" s="94"/>
      <c r="J222" s="94"/>
      <c r="K222" s="112"/>
    </row>
    <row r="223" spans="2:11">
      <c r="B223" s="93"/>
      <c r="C223" s="112"/>
      <c r="D223" s="112"/>
      <c r="E223" s="112"/>
      <c r="F223" s="112"/>
      <c r="G223" s="112"/>
      <c r="H223" s="112"/>
      <c r="I223" s="94"/>
      <c r="J223" s="94"/>
      <c r="K223" s="112"/>
    </row>
    <row r="224" spans="2:11">
      <c r="B224" s="93"/>
      <c r="C224" s="112"/>
      <c r="D224" s="112"/>
      <c r="E224" s="112"/>
      <c r="F224" s="112"/>
      <c r="G224" s="112"/>
      <c r="H224" s="112"/>
      <c r="I224" s="94"/>
      <c r="J224" s="94"/>
      <c r="K224" s="112"/>
    </row>
    <row r="225" spans="2:11">
      <c r="B225" s="93"/>
      <c r="C225" s="112"/>
      <c r="D225" s="112"/>
      <c r="E225" s="112"/>
      <c r="F225" s="112"/>
      <c r="G225" s="112"/>
      <c r="H225" s="112"/>
      <c r="I225" s="94"/>
      <c r="J225" s="94"/>
      <c r="K225" s="112"/>
    </row>
    <row r="226" spans="2:11">
      <c r="B226" s="93"/>
      <c r="C226" s="112"/>
      <c r="D226" s="112"/>
      <c r="E226" s="112"/>
      <c r="F226" s="112"/>
      <c r="G226" s="112"/>
      <c r="H226" s="112"/>
      <c r="I226" s="94"/>
      <c r="J226" s="94"/>
      <c r="K226" s="112"/>
    </row>
    <row r="227" spans="2:11">
      <c r="B227" s="93"/>
      <c r="C227" s="112"/>
      <c r="D227" s="112"/>
      <c r="E227" s="112"/>
      <c r="F227" s="112"/>
      <c r="G227" s="112"/>
      <c r="H227" s="112"/>
      <c r="I227" s="94"/>
      <c r="J227" s="94"/>
      <c r="K227" s="112"/>
    </row>
    <row r="228" spans="2:11">
      <c r="B228" s="93"/>
      <c r="C228" s="112"/>
      <c r="D228" s="112"/>
      <c r="E228" s="112"/>
      <c r="F228" s="112"/>
      <c r="G228" s="112"/>
      <c r="H228" s="112"/>
      <c r="I228" s="94"/>
      <c r="J228" s="94"/>
      <c r="K228" s="112"/>
    </row>
    <row r="229" spans="2:11">
      <c r="B229" s="93"/>
      <c r="C229" s="112"/>
      <c r="D229" s="112"/>
      <c r="E229" s="112"/>
      <c r="F229" s="112"/>
      <c r="G229" s="112"/>
      <c r="H229" s="112"/>
      <c r="I229" s="94"/>
      <c r="J229" s="94"/>
      <c r="K229" s="112"/>
    </row>
    <row r="230" spans="2:11">
      <c r="B230" s="93"/>
      <c r="C230" s="112"/>
      <c r="D230" s="112"/>
      <c r="E230" s="112"/>
      <c r="F230" s="112"/>
      <c r="G230" s="112"/>
      <c r="H230" s="112"/>
      <c r="I230" s="94"/>
      <c r="J230" s="94"/>
      <c r="K230" s="112"/>
    </row>
    <row r="231" spans="2:11">
      <c r="B231" s="93"/>
      <c r="C231" s="112"/>
      <c r="D231" s="112"/>
      <c r="E231" s="112"/>
      <c r="F231" s="112"/>
      <c r="G231" s="112"/>
      <c r="H231" s="112"/>
      <c r="I231" s="94"/>
      <c r="J231" s="94"/>
      <c r="K231" s="112"/>
    </row>
    <row r="232" spans="2:11">
      <c r="B232" s="93"/>
      <c r="C232" s="112"/>
      <c r="D232" s="112"/>
      <c r="E232" s="112"/>
      <c r="F232" s="112"/>
      <c r="G232" s="112"/>
      <c r="H232" s="112"/>
      <c r="I232" s="94"/>
      <c r="J232" s="94"/>
      <c r="K232" s="112"/>
    </row>
    <row r="233" spans="2:11">
      <c r="B233" s="93"/>
      <c r="C233" s="112"/>
      <c r="D233" s="112"/>
      <c r="E233" s="112"/>
      <c r="F233" s="112"/>
      <c r="G233" s="112"/>
      <c r="H233" s="112"/>
      <c r="I233" s="94"/>
      <c r="J233" s="94"/>
      <c r="K233" s="112"/>
    </row>
    <row r="234" spans="2:11">
      <c r="B234" s="93"/>
      <c r="C234" s="112"/>
      <c r="D234" s="112"/>
      <c r="E234" s="112"/>
      <c r="F234" s="112"/>
      <c r="G234" s="112"/>
      <c r="H234" s="112"/>
      <c r="I234" s="94"/>
      <c r="J234" s="94"/>
      <c r="K234" s="112"/>
    </row>
    <row r="235" spans="2:11">
      <c r="B235" s="93"/>
      <c r="C235" s="112"/>
      <c r="D235" s="112"/>
      <c r="E235" s="112"/>
      <c r="F235" s="112"/>
      <c r="G235" s="112"/>
      <c r="H235" s="112"/>
      <c r="I235" s="94"/>
      <c r="J235" s="94"/>
      <c r="K235" s="112"/>
    </row>
    <row r="236" spans="2:11">
      <c r="B236" s="93"/>
      <c r="C236" s="112"/>
      <c r="D236" s="112"/>
      <c r="E236" s="112"/>
      <c r="F236" s="112"/>
      <c r="G236" s="112"/>
      <c r="H236" s="112"/>
      <c r="I236" s="94"/>
      <c r="J236" s="94"/>
      <c r="K236" s="112"/>
    </row>
    <row r="237" spans="2:11">
      <c r="B237" s="93"/>
      <c r="C237" s="112"/>
      <c r="D237" s="112"/>
      <c r="E237" s="112"/>
      <c r="F237" s="112"/>
      <c r="G237" s="112"/>
      <c r="H237" s="112"/>
      <c r="I237" s="94"/>
      <c r="J237" s="94"/>
      <c r="K237" s="112"/>
    </row>
    <row r="238" spans="2:11">
      <c r="B238" s="93"/>
      <c r="C238" s="112"/>
      <c r="D238" s="112"/>
      <c r="E238" s="112"/>
      <c r="F238" s="112"/>
      <c r="G238" s="112"/>
      <c r="H238" s="112"/>
      <c r="I238" s="94"/>
      <c r="J238" s="94"/>
      <c r="K238" s="112"/>
    </row>
    <row r="239" spans="2:11">
      <c r="B239" s="93"/>
      <c r="C239" s="112"/>
      <c r="D239" s="112"/>
      <c r="E239" s="112"/>
      <c r="F239" s="112"/>
      <c r="G239" s="112"/>
      <c r="H239" s="112"/>
      <c r="I239" s="94"/>
      <c r="J239" s="94"/>
      <c r="K239" s="112"/>
    </row>
    <row r="240" spans="2:11">
      <c r="B240" s="93"/>
      <c r="C240" s="112"/>
      <c r="D240" s="112"/>
      <c r="E240" s="112"/>
      <c r="F240" s="112"/>
      <c r="G240" s="112"/>
      <c r="H240" s="112"/>
      <c r="I240" s="94"/>
      <c r="J240" s="94"/>
      <c r="K240" s="112"/>
    </row>
    <row r="241" spans="2:11">
      <c r="B241" s="93"/>
      <c r="C241" s="112"/>
      <c r="D241" s="112"/>
      <c r="E241" s="112"/>
      <c r="F241" s="112"/>
      <c r="G241" s="112"/>
      <c r="H241" s="112"/>
      <c r="I241" s="94"/>
      <c r="J241" s="94"/>
      <c r="K241" s="112"/>
    </row>
    <row r="242" spans="2:11">
      <c r="B242" s="93"/>
      <c r="C242" s="112"/>
      <c r="D242" s="112"/>
      <c r="E242" s="112"/>
      <c r="F242" s="112"/>
      <c r="G242" s="112"/>
      <c r="H242" s="112"/>
      <c r="I242" s="94"/>
      <c r="J242" s="94"/>
      <c r="K242" s="112"/>
    </row>
    <row r="243" spans="2:11">
      <c r="B243" s="93"/>
      <c r="C243" s="112"/>
      <c r="D243" s="112"/>
      <c r="E243" s="112"/>
      <c r="F243" s="112"/>
      <c r="G243" s="112"/>
      <c r="H243" s="112"/>
      <c r="I243" s="94"/>
      <c r="J243" s="94"/>
      <c r="K243" s="112"/>
    </row>
    <row r="244" spans="2:11">
      <c r="B244" s="93"/>
      <c r="C244" s="112"/>
      <c r="D244" s="112"/>
      <c r="E244" s="112"/>
      <c r="F244" s="112"/>
      <c r="G244" s="112"/>
      <c r="H244" s="112"/>
      <c r="I244" s="94"/>
      <c r="J244" s="94"/>
      <c r="K244" s="112"/>
    </row>
    <row r="245" spans="2:11">
      <c r="B245" s="93"/>
      <c r="C245" s="112"/>
      <c r="D245" s="112"/>
      <c r="E245" s="112"/>
      <c r="F245" s="112"/>
      <c r="G245" s="112"/>
      <c r="H245" s="112"/>
      <c r="I245" s="94"/>
      <c r="J245" s="94"/>
      <c r="K245" s="112"/>
    </row>
    <row r="246" spans="2:11">
      <c r="B246" s="93"/>
      <c r="C246" s="112"/>
      <c r="D246" s="112"/>
      <c r="E246" s="112"/>
      <c r="F246" s="112"/>
      <c r="G246" s="112"/>
      <c r="H246" s="112"/>
      <c r="I246" s="94"/>
      <c r="J246" s="94"/>
      <c r="K246" s="112"/>
    </row>
    <row r="247" spans="2:11">
      <c r="B247" s="93"/>
      <c r="C247" s="112"/>
      <c r="D247" s="112"/>
      <c r="E247" s="112"/>
      <c r="F247" s="112"/>
      <c r="G247" s="112"/>
      <c r="H247" s="112"/>
      <c r="I247" s="94"/>
      <c r="J247" s="94"/>
      <c r="K247" s="112"/>
    </row>
    <row r="248" spans="2:11">
      <c r="B248" s="93"/>
      <c r="C248" s="112"/>
      <c r="D248" s="112"/>
      <c r="E248" s="112"/>
      <c r="F248" s="112"/>
      <c r="G248" s="112"/>
      <c r="H248" s="112"/>
      <c r="I248" s="94"/>
      <c r="J248" s="94"/>
      <c r="K248" s="112"/>
    </row>
    <row r="249" spans="2:11">
      <c r="B249" s="93"/>
      <c r="C249" s="112"/>
      <c r="D249" s="112"/>
      <c r="E249" s="112"/>
      <c r="F249" s="112"/>
      <c r="G249" s="112"/>
      <c r="H249" s="112"/>
      <c r="I249" s="94"/>
      <c r="J249" s="94"/>
      <c r="K249" s="112"/>
    </row>
    <row r="250" spans="2:11">
      <c r="B250" s="93"/>
      <c r="C250" s="112"/>
      <c r="D250" s="112"/>
      <c r="E250" s="112"/>
      <c r="F250" s="112"/>
      <c r="G250" s="112"/>
      <c r="H250" s="112"/>
      <c r="I250" s="94"/>
      <c r="J250" s="94"/>
      <c r="K250" s="112"/>
    </row>
    <row r="251" spans="2:11">
      <c r="B251" s="93"/>
      <c r="C251" s="112"/>
      <c r="D251" s="112"/>
      <c r="E251" s="112"/>
      <c r="F251" s="112"/>
      <c r="G251" s="112"/>
      <c r="H251" s="112"/>
      <c r="I251" s="94"/>
      <c r="J251" s="94"/>
      <c r="K251" s="112"/>
    </row>
    <row r="252" spans="2:11">
      <c r="B252" s="93"/>
      <c r="C252" s="112"/>
      <c r="D252" s="112"/>
      <c r="E252" s="112"/>
      <c r="F252" s="112"/>
      <c r="G252" s="112"/>
      <c r="H252" s="112"/>
      <c r="I252" s="94"/>
      <c r="J252" s="94"/>
      <c r="K252" s="112"/>
    </row>
    <row r="253" spans="2:11">
      <c r="B253" s="93"/>
      <c r="C253" s="112"/>
      <c r="D253" s="112"/>
      <c r="E253" s="112"/>
      <c r="F253" s="112"/>
      <c r="G253" s="112"/>
      <c r="H253" s="112"/>
      <c r="I253" s="94"/>
      <c r="J253" s="94"/>
      <c r="K253" s="112"/>
    </row>
    <row r="254" spans="2:11">
      <c r="B254" s="93"/>
      <c r="C254" s="112"/>
      <c r="D254" s="112"/>
      <c r="E254" s="112"/>
      <c r="F254" s="112"/>
      <c r="G254" s="112"/>
      <c r="H254" s="112"/>
      <c r="I254" s="94"/>
      <c r="J254" s="94"/>
      <c r="K254" s="112"/>
    </row>
    <row r="255" spans="2:11">
      <c r="B255" s="93"/>
      <c r="C255" s="112"/>
      <c r="D255" s="112"/>
      <c r="E255" s="112"/>
      <c r="F255" s="112"/>
      <c r="G255" s="112"/>
      <c r="H255" s="112"/>
      <c r="I255" s="94"/>
      <c r="J255" s="94"/>
      <c r="K255" s="112"/>
    </row>
    <row r="256" spans="2:11">
      <c r="B256" s="93"/>
      <c r="C256" s="112"/>
      <c r="D256" s="112"/>
      <c r="E256" s="112"/>
      <c r="F256" s="112"/>
      <c r="G256" s="112"/>
      <c r="H256" s="112"/>
      <c r="I256" s="94"/>
      <c r="J256" s="94"/>
      <c r="K256" s="112"/>
    </row>
    <row r="257" spans="2:11">
      <c r="B257" s="93"/>
      <c r="C257" s="112"/>
      <c r="D257" s="112"/>
      <c r="E257" s="112"/>
      <c r="F257" s="112"/>
      <c r="G257" s="112"/>
      <c r="H257" s="112"/>
      <c r="I257" s="94"/>
      <c r="J257" s="94"/>
      <c r="K257" s="112"/>
    </row>
    <row r="258" spans="2:11">
      <c r="B258" s="93"/>
      <c r="C258" s="112"/>
      <c r="D258" s="112"/>
      <c r="E258" s="112"/>
      <c r="F258" s="112"/>
      <c r="G258" s="112"/>
      <c r="H258" s="112"/>
      <c r="I258" s="94"/>
      <c r="J258" s="94"/>
      <c r="K258" s="112"/>
    </row>
    <row r="259" spans="2:11">
      <c r="B259" s="93"/>
      <c r="C259" s="112"/>
      <c r="D259" s="112"/>
      <c r="E259" s="112"/>
      <c r="F259" s="112"/>
      <c r="G259" s="112"/>
      <c r="H259" s="112"/>
      <c r="I259" s="94"/>
      <c r="J259" s="94"/>
      <c r="K259" s="112"/>
    </row>
    <row r="260" spans="2:11">
      <c r="B260" s="93"/>
      <c r="C260" s="112"/>
      <c r="D260" s="112"/>
      <c r="E260" s="112"/>
      <c r="F260" s="112"/>
      <c r="G260" s="112"/>
      <c r="H260" s="112"/>
      <c r="I260" s="94"/>
      <c r="J260" s="94"/>
      <c r="K260" s="112"/>
    </row>
    <row r="261" spans="2:11">
      <c r="B261" s="93"/>
      <c r="C261" s="112"/>
      <c r="D261" s="112"/>
      <c r="E261" s="112"/>
      <c r="F261" s="112"/>
      <c r="G261" s="112"/>
      <c r="H261" s="112"/>
      <c r="I261" s="94"/>
      <c r="J261" s="94"/>
      <c r="K261" s="112"/>
    </row>
    <row r="262" spans="2:11">
      <c r="B262" s="93"/>
      <c r="C262" s="112"/>
      <c r="D262" s="112"/>
      <c r="E262" s="112"/>
      <c r="F262" s="112"/>
      <c r="G262" s="112"/>
      <c r="H262" s="112"/>
      <c r="I262" s="94"/>
      <c r="J262" s="94"/>
      <c r="K262" s="112"/>
    </row>
    <row r="263" spans="2:11">
      <c r="B263" s="93"/>
      <c r="C263" s="112"/>
      <c r="D263" s="112"/>
      <c r="E263" s="112"/>
      <c r="F263" s="112"/>
      <c r="G263" s="112"/>
      <c r="H263" s="112"/>
      <c r="I263" s="94"/>
      <c r="J263" s="94"/>
      <c r="K263" s="112"/>
    </row>
    <row r="264" spans="2:11">
      <c r="B264" s="93"/>
      <c r="C264" s="112"/>
      <c r="D264" s="112"/>
      <c r="E264" s="112"/>
      <c r="F264" s="112"/>
      <c r="G264" s="112"/>
      <c r="H264" s="112"/>
      <c r="I264" s="94"/>
      <c r="J264" s="94"/>
      <c r="K264" s="112"/>
    </row>
    <row r="265" spans="2:11">
      <c r="B265" s="93"/>
      <c r="C265" s="112"/>
      <c r="D265" s="112"/>
      <c r="E265" s="112"/>
      <c r="F265" s="112"/>
      <c r="G265" s="112"/>
      <c r="H265" s="112"/>
      <c r="I265" s="94"/>
      <c r="J265" s="94"/>
      <c r="K265" s="112"/>
    </row>
    <row r="266" spans="2:11">
      <c r="B266" s="93"/>
      <c r="C266" s="112"/>
      <c r="D266" s="112"/>
      <c r="E266" s="112"/>
      <c r="F266" s="112"/>
      <c r="G266" s="112"/>
      <c r="H266" s="112"/>
      <c r="I266" s="94"/>
      <c r="J266" s="94"/>
      <c r="K266" s="112"/>
    </row>
    <row r="267" spans="2:11">
      <c r="B267" s="93"/>
      <c r="C267" s="112"/>
      <c r="D267" s="112"/>
      <c r="E267" s="112"/>
      <c r="F267" s="112"/>
      <c r="G267" s="112"/>
      <c r="H267" s="112"/>
      <c r="I267" s="94"/>
      <c r="J267" s="94"/>
      <c r="K267" s="112"/>
    </row>
    <row r="268" spans="2:11">
      <c r="B268" s="93"/>
      <c r="C268" s="112"/>
      <c r="D268" s="112"/>
      <c r="E268" s="112"/>
      <c r="F268" s="112"/>
      <c r="G268" s="112"/>
      <c r="H268" s="112"/>
      <c r="I268" s="94"/>
      <c r="J268" s="94"/>
      <c r="K268" s="112"/>
    </row>
    <row r="269" spans="2:11">
      <c r="B269" s="93"/>
      <c r="C269" s="112"/>
      <c r="D269" s="112"/>
      <c r="E269" s="112"/>
      <c r="F269" s="112"/>
      <c r="G269" s="112"/>
      <c r="H269" s="112"/>
      <c r="I269" s="94"/>
      <c r="J269" s="94"/>
      <c r="K269" s="112"/>
    </row>
    <row r="270" spans="2:11">
      <c r="B270" s="93"/>
      <c r="C270" s="112"/>
      <c r="D270" s="112"/>
      <c r="E270" s="112"/>
      <c r="F270" s="112"/>
      <c r="G270" s="112"/>
      <c r="H270" s="112"/>
      <c r="I270" s="94"/>
      <c r="J270" s="94"/>
      <c r="K270" s="112"/>
    </row>
    <row r="271" spans="2:11">
      <c r="B271" s="93"/>
      <c r="C271" s="112"/>
      <c r="D271" s="112"/>
      <c r="E271" s="112"/>
      <c r="F271" s="112"/>
      <c r="G271" s="112"/>
      <c r="H271" s="112"/>
      <c r="I271" s="94"/>
      <c r="J271" s="94"/>
      <c r="K271" s="112"/>
    </row>
    <row r="272" spans="2:11">
      <c r="B272" s="93"/>
      <c r="C272" s="112"/>
      <c r="D272" s="112"/>
      <c r="E272" s="112"/>
      <c r="F272" s="112"/>
      <c r="G272" s="112"/>
      <c r="H272" s="112"/>
      <c r="I272" s="94"/>
      <c r="J272" s="94"/>
      <c r="K272" s="112"/>
    </row>
    <row r="273" spans="2:11">
      <c r="B273" s="93"/>
      <c r="C273" s="112"/>
      <c r="D273" s="112"/>
      <c r="E273" s="112"/>
      <c r="F273" s="112"/>
      <c r="G273" s="112"/>
      <c r="H273" s="112"/>
      <c r="I273" s="94"/>
      <c r="J273" s="94"/>
      <c r="K273" s="112"/>
    </row>
    <row r="274" spans="2:11">
      <c r="B274" s="93"/>
      <c r="C274" s="112"/>
      <c r="D274" s="112"/>
      <c r="E274" s="112"/>
      <c r="F274" s="112"/>
      <c r="G274" s="112"/>
      <c r="H274" s="112"/>
      <c r="I274" s="94"/>
      <c r="J274" s="94"/>
      <c r="K274" s="112"/>
    </row>
    <row r="275" spans="2:11">
      <c r="B275" s="93"/>
      <c r="C275" s="112"/>
      <c r="D275" s="112"/>
      <c r="E275" s="112"/>
      <c r="F275" s="112"/>
      <c r="G275" s="112"/>
      <c r="H275" s="112"/>
      <c r="I275" s="94"/>
      <c r="J275" s="94"/>
      <c r="K275" s="112"/>
    </row>
    <row r="276" spans="2:11">
      <c r="B276" s="93"/>
      <c r="C276" s="112"/>
      <c r="D276" s="112"/>
      <c r="E276" s="112"/>
      <c r="F276" s="112"/>
      <c r="G276" s="112"/>
      <c r="H276" s="112"/>
      <c r="I276" s="94"/>
      <c r="J276" s="94"/>
      <c r="K276" s="112"/>
    </row>
    <row r="277" spans="2:11">
      <c r="B277" s="93"/>
      <c r="C277" s="112"/>
      <c r="D277" s="112"/>
      <c r="E277" s="112"/>
      <c r="F277" s="112"/>
      <c r="G277" s="112"/>
      <c r="H277" s="112"/>
      <c r="I277" s="94"/>
      <c r="J277" s="94"/>
      <c r="K277" s="112"/>
    </row>
    <row r="278" spans="2:11">
      <c r="B278" s="93"/>
      <c r="C278" s="112"/>
      <c r="D278" s="112"/>
      <c r="E278" s="112"/>
      <c r="F278" s="112"/>
      <c r="G278" s="112"/>
      <c r="H278" s="112"/>
      <c r="I278" s="94"/>
      <c r="J278" s="94"/>
      <c r="K278" s="112"/>
    </row>
    <row r="279" spans="2:11">
      <c r="B279" s="93"/>
      <c r="C279" s="112"/>
      <c r="D279" s="112"/>
      <c r="E279" s="112"/>
      <c r="F279" s="112"/>
      <c r="G279" s="112"/>
      <c r="H279" s="112"/>
      <c r="I279" s="94"/>
      <c r="J279" s="94"/>
      <c r="K279" s="112"/>
    </row>
    <row r="280" spans="2:11">
      <c r="B280" s="93"/>
      <c r="C280" s="112"/>
      <c r="D280" s="112"/>
      <c r="E280" s="112"/>
      <c r="F280" s="112"/>
      <c r="G280" s="112"/>
      <c r="H280" s="112"/>
      <c r="I280" s="94"/>
      <c r="J280" s="94"/>
      <c r="K280" s="112"/>
    </row>
    <row r="281" spans="2:11">
      <c r="B281" s="93"/>
      <c r="C281" s="112"/>
      <c r="D281" s="112"/>
      <c r="E281" s="112"/>
      <c r="F281" s="112"/>
      <c r="G281" s="112"/>
      <c r="H281" s="112"/>
      <c r="I281" s="94"/>
      <c r="J281" s="94"/>
      <c r="K281" s="112"/>
    </row>
    <row r="282" spans="2:11">
      <c r="B282" s="93"/>
      <c r="C282" s="112"/>
      <c r="D282" s="112"/>
      <c r="E282" s="112"/>
      <c r="F282" s="112"/>
      <c r="G282" s="112"/>
      <c r="H282" s="112"/>
      <c r="I282" s="94"/>
      <c r="J282" s="94"/>
      <c r="K282" s="112"/>
    </row>
    <row r="283" spans="2:11">
      <c r="B283" s="93"/>
      <c r="C283" s="112"/>
      <c r="D283" s="112"/>
      <c r="E283" s="112"/>
      <c r="F283" s="112"/>
      <c r="G283" s="112"/>
      <c r="H283" s="112"/>
      <c r="I283" s="94"/>
      <c r="J283" s="94"/>
      <c r="K283" s="112"/>
    </row>
    <row r="284" spans="2:11">
      <c r="B284" s="93"/>
      <c r="C284" s="112"/>
      <c r="D284" s="112"/>
      <c r="E284" s="112"/>
      <c r="F284" s="112"/>
      <c r="G284" s="112"/>
      <c r="H284" s="112"/>
      <c r="I284" s="94"/>
      <c r="J284" s="94"/>
      <c r="K284" s="112"/>
    </row>
    <row r="285" spans="2:11">
      <c r="B285" s="93"/>
      <c r="C285" s="112"/>
      <c r="D285" s="112"/>
      <c r="E285" s="112"/>
      <c r="F285" s="112"/>
      <c r="G285" s="112"/>
      <c r="H285" s="112"/>
      <c r="I285" s="94"/>
      <c r="J285" s="94"/>
      <c r="K285" s="112"/>
    </row>
    <row r="286" spans="2:11">
      <c r="B286" s="93"/>
      <c r="C286" s="112"/>
      <c r="D286" s="112"/>
      <c r="E286" s="112"/>
      <c r="F286" s="112"/>
      <c r="G286" s="112"/>
      <c r="H286" s="112"/>
      <c r="I286" s="94"/>
      <c r="J286" s="94"/>
      <c r="K286" s="112"/>
    </row>
    <row r="287" spans="2:11">
      <c r="B287" s="93"/>
      <c r="C287" s="112"/>
      <c r="D287" s="112"/>
      <c r="E287" s="112"/>
      <c r="F287" s="112"/>
      <c r="G287" s="112"/>
      <c r="H287" s="112"/>
      <c r="I287" s="94"/>
      <c r="J287" s="94"/>
      <c r="K287" s="112"/>
    </row>
    <row r="288" spans="2:11">
      <c r="B288" s="93"/>
      <c r="C288" s="112"/>
      <c r="D288" s="112"/>
      <c r="E288" s="112"/>
      <c r="F288" s="112"/>
      <c r="G288" s="112"/>
      <c r="H288" s="112"/>
      <c r="I288" s="94"/>
      <c r="J288" s="94"/>
      <c r="K288" s="112"/>
    </row>
    <row r="289" spans="2:11">
      <c r="B289" s="93"/>
      <c r="C289" s="112"/>
      <c r="D289" s="112"/>
      <c r="E289" s="112"/>
      <c r="F289" s="112"/>
      <c r="G289" s="112"/>
      <c r="H289" s="112"/>
      <c r="I289" s="94"/>
      <c r="J289" s="94"/>
      <c r="K289" s="112"/>
    </row>
    <row r="290" spans="2:11">
      <c r="B290" s="93"/>
      <c r="C290" s="112"/>
      <c r="D290" s="112"/>
      <c r="E290" s="112"/>
      <c r="F290" s="112"/>
      <c r="G290" s="112"/>
      <c r="H290" s="112"/>
      <c r="I290" s="94"/>
      <c r="J290" s="94"/>
      <c r="K290" s="112"/>
    </row>
    <row r="291" spans="2:11">
      <c r="B291" s="93"/>
      <c r="C291" s="112"/>
      <c r="D291" s="112"/>
      <c r="E291" s="112"/>
      <c r="F291" s="112"/>
      <c r="G291" s="112"/>
      <c r="H291" s="112"/>
      <c r="I291" s="94"/>
      <c r="J291" s="94"/>
      <c r="K291" s="112"/>
    </row>
    <row r="292" spans="2:11">
      <c r="B292" s="93"/>
      <c r="C292" s="112"/>
      <c r="D292" s="112"/>
      <c r="E292" s="112"/>
      <c r="F292" s="112"/>
      <c r="G292" s="112"/>
      <c r="H292" s="112"/>
      <c r="I292" s="94"/>
      <c r="J292" s="94"/>
      <c r="K292" s="112"/>
    </row>
    <row r="293" spans="2:11">
      <c r="B293" s="93"/>
      <c r="C293" s="112"/>
      <c r="D293" s="112"/>
      <c r="E293" s="112"/>
      <c r="F293" s="112"/>
      <c r="G293" s="112"/>
      <c r="H293" s="112"/>
      <c r="I293" s="94"/>
      <c r="J293" s="94"/>
      <c r="K293" s="112"/>
    </row>
    <row r="294" spans="2:11">
      <c r="B294" s="93"/>
      <c r="C294" s="112"/>
      <c r="D294" s="112"/>
      <c r="E294" s="112"/>
      <c r="F294" s="112"/>
      <c r="G294" s="112"/>
      <c r="H294" s="112"/>
      <c r="I294" s="94"/>
      <c r="J294" s="94"/>
      <c r="K294" s="112"/>
    </row>
    <row r="295" spans="2:11">
      <c r="B295" s="93"/>
      <c r="C295" s="112"/>
      <c r="D295" s="112"/>
      <c r="E295" s="112"/>
      <c r="F295" s="112"/>
      <c r="G295" s="112"/>
      <c r="H295" s="112"/>
      <c r="I295" s="94"/>
      <c r="J295" s="94"/>
      <c r="K295" s="112"/>
    </row>
    <row r="296" spans="2:11">
      <c r="B296" s="93"/>
      <c r="C296" s="112"/>
      <c r="D296" s="112"/>
      <c r="E296" s="112"/>
      <c r="F296" s="112"/>
      <c r="G296" s="112"/>
      <c r="H296" s="112"/>
      <c r="I296" s="94"/>
      <c r="J296" s="94"/>
      <c r="K296" s="112"/>
    </row>
    <row r="297" spans="2:11">
      <c r="B297" s="93"/>
      <c r="C297" s="112"/>
      <c r="D297" s="112"/>
      <c r="E297" s="112"/>
      <c r="F297" s="112"/>
      <c r="G297" s="112"/>
      <c r="H297" s="112"/>
      <c r="I297" s="94"/>
      <c r="J297" s="94"/>
      <c r="K297" s="112"/>
    </row>
    <row r="298" spans="2:11">
      <c r="B298" s="93"/>
      <c r="C298" s="112"/>
      <c r="D298" s="112"/>
      <c r="E298" s="112"/>
      <c r="F298" s="112"/>
      <c r="G298" s="112"/>
      <c r="H298" s="112"/>
      <c r="I298" s="94"/>
      <c r="J298" s="94"/>
      <c r="K298" s="112"/>
    </row>
    <row r="299" spans="2:11">
      <c r="B299" s="93"/>
      <c r="C299" s="112"/>
      <c r="D299" s="112"/>
      <c r="E299" s="112"/>
      <c r="F299" s="112"/>
      <c r="G299" s="112"/>
      <c r="H299" s="112"/>
      <c r="I299" s="94"/>
      <c r="J299" s="94"/>
      <c r="K299" s="112"/>
    </row>
    <row r="300" spans="2:11">
      <c r="B300" s="93"/>
      <c r="C300" s="112"/>
      <c r="D300" s="112"/>
      <c r="E300" s="112"/>
      <c r="F300" s="112"/>
      <c r="G300" s="112"/>
      <c r="H300" s="112"/>
      <c r="I300" s="94"/>
      <c r="J300" s="94"/>
      <c r="K300" s="112"/>
    </row>
    <row r="301" spans="2:11">
      <c r="B301" s="93"/>
      <c r="C301" s="112"/>
      <c r="D301" s="112"/>
      <c r="E301" s="112"/>
      <c r="F301" s="112"/>
      <c r="G301" s="112"/>
      <c r="H301" s="112"/>
      <c r="I301" s="94"/>
      <c r="J301" s="94"/>
      <c r="K301" s="112"/>
    </row>
    <row r="302" spans="2:11">
      <c r="B302" s="93"/>
      <c r="C302" s="112"/>
      <c r="D302" s="112"/>
      <c r="E302" s="112"/>
      <c r="F302" s="112"/>
      <c r="G302" s="112"/>
      <c r="H302" s="112"/>
      <c r="I302" s="94"/>
      <c r="J302" s="94"/>
      <c r="K302" s="112"/>
    </row>
    <row r="303" spans="2:11">
      <c r="B303" s="93"/>
      <c r="C303" s="112"/>
      <c r="D303" s="112"/>
      <c r="E303" s="112"/>
      <c r="F303" s="112"/>
      <c r="G303" s="112"/>
      <c r="H303" s="112"/>
      <c r="I303" s="94"/>
      <c r="J303" s="94"/>
      <c r="K303" s="112"/>
    </row>
    <row r="304" spans="2:11">
      <c r="B304" s="93"/>
      <c r="C304" s="112"/>
      <c r="D304" s="112"/>
      <c r="E304" s="112"/>
      <c r="F304" s="112"/>
      <c r="G304" s="112"/>
      <c r="H304" s="112"/>
      <c r="I304" s="94"/>
      <c r="J304" s="94"/>
      <c r="K304" s="112"/>
    </row>
    <row r="305" spans="2:11">
      <c r="B305" s="93"/>
      <c r="C305" s="112"/>
      <c r="D305" s="112"/>
      <c r="E305" s="112"/>
      <c r="F305" s="112"/>
      <c r="G305" s="112"/>
      <c r="H305" s="112"/>
      <c r="I305" s="94"/>
      <c r="J305" s="94"/>
      <c r="K305" s="112"/>
    </row>
    <row r="306" spans="2:11">
      <c r="B306" s="93"/>
      <c r="C306" s="112"/>
      <c r="D306" s="112"/>
      <c r="E306" s="112"/>
      <c r="F306" s="112"/>
      <c r="G306" s="112"/>
      <c r="H306" s="112"/>
      <c r="I306" s="94"/>
      <c r="J306" s="94"/>
      <c r="K306" s="112"/>
    </row>
    <row r="307" spans="2:11">
      <c r="B307" s="93"/>
      <c r="C307" s="112"/>
      <c r="D307" s="112"/>
      <c r="E307" s="112"/>
      <c r="F307" s="112"/>
      <c r="G307" s="112"/>
      <c r="H307" s="112"/>
      <c r="I307" s="94"/>
      <c r="J307" s="94"/>
      <c r="K307" s="112"/>
    </row>
    <row r="308" spans="2:11">
      <c r="B308" s="93"/>
      <c r="C308" s="112"/>
      <c r="D308" s="112"/>
      <c r="E308" s="112"/>
      <c r="F308" s="112"/>
      <c r="G308" s="112"/>
      <c r="H308" s="112"/>
      <c r="I308" s="94"/>
      <c r="J308" s="94"/>
      <c r="K308" s="112"/>
    </row>
    <row r="309" spans="2:11">
      <c r="B309" s="93"/>
      <c r="C309" s="112"/>
      <c r="D309" s="112"/>
      <c r="E309" s="112"/>
      <c r="F309" s="112"/>
      <c r="G309" s="112"/>
      <c r="H309" s="112"/>
      <c r="I309" s="94"/>
      <c r="J309" s="94"/>
      <c r="K309" s="112"/>
    </row>
    <row r="310" spans="2:11">
      <c r="B310" s="93"/>
      <c r="C310" s="112"/>
      <c r="D310" s="112"/>
      <c r="E310" s="112"/>
      <c r="F310" s="112"/>
      <c r="G310" s="112"/>
      <c r="H310" s="112"/>
      <c r="I310" s="94"/>
      <c r="J310" s="94"/>
      <c r="K310" s="112"/>
    </row>
    <row r="311" spans="2:11">
      <c r="B311" s="93"/>
      <c r="C311" s="112"/>
      <c r="D311" s="112"/>
      <c r="E311" s="112"/>
      <c r="F311" s="112"/>
      <c r="G311" s="112"/>
      <c r="H311" s="112"/>
      <c r="I311" s="94"/>
      <c r="J311" s="94"/>
      <c r="K311" s="112"/>
    </row>
    <row r="312" spans="2:11">
      <c r="B312" s="93"/>
      <c r="C312" s="112"/>
      <c r="D312" s="112"/>
      <c r="E312" s="112"/>
      <c r="F312" s="112"/>
      <c r="G312" s="112"/>
      <c r="H312" s="112"/>
      <c r="I312" s="94"/>
      <c r="J312" s="94"/>
      <c r="K312" s="112"/>
    </row>
    <row r="313" spans="2:11">
      <c r="B313" s="93"/>
      <c r="C313" s="112"/>
      <c r="D313" s="112"/>
      <c r="E313" s="112"/>
      <c r="F313" s="112"/>
      <c r="G313" s="112"/>
      <c r="H313" s="112"/>
      <c r="I313" s="94"/>
      <c r="J313" s="94"/>
      <c r="K313" s="112"/>
    </row>
    <row r="314" spans="2:11">
      <c r="B314" s="93"/>
      <c r="C314" s="112"/>
      <c r="D314" s="112"/>
      <c r="E314" s="112"/>
      <c r="F314" s="112"/>
      <c r="G314" s="112"/>
      <c r="H314" s="112"/>
      <c r="I314" s="94"/>
      <c r="J314" s="94"/>
      <c r="K314" s="112"/>
    </row>
    <row r="315" spans="2:11">
      <c r="B315" s="93"/>
      <c r="C315" s="112"/>
      <c r="D315" s="112"/>
      <c r="E315" s="112"/>
      <c r="F315" s="112"/>
      <c r="G315" s="112"/>
      <c r="H315" s="112"/>
      <c r="I315" s="94"/>
      <c r="J315" s="94"/>
      <c r="K315" s="112"/>
    </row>
    <row r="316" spans="2:11">
      <c r="B316" s="93"/>
      <c r="C316" s="112"/>
      <c r="D316" s="112"/>
      <c r="E316" s="112"/>
      <c r="F316" s="112"/>
      <c r="G316" s="112"/>
      <c r="H316" s="112"/>
      <c r="I316" s="94"/>
      <c r="J316" s="94"/>
      <c r="K316" s="112"/>
    </row>
    <row r="317" spans="2:11">
      <c r="B317" s="93"/>
      <c r="C317" s="112"/>
      <c r="D317" s="112"/>
      <c r="E317" s="112"/>
      <c r="F317" s="112"/>
      <c r="G317" s="112"/>
      <c r="H317" s="112"/>
      <c r="I317" s="94"/>
      <c r="J317" s="94"/>
      <c r="K317" s="112"/>
    </row>
    <row r="318" spans="2:11">
      <c r="B318" s="93"/>
      <c r="C318" s="112"/>
      <c r="D318" s="112"/>
      <c r="E318" s="112"/>
      <c r="F318" s="112"/>
      <c r="G318" s="112"/>
      <c r="H318" s="112"/>
      <c r="I318" s="94"/>
      <c r="J318" s="94"/>
      <c r="K318" s="112"/>
    </row>
    <row r="319" spans="2:11">
      <c r="B319" s="93"/>
      <c r="C319" s="112"/>
      <c r="D319" s="112"/>
      <c r="E319" s="112"/>
      <c r="F319" s="112"/>
      <c r="G319" s="112"/>
      <c r="H319" s="112"/>
      <c r="I319" s="94"/>
      <c r="J319" s="94"/>
      <c r="K319" s="112"/>
    </row>
    <row r="320" spans="2:11">
      <c r="B320" s="93"/>
      <c r="C320" s="112"/>
      <c r="D320" s="112"/>
      <c r="E320" s="112"/>
      <c r="F320" s="112"/>
      <c r="G320" s="112"/>
      <c r="H320" s="112"/>
      <c r="I320" s="94"/>
      <c r="J320" s="94"/>
      <c r="K320" s="112"/>
    </row>
    <row r="321" spans="2:11">
      <c r="B321" s="93"/>
      <c r="C321" s="112"/>
      <c r="D321" s="112"/>
      <c r="E321" s="112"/>
      <c r="F321" s="112"/>
      <c r="G321" s="112"/>
      <c r="H321" s="112"/>
      <c r="I321" s="94"/>
      <c r="J321" s="94"/>
      <c r="K321" s="112"/>
    </row>
    <row r="322" spans="2:11">
      <c r="B322" s="93"/>
      <c r="C322" s="112"/>
      <c r="D322" s="112"/>
      <c r="E322" s="112"/>
      <c r="F322" s="112"/>
      <c r="G322" s="112"/>
      <c r="H322" s="112"/>
      <c r="I322" s="94"/>
      <c r="J322" s="94"/>
      <c r="K322" s="112"/>
    </row>
    <row r="323" spans="2:11">
      <c r="B323" s="93"/>
      <c r="C323" s="112"/>
      <c r="D323" s="112"/>
      <c r="E323" s="112"/>
      <c r="F323" s="112"/>
      <c r="G323" s="112"/>
      <c r="H323" s="112"/>
      <c r="I323" s="94"/>
      <c r="J323" s="94"/>
      <c r="K323" s="112"/>
    </row>
    <row r="324" spans="2:11">
      <c r="B324" s="93"/>
      <c r="C324" s="112"/>
      <c r="D324" s="112"/>
      <c r="E324" s="112"/>
      <c r="F324" s="112"/>
      <c r="G324" s="112"/>
      <c r="H324" s="112"/>
      <c r="I324" s="94"/>
      <c r="J324" s="94"/>
      <c r="K324" s="112"/>
    </row>
    <row r="325" spans="2:11">
      <c r="B325" s="93"/>
      <c r="C325" s="112"/>
      <c r="D325" s="112"/>
      <c r="E325" s="112"/>
      <c r="F325" s="112"/>
      <c r="G325" s="112"/>
      <c r="H325" s="112"/>
      <c r="I325" s="94"/>
      <c r="J325" s="94"/>
      <c r="K325" s="112"/>
    </row>
    <row r="326" spans="2:11">
      <c r="B326" s="93"/>
      <c r="C326" s="112"/>
      <c r="D326" s="112"/>
      <c r="E326" s="112"/>
      <c r="F326" s="112"/>
      <c r="G326" s="112"/>
      <c r="H326" s="112"/>
      <c r="I326" s="94"/>
      <c r="J326" s="94"/>
      <c r="K326" s="112"/>
    </row>
    <row r="327" spans="2:11">
      <c r="B327" s="93"/>
      <c r="C327" s="112"/>
      <c r="D327" s="112"/>
      <c r="E327" s="112"/>
      <c r="F327" s="112"/>
      <c r="G327" s="112"/>
      <c r="H327" s="112"/>
      <c r="I327" s="94"/>
      <c r="J327" s="94"/>
      <c r="K327" s="112"/>
    </row>
    <row r="328" spans="2:11">
      <c r="B328" s="93"/>
      <c r="C328" s="112"/>
      <c r="D328" s="112"/>
      <c r="E328" s="112"/>
      <c r="F328" s="112"/>
      <c r="G328" s="112"/>
      <c r="H328" s="112"/>
      <c r="I328" s="94"/>
      <c r="J328" s="94"/>
      <c r="K328" s="112"/>
    </row>
    <row r="329" spans="2:11">
      <c r="B329" s="93"/>
      <c r="C329" s="112"/>
      <c r="D329" s="112"/>
      <c r="E329" s="112"/>
      <c r="F329" s="112"/>
      <c r="G329" s="112"/>
      <c r="H329" s="112"/>
      <c r="I329" s="94"/>
      <c r="J329" s="94"/>
      <c r="K329" s="112"/>
    </row>
    <row r="330" spans="2:11">
      <c r="B330" s="93"/>
      <c r="C330" s="112"/>
      <c r="D330" s="112"/>
      <c r="E330" s="112"/>
      <c r="F330" s="112"/>
      <c r="G330" s="112"/>
      <c r="H330" s="112"/>
      <c r="I330" s="94"/>
      <c r="J330" s="94"/>
      <c r="K330" s="112"/>
    </row>
    <row r="331" spans="2:11">
      <c r="B331" s="93"/>
      <c r="C331" s="112"/>
      <c r="D331" s="112"/>
      <c r="E331" s="112"/>
      <c r="F331" s="112"/>
      <c r="G331" s="112"/>
      <c r="H331" s="112"/>
      <c r="I331" s="94"/>
      <c r="J331" s="94"/>
      <c r="K331" s="112"/>
    </row>
    <row r="332" spans="2:11">
      <c r="B332" s="93"/>
      <c r="C332" s="112"/>
      <c r="D332" s="112"/>
      <c r="E332" s="112"/>
      <c r="F332" s="112"/>
      <c r="G332" s="112"/>
      <c r="H332" s="112"/>
      <c r="I332" s="94"/>
      <c r="J332" s="94"/>
      <c r="K332" s="112"/>
    </row>
    <row r="333" spans="2:11">
      <c r="B333" s="93"/>
      <c r="C333" s="112"/>
      <c r="D333" s="112"/>
      <c r="E333" s="112"/>
      <c r="F333" s="112"/>
      <c r="G333" s="112"/>
      <c r="H333" s="112"/>
      <c r="I333" s="94"/>
      <c r="J333" s="94"/>
      <c r="K333" s="112"/>
    </row>
    <row r="334" spans="2:11">
      <c r="B334" s="93"/>
      <c r="C334" s="112"/>
      <c r="D334" s="112"/>
      <c r="E334" s="112"/>
      <c r="F334" s="112"/>
      <c r="G334" s="112"/>
      <c r="H334" s="112"/>
      <c r="I334" s="94"/>
      <c r="J334" s="94"/>
      <c r="K334" s="112"/>
    </row>
    <row r="335" spans="2:11">
      <c r="B335" s="93"/>
      <c r="C335" s="112"/>
      <c r="D335" s="112"/>
      <c r="E335" s="112"/>
      <c r="F335" s="112"/>
      <c r="G335" s="112"/>
      <c r="H335" s="112"/>
      <c r="I335" s="94"/>
      <c r="J335" s="94"/>
      <c r="K335" s="112"/>
    </row>
    <row r="336" spans="2:11">
      <c r="B336" s="93"/>
      <c r="C336" s="112"/>
      <c r="D336" s="112"/>
      <c r="E336" s="112"/>
      <c r="F336" s="112"/>
      <c r="G336" s="112"/>
      <c r="H336" s="112"/>
      <c r="I336" s="94"/>
      <c r="J336" s="94"/>
      <c r="K336" s="112"/>
    </row>
    <row r="337" spans="2:11">
      <c r="B337" s="93"/>
      <c r="C337" s="112"/>
      <c r="D337" s="112"/>
      <c r="E337" s="112"/>
      <c r="F337" s="112"/>
      <c r="G337" s="112"/>
      <c r="H337" s="112"/>
      <c r="I337" s="94"/>
      <c r="J337" s="94"/>
      <c r="K337" s="112"/>
    </row>
    <row r="338" spans="2:11">
      <c r="B338" s="93"/>
      <c r="C338" s="112"/>
      <c r="D338" s="112"/>
      <c r="E338" s="112"/>
      <c r="F338" s="112"/>
      <c r="G338" s="112"/>
      <c r="H338" s="112"/>
      <c r="I338" s="94"/>
      <c r="J338" s="94"/>
      <c r="K338" s="112"/>
    </row>
    <row r="339" spans="2:11">
      <c r="B339" s="93"/>
      <c r="C339" s="112"/>
      <c r="D339" s="112"/>
      <c r="E339" s="112"/>
      <c r="F339" s="112"/>
      <c r="G339" s="112"/>
      <c r="H339" s="112"/>
      <c r="I339" s="94"/>
      <c r="J339" s="94"/>
      <c r="K339" s="112"/>
    </row>
    <row r="340" spans="2:11">
      <c r="B340" s="93"/>
      <c r="C340" s="112"/>
      <c r="D340" s="112"/>
      <c r="E340" s="112"/>
      <c r="F340" s="112"/>
      <c r="G340" s="112"/>
      <c r="H340" s="112"/>
      <c r="I340" s="94"/>
      <c r="J340" s="94"/>
      <c r="K340" s="112"/>
    </row>
    <row r="341" spans="2:11">
      <c r="B341" s="93"/>
      <c r="C341" s="112"/>
      <c r="D341" s="112"/>
      <c r="E341" s="112"/>
      <c r="F341" s="112"/>
      <c r="G341" s="112"/>
      <c r="H341" s="112"/>
      <c r="I341" s="94"/>
      <c r="J341" s="94"/>
      <c r="K341" s="112"/>
    </row>
    <row r="342" spans="2:11">
      <c r="B342" s="93"/>
      <c r="C342" s="112"/>
      <c r="D342" s="112"/>
      <c r="E342" s="112"/>
      <c r="F342" s="112"/>
      <c r="G342" s="112"/>
      <c r="H342" s="112"/>
      <c r="I342" s="94"/>
      <c r="J342" s="94"/>
      <c r="K342" s="112"/>
    </row>
    <row r="343" spans="2:11">
      <c r="B343" s="93"/>
      <c r="C343" s="112"/>
      <c r="D343" s="112"/>
      <c r="E343" s="112"/>
      <c r="F343" s="112"/>
      <c r="G343" s="112"/>
      <c r="H343" s="112"/>
      <c r="I343" s="94"/>
      <c r="J343" s="94"/>
      <c r="K343" s="112"/>
    </row>
    <row r="344" spans="2:11">
      <c r="B344" s="93"/>
      <c r="C344" s="112"/>
      <c r="D344" s="112"/>
      <c r="E344" s="112"/>
      <c r="F344" s="112"/>
      <c r="G344" s="112"/>
      <c r="H344" s="112"/>
      <c r="I344" s="94"/>
      <c r="J344" s="94"/>
      <c r="K344" s="112"/>
    </row>
    <row r="345" spans="2:11">
      <c r="B345" s="93"/>
      <c r="C345" s="112"/>
      <c r="D345" s="112"/>
      <c r="E345" s="112"/>
      <c r="F345" s="112"/>
      <c r="G345" s="112"/>
      <c r="H345" s="112"/>
      <c r="I345" s="94"/>
      <c r="J345" s="94"/>
      <c r="K345" s="112"/>
    </row>
    <row r="346" spans="2:11">
      <c r="B346" s="93"/>
      <c r="C346" s="112"/>
      <c r="D346" s="112"/>
      <c r="E346" s="112"/>
      <c r="F346" s="112"/>
      <c r="G346" s="112"/>
      <c r="H346" s="112"/>
      <c r="I346" s="94"/>
      <c r="J346" s="94"/>
      <c r="K346" s="112"/>
    </row>
    <row r="347" spans="2:11">
      <c r="B347" s="93"/>
      <c r="C347" s="112"/>
      <c r="D347" s="112"/>
      <c r="E347" s="112"/>
      <c r="F347" s="112"/>
      <c r="G347" s="112"/>
      <c r="H347" s="112"/>
      <c r="I347" s="94"/>
      <c r="J347" s="94"/>
      <c r="K347" s="112"/>
    </row>
    <row r="348" spans="2:11">
      <c r="B348" s="93"/>
      <c r="C348" s="112"/>
      <c r="D348" s="112"/>
      <c r="E348" s="112"/>
      <c r="F348" s="112"/>
      <c r="G348" s="112"/>
      <c r="H348" s="112"/>
      <c r="I348" s="94"/>
      <c r="J348" s="94"/>
      <c r="K348" s="112"/>
    </row>
    <row r="349" spans="2:11">
      <c r="B349" s="93"/>
      <c r="C349" s="112"/>
      <c r="D349" s="112"/>
      <c r="E349" s="112"/>
      <c r="F349" s="112"/>
      <c r="G349" s="112"/>
      <c r="H349" s="112"/>
      <c r="I349" s="94"/>
      <c r="J349" s="94"/>
      <c r="K349" s="112"/>
    </row>
    <row r="350" spans="2:11">
      <c r="B350" s="93"/>
      <c r="C350" s="112"/>
      <c r="D350" s="112"/>
      <c r="E350" s="112"/>
      <c r="F350" s="112"/>
      <c r="G350" s="112"/>
      <c r="H350" s="112"/>
      <c r="I350" s="94"/>
      <c r="J350" s="94"/>
      <c r="K350" s="112"/>
    </row>
    <row r="351" spans="2:11">
      <c r="B351" s="93"/>
      <c r="C351" s="112"/>
      <c r="D351" s="112"/>
      <c r="E351" s="112"/>
      <c r="F351" s="112"/>
      <c r="G351" s="112"/>
      <c r="H351" s="112"/>
      <c r="I351" s="94"/>
      <c r="J351" s="94"/>
      <c r="K351" s="112"/>
    </row>
    <row r="352" spans="2:11">
      <c r="B352" s="93"/>
      <c r="C352" s="112"/>
      <c r="D352" s="112"/>
      <c r="E352" s="112"/>
      <c r="F352" s="112"/>
      <c r="G352" s="112"/>
      <c r="H352" s="112"/>
      <c r="I352" s="94"/>
      <c r="J352" s="94"/>
      <c r="K352" s="112"/>
    </row>
    <row r="353" spans="2:11">
      <c r="B353" s="93"/>
      <c r="C353" s="112"/>
      <c r="D353" s="112"/>
      <c r="E353" s="112"/>
      <c r="F353" s="112"/>
      <c r="G353" s="112"/>
      <c r="H353" s="112"/>
      <c r="I353" s="94"/>
      <c r="J353" s="94"/>
      <c r="K353" s="112"/>
    </row>
    <row r="354" spans="2:11">
      <c r="B354" s="93"/>
      <c r="C354" s="112"/>
      <c r="D354" s="112"/>
      <c r="E354" s="112"/>
      <c r="F354" s="112"/>
      <c r="G354" s="112"/>
      <c r="H354" s="112"/>
      <c r="I354" s="94"/>
      <c r="J354" s="94"/>
      <c r="K354" s="112"/>
    </row>
    <row r="355" spans="2:11">
      <c r="B355" s="93"/>
      <c r="C355" s="112"/>
      <c r="D355" s="112"/>
      <c r="E355" s="112"/>
      <c r="F355" s="112"/>
      <c r="G355" s="112"/>
      <c r="H355" s="112"/>
      <c r="I355" s="94"/>
      <c r="J355" s="94"/>
      <c r="K355" s="112"/>
    </row>
    <row r="356" spans="2:11">
      <c r="B356" s="93"/>
      <c r="C356" s="112"/>
      <c r="D356" s="112"/>
      <c r="E356" s="112"/>
      <c r="F356" s="112"/>
      <c r="G356" s="112"/>
      <c r="H356" s="112"/>
      <c r="I356" s="94"/>
      <c r="J356" s="94"/>
      <c r="K356" s="112"/>
    </row>
    <row r="357" spans="2:11">
      <c r="B357" s="93"/>
      <c r="C357" s="112"/>
      <c r="D357" s="112"/>
      <c r="E357" s="112"/>
      <c r="F357" s="112"/>
      <c r="G357" s="112"/>
      <c r="H357" s="112"/>
      <c r="I357" s="94"/>
      <c r="J357" s="94"/>
      <c r="K357" s="112"/>
    </row>
    <row r="358" spans="2:11">
      <c r="B358" s="93"/>
      <c r="C358" s="112"/>
      <c r="D358" s="112"/>
      <c r="E358" s="112"/>
      <c r="F358" s="112"/>
      <c r="G358" s="112"/>
      <c r="H358" s="112"/>
      <c r="I358" s="94"/>
      <c r="J358" s="94"/>
      <c r="K358" s="112"/>
    </row>
    <row r="359" spans="2:11">
      <c r="B359" s="93"/>
      <c r="C359" s="112"/>
      <c r="D359" s="112"/>
      <c r="E359" s="112"/>
      <c r="F359" s="112"/>
      <c r="G359" s="112"/>
      <c r="H359" s="112"/>
      <c r="I359" s="94"/>
      <c r="J359" s="94"/>
      <c r="K359" s="112"/>
    </row>
    <row r="360" spans="2:11">
      <c r="B360" s="93"/>
      <c r="C360" s="112"/>
      <c r="D360" s="112"/>
      <c r="E360" s="112"/>
      <c r="F360" s="112"/>
      <c r="G360" s="112"/>
      <c r="H360" s="112"/>
      <c r="I360" s="94"/>
      <c r="J360" s="94"/>
      <c r="K360" s="112"/>
    </row>
    <row r="361" spans="2:11">
      <c r="B361" s="93"/>
      <c r="C361" s="112"/>
      <c r="D361" s="112"/>
      <c r="E361" s="112"/>
      <c r="F361" s="112"/>
      <c r="G361" s="112"/>
      <c r="H361" s="112"/>
      <c r="I361" s="94"/>
      <c r="J361" s="94"/>
      <c r="K361" s="112"/>
    </row>
    <row r="362" spans="2:11">
      <c r="B362" s="93"/>
      <c r="C362" s="112"/>
      <c r="D362" s="112"/>
      <c r="E362" s="112"/>
      <c r="F362" s="112"/>
      <c r="G362" s="112"/>
      <c r="H362" s="112"/>
      <c r="I362" s="94"/>
      <c r="J362" s="94"/>
      <c r="K362" s="112"/>
    </row>
    <row r="363" spans="2:11">
      <c r="B363" s="93"/>
      <c r="C363" s="112"/>
      <c r="D363" s="112"/>
      <c r="E363" s="112"/>
      <c r="F363" s="112"/>
      <c r="G363" s="112"/>
      <c r="H363" s="112"/>
      <c r="I363" s="94"/>
      <c r="J363" s="94"/>
      <c r="K363" s="112"/>
    </row>
    <row r="364" spans="2:11">
      <c r="B364" s="93"/>
      <c r="C364" s="112"/>
      <c r="D364" s="112"/>
      <c r="E364" s="112"/>
      <c r="F364" s="112"/>
      <c r="G364" s="112"/>
      <c r="H364" s="112"/>
      <c r="I364" s="94"/>
      <c r="J364" s="94"/>
      <c r="K364" s="112"/>
    </row>
    <row r="365" spans="2:11">
      <c r="B365" s="93"/>
      <c r="C365" s="112"/>
      <c r="D365" s="112"/>
      <c r="E365" s="112"/>
      <c r="F365" s="112"/>
      <c r="G365" s="112"/>
      <c r="H365" s="112"/>
      <c r="I365" s="94"/>
      <c r="J365" s="94"/>
      <c r="K365" s="112"/>
    </row>
    <row r="366" spans="2:11">
      <c r="B366" s="93"/>
      <c r="C366" s="112"/>
      <c r="D366" s="112"/>
      <c r="E366" s="112"/>
      <c r="F366" s="112"/>
      <c r="G366" s="112"/>
      <c r="H366" s="112"/>
      <c r="I366" s="94"/>
      <c r="J366" s="94"/>
      <c r="K366" s="112"/>
    </row>
    <row r="367" spans="2:11">
      <c r="B367" s="93"/>
      <c r="C367" s="112"/>
      <c r="D367" s="112"/>
      <c r="E367" s="112"/>
      <c r="F367" s="112"/>
      <c r="G367" s="112"/>
      <c r="H367" s="112"/>
      <c r="I367" s="94"/>
      <c r="J367" s="94"/>
      <c r="K367" s="112"/>
    </row>
    <row r="368" spans="2:11">
      <c r="B368" s="93"/>
      <c r="C368" s="112"/>
      <c r="D368" s="112"/>
      <c r="E368" s="112"/>
      <c r="F368" s="112"/>
      <c r="G368" s="112"/>
      <c r="H368" s="112"/>
      <c r="I368" s="94"/>
      <c r="J368" s="94"/>
      <c r="K368" s="112"/>
    </row>
    <row r="369" spans="2:11">
      <c r="B369" s="93"/>
      <c r="C369" s="112"/>
      <c r="D369" s="112"/>
      <c r="E369" s="112"/>
      <c r="F369" s="112"/>
      <c r="G369" s="112"/>
      <c r="H369" s="112"/>
      <c r="I369" s="94"/>
      <c r="J369" s="94"/>
      <c r="K369" s="112"/>
    </row>
    <row r="370" spans="2:11">
      <c r="B370" s="93"/>
      <c r="C370" s="112"/>
      <c r="D370" s="112"/>
      <c r="E370" s="112"/>
      <c r="F370" s="112"/>
      <c r="G370" s="112"/>
      <c r="H370" s="112"/>
      <c r="I370" s="94"/>
      <c r="J370" s="94"/>
      <c r="K370" s="112"/>
    </row>
    <row r="371" spans="2:11">
      <c r="B371" s="93"/>
      <c r="C371" s="112"/>
      <c r="D371" s="112"/>
      <c r="E371" s="112"/>
      <c r="F371" s="112"/>
      <c r="G371" s="112"/>
      <c r="H371" s="112"/>
      <c r="I371" s="94"/>
      <c r="J371" s="94"/>
      <c r="K371" s="112"/>
    </row>
    <row r="372" spans="2:11">
      <c r="B372" s="93"/>
      <c r="C372" s="112"/>
      <c r="D372" s="112"/>
      <c r="E372" s="112"/>
      <c r="F372" s="112"/>
      <c r="G372" s="112"/>
      <c r="H372" s="112"/>
      <c r="I372" s="94"/>
      <c r="J372" s="94"/>
      <c r="K372" s="112"/>
    </row>
    <row r="373" spans="2:11">
      <c r="B373" s="93"/>
      <c r="C373" s="112"/>
      <c r="D373" s="112"/>
      <c r="E373" s="112"/>
      <c r="F373" s="112"/>
      <c r="G373" s="112"/>
      <c r="H373" s="112"/>
      <c r="I373" s="94"/>
      <c r="J373" s="94"/>
      <c r="K373" s="112"/>
    </row>
    <row r="374" spans="2:11">
      <c r="B374" s="93"/>
      <c r="C374" s="112"/>
      <c r="D374" s="112"/>
      <c r="E374" s="112"/>
      <c r="F374" s="112"/>
      <c r="G374" s="112"/>
      <c r="H374" s="112"/>
      <c r="I374" s="94"/>
      <c r="J374" s="94"/>
      <c r="K374" s="112"/>
    </row>
    <row r="375" spans="2:11">
      <c r="B375" s="93"/>
      <c r="C375" s="112"/>
      <c r="D375" s="112"/>
      <c r="E375" s="112"/>
      <c r="F375" s="112"/>
      <c r="G375" s="112"/>
      <c r="H375" s="112"/>
      <c r="I375" s="94"/>
      <c r="J375" s="94"/>
      <c r="K375" s="112"/>
    </row>
    <row r="376" spans="2:11">
      <c r="B376" s="93"/>
      <c r="C376" s="112"/>
      <c r="D376" s="112"/>
      <c r="E376" s="112"/>
      <c r="F376" s="112"/>
      <c r="G376" s="112"/>
      <c r="H376" s="112"/>
      <c r="I376" s="94"/>
      <c r="J376" s="94"/>
      <c r="K376" s="112"/>
    </row>
    <row r="377" spans="2:11">
      <c r="B377" s="93"/>
      <c r="C377" s="112"/>
      <c r="D377" s="112"/>
      <c r="E377" s="112"/>
      <c r="F377" s="112"/>
      <c r="G377" s="112"/>
      <c r="H377" s="112"/>
      <c r="I377" s="94"/>
      <c r="J377" s="94"/>
      <c r="K377" s="112"/>
    </row>
    <row r="378" spans="2:11">
      <c r="B378" s="93"/>
      <c r="C378" s="112"/>
      <c r="D378" s="112"/>
      <c r="E378" s="112"/>
      <c r="F378" s="112"/>
      <c r="G378" s="112"/>
      <c r="H378" s="112"/>
      <c r="I378" s="94"/>
      <c r="J378" s="94"/>
      <c r="K378" s="112"/>
    </row>
    <row r="379" spans="2:11">
      <c r="B379" s="93"/>
      <c r="C379" s="112"/>
      <c r="D379" s="112"/>
      <c r="E379" s="112"/>
      <c r="F379" s="112"/>
      <c r="G379" s="112"/>
      <c r="H379" s="112"/>
      <c r="I379" s="94"/>
      <c r="J379" s="94"/>
      <c r="K379" s="112"/>
    </row>
    <row r="380" spans="2:11">
      <c r="B380" s="93"/>
      <c r="C380" s="112"/>
      <c r="D380" s="112"/>
      <c r="E380" s="112"/>
      <c r="F380" s="112"/>
      <c r="G380" s="112"/>
      <c r="H380" s="112"/>
      <c r="I380" s="94"/>
      <c r="J380" s="94"/>
      <c r="K380" s="112"/>
    </row>
    <row r="381" spans="2:11">
      <c r="B381" s="93"/>
      <c r="C381" s="112"/>
      <c r="D381" s="112"/>
      <c r="E381" s="112"/>
      <c r="F381" s="112"/>
      <c r="G381" s="112"/>
      <c r="H381" s="112"/>
      <c r="I381" s="94"/>
      <c r="J381" s="94"/>
      <c r="K381" s="112"/>
    </row>
    <row r="382" spans="2:11">
      <c r="B382" s="93"/>
      <c r="C382" s="112"/>
      <c r="D382" s="112"/>
      <c r="E382" s="112"/>
      <c r="F382" s="112"/>
      <c r="G382" s="112"/>
      <c r="H382" s="112"/>
      <c r="I382" s="94"/>
      <c r="J382" s="94"/>
      <c r="K382" s="112"/>
    </row>
    <row r="383" spans="2:11">
      <c r="B383" s="93"/>
      <c r="C383" s="112"/>
      <c r="D383" s="112"/>
      <c r="E383" s="112"/>
      <c r="F383" s="112"/>
      <c r="G383" s="112"/>
      <c r="H383" s="112"/>
      <c r="I383" s="94"/>
      <c r="J383" s="94"/>
      <c r="K383" s="112"/>
    </row>
    <row r="384" spans="2:11">
      <c r="B384" s="93"/>
      <c r="C384" s="112"/>
      <c r="D384" s="112"/>
      <c r="E384" s="112"/>
      <c r="F384" s="112"/>
      <c r="G384" s="112"/>
      <c r="H384" s="112"/>
      <c r="I384" s="94"/>
      <c r="J384" s="94"/>
      <c r="K384" s="112"/>
    </row>
    <row r="385" spans="2:11">
      <c r="B385" s="93"/>
      <c r="C385" s="112"/>
      <c r="D385" s="112"/>
      <c r="E385" s="112"/>
      <c r="F385" s="112"/>
      <c r="G385" s="112"/>
      <c r="H385" s="112"/>
      <c r="I385" s="94"/>
      <c r="J385" s="94"/>
      <c r="K385" s="112"/>
    </row>
    <row r="386" spans="2:11">
      <c r="B386" s="93"/>
      <c r="C386" s="112"/>
      <c r="D386" s="112"/>
      <c r="E386" s="112"/>
      <c r="F386" s="112"/>
      <c r="G386" s="112"/>
      <c r="H386" s="112"/>
      <c r="I386" s="94"/>
      <c r="J386" s="94"/>
      <c r="K386" s="112"/>
    </row>
    <row r="387" spans="2:11">
      <c r="B387" s="93"/>
      <c r="C387" s="112"/>
      <c r="D387" s="112"/>
      <c r="E387" s="112"/>
      <c r="F387" s="112"/>
      <c r="G387" s="112"/>
      <c r="H387" s="112"/>
      <c r="I387" s="94"/>
      <c r="J387" s="94"/>
      <c r="K387" s="112"/>
    </row>
    <row r="388" spans="2:11">
      <c r="B388" s="93"/>
      <c r="C388" s="112"/>
      <c r="D388" s="112"/>
      <c r="E388" s="112"/>
      <c r="F388" s="112"/>
      <c r="G388" s="112"/>
      <c r="H388" s="112"/>
      <c r="I388" s="94"/>
      <c r="J388" s="94"/>
      <c r="K388" s="112"/>
    </row>
    <row r="389" spans="2:11">
      <c r="B389" s="93"/>
      <c r="C389" s="112"/>
      <c r="D389" s="112"/>
      <c r="E389" s="112"/>
      <c r="F389" s="112"/>
      <c r="G389" s="112"/>
      <c r="H389" s="112"/>
      <c r="I389" s="94"/>
      <c r="J389" s="94"/>
      <c r="K389" s="112"/>
    </row>
    <row r="390" spans="2:11">
      <c r="B390" s="93"/>
      <c r="C390" s="112"/>
      <c r="D390" s="112"/>
      <c r="E390" s="112"/>
      <c r="F390" s="112"/>
      <c r="G390" s="112"/>
      <c r="H390" s="112"/>
      <c r="I390" s="94"/>
      <c r="J390" s="94"/>
      <c r="K390" s="112"/>
    </row>
    <row r="391" spans="2:11">
      <c r="B391" s="93"/>
      <c r="C391" s="112"/>
      <c r="D391" s="112"/>
      <c r="E391" s="112"/>
      <c r="F391" s="112"/>
      <c r="G391" s="112"/>
      <c r="H391" s="112"/>
      <c r="I391" s="94"/>
      <c r="J391" s="94"/>
      <c r="K391" s="112"/>
    </row>
    <row r="392" spans="2:11">
      <c r="B392" s="93"/>
      <c r="C392" s="112"/>
      <c r="D392" s="112"/>
      <c r="E392" s="112"/>
      <c r="F392" s="112"/>
      <c r="G392" s="112"/>
      <c r="H392" s="112"/>
      <c r="I392" s="94"/>
      <c r="J392" s="94"/>
      <c r="K392" s="112"/>
    </row>
    <row r="393" spans="2:11">
      <c r="B393" s="93"/>
      <c r="C393" s="112"/>
      <c r="D393" s="112"/>
      <c r="E393" s="112"/>
      <c r="F393" s="112"/>
      <c r="G393" s="112"/>
      <c r="H393" s="112"/>
      <c r="I393" s="94"/>
      <c r="J393" s="94"/>
      <c r="K393" s="112"/>
    </row>
    <row r="394" spans="2:11">
      <c r="B394" s="93"/>
      <c r="C394" s="112"/>
      <c r="D394" s="112"/>
      <c r="E394" s="112"/>
      <c r="F394" s="112"/>
      <c r="G394" s="112"/>
      <c r="H394" s="112"/>
      <c r="I394" s="94"/>
      <c r="J394" s="94"/>
      <c r="K394" s="112"/>
    </row>
    <row r="395" spans="2:11">
      <c r="B395" s="93"/>
      <c r="C395" s="112"/>
      <c r="D395" s="112"/>
      <c r="E395" s="112"/>
      <c r="F395" s="112"/>
      <c r="G395" s="112"/>
      <c r="H395" s="112"/>
      <c r="I395" s="94"/>
      <c r="J395" s="94"/>
      <c r="K395" s="112"/>
    </row>
    <row r="396" spans="2:11">
      <c r="B396" s="93"/>
      <c r="C396" s="112"/>
      <c r="D396" s="112"/>
      <c r="E396" s="112"/>
      <c r="F396" s="112"/>
      <c r="G396" s="112"/>
      <c r="H396" s="112"/>
      <c r="I396" s="94"/>
      <c r="J396" s="94"/>
      <c r="K396" s="112"/>
    </row>
    <row r="397" spans="2:11">
      <c r="B397" s="93"/>
      <c r="C397" s="112"/>
      <c r="D397" s="112"/>
      <c r="E397" s="112"/>
      <c r="F397" s="112"/>
      <c r="G397" s="112"/>
      <c r="H397" s="112"/>
      <c r="I397" s="94"/>
      <c r="J397" s="94"/>
      <c r="K397" s="112"/>
    </row>
    <row r="398" spans="2:11">
      <c r="B398" s="93"/>
      <c r="C398" s="112"/>
      <c r="D398" s="112"/>
      <c r="E398" s="112"/>
      <c r="F398" s="112"/>
      <c r="G398" s="112"/>
      <c r="H398" s="112"/>
      <c r="I398" s="94"/>
      <c r="J398" s="94"/>
      <c r="K398" s="112"/>
    </row>
    <row r="399" spans="2:11">
      <c r="B399" s="93"/>
      <c r="C399" s="112"/>
      <c r="D399" s="112"/>
      <c r="E399" s="112"/>
      <c r="F399" s="112"/>
      <c r="G399" s="112"/>
      <c r="H399" s="112"/>
      <c r="I399" s="94"/>
      <c r="J399" s="94"/>
      <c r="K399" s="112"/>
    </row>
    <row r="400" spans="2:11">
      <c r="B400" s="93"/>
      <c r="C400" s="112"/>
      <c r="D400" s="112"/>
      <c r="E400" s="112"/>
      <c r="F400" s="112"/>
      <c r="G400" s="112"/>
      <c r="H400" s="112"/>
      <c r="I400" s="94"/>
      <c r="J400" s="94"/>
      <c r="K400" s="112"/>
    </row>
    <row r="401" spans="2:11">
      <c r="B401" s="93"/>
      <c r="C401" s="112"/>
      <c r="D401" s="112"/>
      <c r="E401" s="112"/>
      <c r="F401" s="112"/>
      <c r="G401" s="112"/>
      <c r="H401" s="112"/>
      <c r="I401" s="94"/>
      <c r="J401" s="94"/>
      <c r="K401" s="112"/>
    </row>
    <row r="402" spans="2:11">
      <c r="B402" s="93"/>
      <c r="C402" s="112"/>
      <c r="D402" s="112"/>
      <c r="E402" s="112"/>
      <c r="F402" s="112"/>
      <c r="G402" s="112"/>
      <c r="H402" s="112"/>
      <c r="I402" s="94"/>
      <c r="J402" s="94"/>
      <c r="K402" s="112"/>
    </row>
    <row r="403" spans="2:11">
      <c r="B403" s="93"/>
      <c r="C403" s="112"/>
      <c r="D403" s="112"/>
      <c r="E403" s="112"/>
      <c r="F403" s="112"/>
      <c r="G403" s="112"/>
      <c r="H403" s="112"/>
      <c r="I403" s="94"/>
      <c r="J403" s="94"/>
      <c r="K403" s="112"/>
    </row>
    <row r="404" spans="2:11">
      <c r="B404" s="93"/>
      <c r="C404" s="112"/>
      <c r="D404" s="112"/>
      <c r="E404" s="112"/>
      <c r="F404" s="112"/>
      <c r="G404" s="112"/>
      <c r="H404" s="112"/>
      <c r="I404" s="94"/>
      <c r="J404" s="94"/>
      <c r="K404" s="112"/>
    </row>
    <row r="405" spans="2:11">
      <c r="B405" s="93"/>
      <c r="C405" s="112"/>
      <c r="D405" s="112"/>
      <c r="E405" s="112"/>
      <c r="F405" s="112"/>
      <c r="G405" s="112"/>
      <c r="H405" s="112"/>
      <c r="I405" s="94"/>
      <c r="J405" s="94"/>
      <c r="K405" s="112"/>
    </row>
    <row r="406" spans="2:11">
      <c r="B406" s="93"/>
      <c r="C406" s="112"/>
      <c r="D406" s="112"/>
      <c r="E406" s="112"/>
      <c r="F406" s="112"/>
      <c r="G406" s="112"/>
      <c r="H406" s="112"/>
      <c r="I406" s="94"/>
      <c r="J406" s="94"/>
      <c r="K406" s="112"/>
    </row>
    <row r="407" spans="2:11">
      <c r="B407" s="93"/>
      <c r="C407" s="112"/>
      <c r="D407" s="112"/>
      <c r="E407" s="112"/>
      <c r="F407" s="112"/>
      <c r="G407" s="112"/>
      <c r="H407" s="112"/>
      <c r="I407" s="94"/>
      <c r="J407" s="94"/>
      <c r="K407" s="112"/>
    </row>
    <row r="408" spans="2:11">
      <c r="B408" s="93"/>
      <c r="C408" s="112"/>
      <c r="D408" s="112"/>
      <c r="E408" s="112"/>
      <c r="F408" s="112"/>
      <c r="G408" s="112"/>
      <c r="H408" s="112"/>
      <c r="I408" s="94"/>
      <c r="J408" s="94"/>
      <c r="K408" s="112"/>
    </row>
    <row r="409" spans="2:11">
      <c r="B409" s="93"/>
      <c r="C409" s="112"/>
      <c r="D409" s="112"/>
      <c r="E409" s="112"/>
      <c r="F409" s="112"/>
      <c r="G409" s="112"/>
      <c r="H409" s="112"/>
      <c r="I409" s="94"/>
      <c r="J409" s="94"/>
      <c r="K409" s="112"/>
    </row>
    <row r="410" spans="2:11">
      <c r="B410" s="93"/>
      <c r="C410" s="112"/>
      <c r="D410" s="112"/>
      <c r="E410" s="112"/>
      <c r="F410" s="112"/>
      <c r="G410" s="112"/>
      <c r="H410" s="112"/>
      <c r="I410" s="94"/>
      <c r="J410" s="94"/>
      <c r="K410" s="112"/>
    </row>
    <row r="411" spans="2:11">
      <c r="B411" s="93"/>
      <c r="C411" s="112"/>
      <c r="D411" s="112"/>
      <c r="E411" s="112"/>
      <c r="F411" s="112"/>
      <c r="G411" s="112"/>
      <c r="H411" s="112"/>
      <c r="I411" s="94"/>
      <c r="J411" s="94"/>
      <c r="K411" s="112"/>
    </row>
    <row r="412" spans="2:11">
      <c r="B412" s="93"/>
      <c r="C412" s="112"/>
      <c r="D412" s="112"/>
      <c r="E412" s="112"/>
      <c r="F412" s="112"/>
      <c r="G412" s="112"/>
      <c r="H412" s="112"/>
      <c r="I412" s="94"/>
      <c r="J412" s="94"/>
      <c r="K412" s="112"/>
    </row>
    <row r="413" spans="2:11">
      <c r="B413" s="93"/>
      <c r="C413" s="112"/>
      <c r="D413" s="112"/>
      <c r="E413" s="112"/>
      <c r="F413" s="112"/>
      <c r="G413" s="112"/>
      <c r="H413" s="112"/>
      <c r="I413" s="94"/>
      <c r="J413" s="94"/>
      <c r="K413" s="112"/>
    </row>
    <row r="414" spans="2:11">
      <c r="B414" s="93"/>
      <c r="C414" s="112"/>
      <c r="D414" s="112"/>
      <c r="E414" s="112"/>
      <c r="F414" s="112"/>
      <c r="G414" s="112"/>
      <c r="H414" s="112"/>
      <c r="I414" s="94"/>
      <c r="J414" s="94"/>
      <c r="K414" s="112"/>
    </row>
    <row r="415" spans="2:11">
      <c r="B415" s="93"/>
      <c r="C415" s="112"/>
      <c r="D415" s="112"/>
      <c r="E415" s="112"/>
      <c r="F415" s="112"/>
      <c r="G415" s="112"/>
      <c r="H415" s="112"/>
      <c r="I415" s="94"/>
      <c r="J415" s="94"/>
      <c r="K415" s="112"/>
    </row>
    <row r="416" spans="2:11">
      <c r="B416" s="93"/>
      <c r="C416" s="112"/>
      <c r="D416" s="112"/>
      <c r="E416" s="112"/>
      <c r="F416" s="112"/>
      <c r="G416" s="112"/>
      <c r="H416" s="112"/>
      <c r="I416" s="94"/>
      <c r="J416" s="94"/>
      <c r="K416" s="112"/>
    </row>
    <row r="417" spans="2:11">
      <c r="B417" s="93"/>
      <c r="C417" s="112"/>
      <c r="D417" s="112"/>
      <c r="E417" s="112"/>
      <c r="F417" s="112"/>
      <c r="G417" s="112"/>
      <c r="H417" s="112"/>
      <c r="I417" s="94"/>
      <c r="J417" s="94"/>
      <c r="K417" s="112"/>
    </row>
    <row r="418" spans="2:11">
      <c r="B418" s="93"/>
      <c r="C418" s="112"/>
      <c r="D418" s="112"/>
      <c r="E418" s="112"/>
      <c r="F418" s="112"/>
      <c r="G418" s="112"/>
      <c r="H418" s="112"/>
      <c r="I418" s="94"/>
      <c r="J418" s="94"/>
      <c r="K418" s="112"/>
    </row>
    <row r="419" spans="2:11">
      <c r="B419" s="93"/>
      <c r="C419" s="112"/>
      <c r="D419" s="112"/>
      <c r="E419" s="112"/>
      <c r="F419" s="112"/>
      <c r="G419" s="112"/>
      <c r="H419" s="112"/>
      <c r="I419" s="94"/>
      <c r="J419" s="94"/>
      <c r="K419" s="112"/>
    </row>
    <row r="420" spans="2:11">
      <c r="B420" s="93"/>
      <c r="C420" s="112"/>
      <c r="D420" s="112"/>
      <c r="E420" s="112"/>
      <c r="F420" s="112"/>
      <c r="G420" s="112"/>
      <c r="H420" s="112"/>
      <c r="I420" s="94"/>
      <c r="J420" s="94"/>
      <c r="K420" s="112"/>
    </row>
    <row r="421" spans="2:11">
      <c r="B421" s="93"/>
      <c r="C421" s="112"/>
      <c r="D421" s="112"/>
      <c r="E421" s="112"/>
      <c r="F421" s="112"/>
      <c r="G421" s="112"/>
      <c r="H421" s="112"/>
      <c r="I421" s="94"/>
      <c r="J421" s="94"/>
      <c r="K421" s="112"/>
    </row>
    <row r="422" spans="2:11">
      <c r="B422" s="93"/>
      <c r="C422" s="112"/>
      <c r="D422" s="112"/>
      <c r="E422" s="112"/>
      <c r="F422" s="112"/>
      <c r="G422" s="112"/>
      <c r="H422" s="112"/>
      <c r="I422" s="94"/>
      <c r="J422" s="94"/>
      <c r="K422" s="112"/>
    </row>
    <row r="423" spans="2:11">
      <c r="B423" s="93"/>
      <c r="C423" s="112"/>
      <c r="D423" s="112"/>
      <c r="E423" s="112"/>
      <c r="F423" s="112"/>
      <c r="G423" s="112"/>
      <c r="H423" s="112"/>
      <c r="I423" s="94"/>
      <c r="J423" s="94"/>
      <c r="K423" s="112"/>
    </row>
    <row r="424" spans="2:11">
      <c r="B424" s="93"/>
      <c r="C424" s="112"/>
      <c r="D424" s="112"/>
      <c r="E424" s="112"/>
      <c r="F424" s="112"/>
      <c r="G424" s="112"/>
      <c r="H424" s="112"/>
      <c r="I424" s="94"/>
      <c r="J424" s="94"/>
      <c r="K424" s="112"/>
    </row>
    <row r="425" spans="2:11">
      <c r="B425" s="93"/>
      <c r="C425" s="112"/>
      <c r="D425" s="112"/>
      <c r="E425" s="112"/>
      <c r="F425" s="112"/>
      <c r="G425" s="112"/>
      <c r="H425" s="112"/>
      <c r="I425" s="94"/>
      <c r="J425" s="94"/>
      <c r="K425" s="112"/>
    </row>
    <row r="426" spans="2:11">
      <c r="B426" s="93"/>
      <c r="C426" s="112"/>
      <c r="D426" s="112"/>
      <c r="E426" s="112"/>
      <c r="F426" s="112"/>
      <c r="G426" s="112"/>
      <c r="H426" s="112"/>
      <c r="I426" s="94"/>
      <c r="J426" s="94"/>
      <c r="K426" s="112"/>
    </row>
    <row r="427" spans="2:11">
      <c r="B427" s="93"/>
      <c r="C427" s="112"/>
      <c r="D427" s="112"/>
      <c r="E427" s="112"/>
      <c r="F427" s="112"/>
      <c r="G427" s="112"/>
      <c r="H427" s="112"/>
      <c r="I427" s="94"/>
      <c r="J427" s="94"/>
      <c r="K427" s="112"/>
    </row>
    <row r="428" spans="2:11">
      <c r="B428" s="93"/>
      <c r="C428" s="112"/>
      <c r="D428" s="112"/>
      <c r="E428" s="112"/>
      <c r="F428" s="112"/>
      <c r="G428" s="112"/>
      <c r="H428" s="112"/>
      <c r="I428" s="94"/>
      <c r="J428" s="94"/>
      <c r="K428" s="112"/>
    </row>
    <row r="429" spans="2:11">
      <c r="B429" s="93"/>
      <c r="C429" s="112"/>
      <c r="D429" s="112"/>
      <c r="E429" s="112"/>
      <c r="F429" s="112"/>
      <c r="G429" s="112"/>
      <c r="H429" s="112"/>
      <c r="I429" s="94"/>
      <c r="J429" s="94"/>
      <c r="K429" s="112"/>
    </row>
    <row r="430" spans="2:11">
      <c r="B430" s="93"/>
      <c r="C430" s="112"/>
      <c r="D430" s="112"/>
      <c r="E430" s="112"/>
      <c r="F430" s="112"/>
      <c r="G430" s="112"/>
      <c r="H430" s="112"/>
      <c r="I430" s="94"/>
      <c r="J430" s="94"/>
      <c r="K430" s="112"/>
    </row>
    <row r="431" spans="2:11">
      <c r="B431" s="93"/>
      <c r="C431" s="112"/>
      <c r="D431" s="112"/>
      <c r="E431" s="112"/>
      <c r="F431" s="112"/>
      <c r="G431" s="112"/>
      <c r="H431" s="112"/>
      <c r="I431" s="94"/>
      <c r="J431" s="94"/>
      <c r="K431" s="112"/>
    </row>
    <row r="432" spans="2:11">
      <c r="B432" s="93"/>
      <c r="C432" s="112"/>
      <c r="D432" s="112"/>
      <c r="E432" s="112"/>
      <c r="F432" s="112"/>
      <c r="G432" s="112"/>
      <c r="H432" s="112"/>
      <c r="I432" s="94"/>
      <c r="J432" s="94"/>
      <c r="K432" s="112"/>
    </row>
    <row r="433" spans="2:11">
      <c r="B433" s="93"/>
      <c r="C433" s="112"/>
      <c r="D433" s="112"/>
      <c r="E433" s="112"/>
      <c r="F433" s="112"/>
      <c r="G433" s="112"/>
      <c r="H433" s="112"/>
      <c r="I433" s="94"/>
      <c r="J433" s="94"/>
      <c r="K433" s="112"/>
    </row>
    <row r="434" spans="2:11">
      <c r="B434" s="93"/>
      <c r="C434" s="112"/>
      <c r="D434" s="112"/>
      <c r="E434" s="112"/>
      <c r="F434" s="112"/>
      <c r="G434" s="112"/>
      <c r="H434" s="112"/>
      <c r="I434" s="94"/>
      <c r="J434" s="94"/>
      <c r="K434" s="112"/>
    </row>
    <row r="435" spans="2:11">
      <c r="B435" s="93"/>
      <c r="C435" s="112"/>
      <c r="D435" s="112"/>
      <c r="E435" s="112"/>
      <c r="F435" s="112"/>
      <c r="G435" s="112"/>
      <c r="H435" s="112"/>
      <c r="I435" s="94"/>
      <c r="J435" s="94"/>
      <c r="K435" s="112"/>
    </row>
    <row r="436" spans="2:11">
      <c r="B436" s="93"/>
      <c r="C436" s="112"/>
      <c r="D436" s="112"/>
      <c r="E436" s="112"/>
      <c r="F436" s="112"/>
      <c r="G436" s="112"/>
      <c r="H436" s="112"/>
      <c r="I436" s="94"/>
      <c r="J436" s="94"/>
      <c r="K436" s="112"/>
    </row>
    <row r="437" spans="2:11">
      <c r="B437" s="93"/>
      <c r="C437" s="112"/>
      <c r="D437" s="112"/>
      <c r="E437" s="112"/>
      <c r="F437" s="112"/>
      <c r="G437" s="112"/>
      <c r="H437" s="112"/>
      <c r="I437" s="94"/>
      <c r="J437" s="94"/>
      <c r="K437" s="112"/>
    </row>
    <row r="438" spans="2:11">
      <c r="B438" s="93"/>
      <c r="C438" s="112"/>
      <c r="D438" s="112"/>
      <c r="E438" s="112"/>
      <c r="F438" s="112"/>
      <c r="G438" s="112"/>
      <c r="H438" s="112"/>
      <c r="I438" s="94"/>
      <c r="J438" s="94"/>
      <c r="K438" s="112"/>
    </row>
    <row r="439" spans="2:11">
      <c r="B439" s="93"/>
      <c r="C439" s="112"/>
      <c r="D439" s="112"/>
      <c r="E439" s="112"/>
      <c r="F439" s="112"/>
      <c r="G439" s="112"/>
      <c r="H439" s="112"/>
      <c r="I439" s="94"/>
      <c r="J439" s="94"/>
      <c r="K439" s="112"/>
    </row>
    <row r="440" spans="2:11">
      <c r="B440" s="93"/>
      <c r="C440" s="112"/>
      <c r="D440" s="112"/>
      <c r="E440" s="112"/>
      <c r="F440" s="112"/>
      <c r="G440" s="112"/>
      <c r="H440" s="112"/>
      <c r="I440" s="94"/>
      <c r="J440" s="94"/>
      <c r="K440" s="112"/>
    </row>
    <row r="441" spans="2:11">
      <c r="B441" s="93"/>
      <c r="C441" s="112"/>
      <c r="D441" s="112"/>
      <c r="E441" s="112"/>
      <c r="F441" s="112"/>
      <c r="G441" s="112"/>
      <c r="H441" s="112"/>
      <c r="I441" s="94"/>
      <c r="J441" s="94"/>
      <c r="K441" s="112"/>
    </row>
    <row r="442" spans="2:11">
      <c r="B442" s="93"/>
      <c r="C442" s="112"/>
      <c r="D442" s="112"/>
      <c r="E442" s="112"/>
      <c r="F442" s="112"/>
      <c r="G442" s="112"/>
      <c r="H442" s="112"/>
      <c r="I442" s="94"/>
      <c r="J442" s="94"/>
      <c r="K442" s="112"/>
    </row>
    <row r="443" spans="2:11">
      <c r="B443" s="93"/>
      <c r="C443" s="112"/>
      <c r="D443" s="112"/>
      <c r="E443" s="112"/>
      <c r="F443" s="112"/>
      <c r="G443" s="112"/>
      <c r="H443" s="112"/>
      <c r="I443" s="94"/>
      <c r="J443" s="94"/>
      <c r="K443" s="112"/>
    </row>
    <row r="444" spans="2:11">
      <c r="B444" s="93"/>
      <c r="C444" s="112"/>
      <c r="D444" s="112"/>
      <c r="E444" s="112"/>
      <c r="F444" s="112"/>
      <c r="G444" s="112"/>
      <c r="H444" s="112"/>
      <c r="I444" s="94"/>
      <c r="J444" s="94"/>
      <c r="K444" s="112"/>
    </row>
    <row r="445" spans="2:11">
      <c r="B445" s="93"/>
      <c r="C445" s="112"/>
      <c r="D445" s="112"/>
      <c r="E445" s="112"/>
      <c r="F445" s="112"/>
      <c r="G445" s="112"/>
      <c r="H445" s="112"/>
      <c r="I445" s="94"/>
      <c r="J445" s="94"/>
      <c r="K445" s="112"/>
    </row>
    <row r="446" spans="2:11">
      <c r="B446" s="93"/>
      <c r="C446" s="112"/>
      <c r="D446" s="112"/>
      <c r="E446" s="112"/>
      <c r="F446" s="112"/>
      <c r="G446" s="112"/>
      <c r="H446" s="112"/>
      <c r="I446" s="94"/>
      <c r="J446" s="94"/>
      <c r="K446" s="112"/>
    </row>
    <row r="447" spans="2:11">
      <c r="B447" s="93"/>
      <c r="C447" s="112"/>
      <c r="D447" s="112"/>
      <c r="E447" s="112"/>
      <c r="F447" s="112"/>
      <c r="G447" s="112"/>
      <c r="H447" s="112"/>
      <c r="I447" s="94"/>
      <c r="J447" s="94"/>
      <c r="K447" s="112"/>
    </row>
    <row r="448" spans="2:11">
      <c r="B448" s="93"/>
      <c r="C448" s="112"/>
      <c r="D448" s="112"/>
      <c r="E448" s="112"/>
      <c r="F448" s="112"/>
      <c r="G448" s="112"/>
      <c r="H448" s="112"/>
      <c r="I448" s="94"/>
      <c r="J448" s="94"/>
      <c r="K448" s="112"/>
    </row>
    <row r="449" spans="2:11">
      <c r="B449" s="93"/>
      <c r="C449" s="112"/>
      <c r="D449" s="112"/>
      <c r="E449" s="112"/>
      <c r="F449" s="112"/>
      <c r="G449" s="112"/>
      <c r="H449" s="112"/>
      <c r="I449" s="94"/>
      <c r="J449" s="94"/>
      <c r="K449" s="112"/>
    </row>
    <row r="450" spans="2:11">
      <c r="B450" s="93"/>
      <c r="C450" s="112"/>
      <c r="D450" s="112"/>
      <c r="E450" s="112"/>
      <c r="F450" s="112"/>
      <c r="G450" s="112"/>
      <c r="H450" s="112"/>
      <c r="I450" s="94"/>
      <c r="J450" s="94"/>
      <c r="K450" s="112"/>
    </row>
    <row r="451" spans="2:11">
      <c r="B451" s="93"/>
      <c r="C451" s="112"/>
      <c r="D451" s="112"/>
      <c r="E451" s="112"/>
      <c r="F451" s="112"/>
      <c r="G451" s="112"/>
      <c r="H451" s="112"/>
      <c r="I451" s="94"/>
      <c r="J451" s="94"/>
      <c r="K451" s="112"/>
    </row>
    <row r="452" spans="2:11">
      <c r="B452" s="93"/>
      <c r="C452" s="112"/>
      <c r="D452" s="112"/>
      <c r="E452" s="112"/>
      <c r="F452" s="112"/>
      <c r="G452" s="112"/>
      <c r="H452" s="112"/>
      <c r="I452" s="94"/>
      <c r="J452" s="94"/>
      <c r="K452" s="112"/>
    </row>
    <row r="453" spans="2:11">
      <c r="B453" s="93"/>
      <c r="C453" s="112"/>
      <c r="D453" s="112"/>
      <c r="E453" s="112"/>
      <c r="F453" s="112"/>
      <c r="G453" s="112"/>
      <c r="H453" s="112"/>
      <c r="I453" s="94"/>
      <c r="J453" s="94"/>
      <c r="K453" s="112"/>
    </row>
    <row r="454" spans="2:11">
      <c r="B454" s="93"/>
      <c r="C454" s="112"/>
      <c r="D454" s="112"/>
      <c r="E454" s="112"/>
      <c r="F454" s="112"/>
      <c r="G454" s="112"/>
      <c r="H454" s="112"/>
      <c r="I454" s="94"/>
      <c r="J454" s="94"/>
      <c r="K454" s="112"/>
    </row>
    <row r="455" spans="2:11">
      <c r="B455" s="93"/>
      <c r="C455" s="112"/>
      <c r="D455" s="112"/>
      <c r="E455" s="112"/>
      <c r="F455" s="112"/>
      <c r="G455" s="112"/>
      <c r="H455" s="112"/>
      <c r="I455" s="94"/>
      <c r="J455" s="94"/>
      <c r="K455" s="112"/>
    </row>
    <row r="456" spans="2:11">
      <c r="B456" s="93"/>
      <c r="C456" s="112"/>
      <c r="D456" s="112"/>
      <c r="E456" s="112"/>
      <c r="F456" s="112"/>
      <c r="G456" s="112"/>
      <c r="H456" s="112"/>
      <c r="I456" s="94"/>
      <c r="J456" s="94"/>
      <c r="K456" s="112"/>
    </row>
    <row r="457" spans="2:11">
      <c r="B457" s="93"/>
      <c r="C457" s="112"/>
      <c r="D457" s="112"/>
      <c r="E457" s="112"/>
      <c r="F457" s="112"/>
      <c r="G457" s="112"/>
      <c r="H457" s="112"/>
      <c r="I457" s="94"/>
      <c r="J457" s="94"/>
      <c r="K457" s="112"/>
    </row>
    <row r="458" spans="2:11">
      <c r="B458" s="93"/>
      <c r="C458" s="112"/>
      <c r="D458" s="112"/>
      <c r="E458" s="112"/>
      <c r="F458" s="112"/>
      <c r="G458" s="112"/>
      <c r="H458" s="112"/>
      <c r="I458" s="94"/>
      <c r="J458" s="94"/>
      <c r="K458" s="112"/>
    </row>
    <row r="459" spans="2:11">
      <c r="B459" s="93"/>
      <c r="C459" s="112"/>
      <c r="D459" s="112"/>
      <c r="E459" s="112"/>
      <c r="F459" s="112"/>
      <c r="G459" s="112"/>
      <c r="H459" s="112"/>
      <c r="I459" s="94"/>
      <c r="J459" s="94"/>
      <c r="K459" s="112"/>
    </row>
    <row r="460" spans="2:11">
      <c r="B460" s="93"/>
      <c r="C460" s="112"/>
      <c r="D460" s="112"/>
      <c r="E460" s="112"/>
      <c r="F460" s="112"/>
      <c r="G460" s="112"/>
      <c r="H460" s="112"/>
      <c r="I460" s="94"/>
      <c r="J460" s="94"/>
      <c r="K460" s="112"/>
    </row>
    <row r="461" spans="2:11">
      <c r="B461" s="93"/>
      <c r="C461" s="112"/>
      <c r="D461" s="112"/>
      <c r="E461" s="112"/>
      <c r="F461" s="112"/>
      <c r="G461" s="112"/>
      <c r="H461" s="112"/>
      <c r="I461" s="94"/>
      <c r="J461" s="94"/>
      <c r="K461" s="112"/>
    </row>
    <row r="462" spans="2:11">
      <c r="B462" s="93"/>
      <c r="C462" s="112"/>
      <c r="D462" s="112"/>
      <c r="E462" s="112"/>
      <c r="F462" s="112"/>
      <c r="G462" s="112"/>
      <c r="H462" s="112"/>
      <c r="I462" s="94"/>
      <c r="J462" s="94"/>
      <c r="K462" s="112"/>
    </row>
    <row r="463" spans="2:11">
      <c r="B463" s="93"/>
      <c r="C463" s="112"/>
      <c r="D463" s="112"/>
      <c r="E463" s="112"/>
      <c r="F463" s="112"/>
      <c r="G463" s="112"/>
      <c r="H463" s="112"/>
      <c r="I463" s="94"/>
      <c r="J463" s="94"/>
      <c r="K463" s="112"/>
    </row>
    <row r="464" spans="2:11">
      <c r="B464" s="93"/>
      <c r="C464" s="112"/>
      <c r="D464" s="112"/>
      <c r="E464" s="112"/>
      <c r="F464" s="112"/>
      <c r="G464" s="112"/>
      <c r="H464" s="112"/>
      <c r="I464" s="94"/>
      <c r="J464" s="94"/>
      <c r="K464" s="112"/>
    </row>
    <row r="465" spans="2:11">
      <c r="B465" s="93"/>
      <c r="C465" s="112"/>
      <c r="D465" s="112"/>
      <c r="E465" s="112"/>
      <c r="F465" s="112"/>
      <c r="G465" s="112"/>
      <c r="H465" s="112"/>
      <c r="I465" s="94"/>
      <c r="J465" s="94"/>
      <c r="K465" s="112"/>
    </row>
    <row r="466" spans="2:11">
      <c r="B466" s="93"/>
      <c r="C466" s="112"/>
      <c r="D466" s="112"/>
      <c r="E466" s="112"/>
      <c r="F466" s="112"/>
      <c r="G466" s="112"/>
      <c r="H466" s="112"/>
      <c r="I466" s="94"/>
      <c r="J466" s="94"/>
      <c r="K466" s="112"/>
    </row>
    <row r="467" spans="2:11">
      <c r="B467" s="93"/>
      <c r="C467" s="112"/>
      <c r="D467" s="112"/>
      <c r="E467" s="112"/>
      <c r="F467" s="112"/>
      <c r="G467" s="112"/>
      <c r="H467" s="112"/>
      <c r="I467" s="94"/>
      <c r="J467" s="94"/>
      <c r="K467" s="112"/>
    </row>
    <row r="468" spans="2:11">
      <c r="B468" s="93"/>
      <c r="C468" s="112"/>
      <c r="D468" s="112"/>
      <c r="E468" s="112"/>
      <c r="F468" s="112"/>
      <c r="G468" s="112"/>
      <c r="H468" s="112"/>
      <c r="I468" s="94"/>
      <c r="J468" s="94"/>
      <c r="K468" s="112"/>
    </row>
    <row r="469" spans="2:11">
      <c r="B469" s="93"/>
      <c r="C469" s="112"/>
      <c r="D469" s="112"/>
      <c r="E469" s="112"/>
      <c r="F469" s="112"/>
      <c r="G469" s="112"/>
      <c r="H469" s="112"/>
      <c r="I469" s="94"/>
      <c r="J469" s="94"/>
      <c r="K469" s="112"/>
    </row>
    <row r="470" spans="2:11">
      <c r="B470" s="93"/>
      <c r="C470" s="112"/>
      <c r="D470" s="112"/>
      <c r="E470" s="112"/>
      <c r="F470" s="112"/>
      <c r="G470" s="112"/>
      <c r="H470" s="112"/>
      <c r="I470" s="94"/>
      <c r="J470" s="94"/>
      <c r="K470" s="112"/>
    </row>
    <row r="471" spans="2:11">
      <c r="B471" s="93"/>
      <c r="C471" s="112"/>
      <c r="D471" s="112"/>
      <c r="E471" s="112"/>
      <c r="F471" s="112"/>
      <c r="G471" s="112"/>
      <c r="H471" s="112"/>
      <c r="I471" s="94"/>
      <c r="J471" s="94"/>
      <c r="K471" s="112"/>
    </row>
    <row r="472" spans="2:11">
      <c r="B472" s="93"/>
      <c r="C472" s="112"/>
      <c r="D472" s="112"/>
      <c r="E472" s="112"/>
      <c r="F472" s="112"/>
      <c r="G472" s="112"/>
      <c r="H472" s="112"/>
      <c r="I472" s="94"/>
      <c r="J472" s="94"/>
      <c r="K472" s="112"/>
    </row>
    <row r="473" spans="2:11">
      <c r="B473" s="93"/>
      <c r="C473" s="112"/>
      <c r="D473" s="112"/>
      <c r="E473" s="112"/>
      <c r="F473" s="112"/>
      <c r="G473" s="112"/>
      <c r="H473" s="112"/>
      <c r="I473" s="94"/>
      <c r="J473" s="94"/>
      <c r="K473" s="112"/>
    </row>
    <row r="474" spans="2:11">
      <c r="B474" s="93"/>
      <c r="C474" s="112"/>
      <c r="D474" s="112"/>
      <c r="E474" s="112"/>
      <c r="F474" s="112"/>
      <c r="G474" s="112"/>
      <c r="H474" s="112"/>
      <c r="I474" s="94"/>
      <c r="J474" s="94"/>
      <c r="K474" s="112"/>
    </row>
    <row r="475" spans="2:11">
      <c r="B475" s="93"/>
      <c r="C475" s="112"/>
      <c r="D475" s="112"/>
      <c r="E475" s="112"/>
      <c r="F475" s="112"/>
      <c r="G475" s="112"/>
      <c r="H475" s="112"/>
      <c r="I475" s="94"/>
      <c r="J475" s="94"/>
      <c r="K475" s="112"/>
    </row>
    <row r="476" spans="2:11">
      <c r="B476" s="93"/>
      <c r="C476" s="112"/>
      <c r="D476" s="112"/>
      <c r="E476" s="112"/>
      <c r="F476" s="112"/>
      <c r="G476" s="112"/>
      <c r="H476" s="112"/>
      <c r="I476" s="94"/>
      <c r="J476" s="94"/>
      <c r="K476" s="112"/>
    </row>
    <row r="477" spans="2:11">
      <c r="B477" s="93"/>
      <c r="C477" s="112"/>
      <c r="D477" s="112"/>
      <c r="E477" s="112"/>
      <c r="F477" s="112"/>
      <c r="G477" s="112"/>
      <c r="H477" s="112"/>
      <c r="I477" s="94"/>
      <c r="J477" s="94"/>
      <c r="K477" s="112"/>
    </row>
    <row r="478" spans="2:11">
      <c r="B478" s="93"/>
      <c r="C478" s="112"/>
      <c r="D478" s="112"/>
      <c r="E478" s="112"/>
      <c r="F478" s="112"/>
      <c r="G478" s="112"/>
      <c r="H478" s="112"/>
      <c r="I478" s="94"/>
      <c r="J478" s="94"/>
      <c r="K478" s="112"/>
    </row>
    <row r="479" spans="2:11">
      <c r="B479" s="93"/>
      <c r="C479" s="112"/>
      <c r="D479" s="112"/>
      <c r="E479" s="112"/>
      <c r="F479" s="112"/>
      <c r="G479" s="112"/>
      <c r="H479" s="112"/>
      <c r="I479" s="94"/>
      <c r="J479" s="94"/>
      <c r="K479" s="112"/>
    </row>
    <row r="480" spans="2:11">
      <c r="B480" s="93"/>
      <c r="C480" s="112"/>
      <c r="D480" s="112"/>
      <c r="E480" s="112"/>
      <c r="F480" s="112"/>
      <c r="G480" s="112"/>
      <c r="H480" s="112"/>
      <c r="I480" s="94"/>
      <c r="J480" s="94"/>
      <c r="K480" s="112"/>
    </row>
    <row r="481" spans="2:11">
      <c r="B481" s="93"/>
      <c r="C481" s="112"/>
      <c r="D481" s="112"/>
      <c r="E481" s="112"/>
      <c r="F481" s="112"/>
      <c r="G481" s="112"/>
      <c r="H481" s="112"/>
      <c r="I481" s="94"/>
      <c r="J481" s="94"/>
      <c r="K481" s="112"/>
    </row>
    <row r="482" spans="2:11">
      <c r="B482" s="93"/>
      <c r="C482" s="112"/>
      <c r="D482" s="112"/>
      <c r="E482" s="112"/>
      <c r="F482" s="112"/>
      <c r="G482" s="112"/>
      <c r="H482" s="112"/>
      <c r="I482" s="94"/>
      <c r="J482" s="94"/>
      <c r="K482" s="112"/>
    </row>
    <row r="483" spans="2:11">
      <c r="B483" s="93"/>
      <c r="C483" s="112"/>
      <c r="D483" s="112"/>
      <c r="E483" s="112"/>
      <c r="F483" s="112"/>
      <c r="G483" s="112"/>
      <c r="H483" s="112"/>
      <c r="I483" s="94"/>
      <c r="J483" s="94"/>
      <c r="K483" s="112"/>
    </row>
    <row r="484" spans="2:11">
      <c r="B484" s="93"/>
      <c r="C484" s="112"/>
      <c r="D484" s="112"/>
      <c r="E484" s="112"/>
      <c r="F484" s="112"/>
      <c r="G484" s="112"/>
      <c r="H484" s="112"/>
      <c r="I484" s="94"/>
      <c r="J484" s="94"/>
      <c r="K484" s="112"/>
    </row>
    <row r="485" spans="2:11">
      <c r="B485" s="93"/>
      <c r="C485" s="112"/>
      <c r="D485" s="112"/>
      <c r="E485" s="112"/>
      <c r="F485" s="112"/>
      <c r="G485" s="112"/>
      <c r="H485" s="112"/>
      <c r="I485" s="94"/>
      <c r="J485" s="94"/>
      <c r="K485" s="112"/>
    </row>
    <row r="486" spans="2:11">
      <c r="B486" s="93"/>
      <c r="C486" s="112"/>
      <c r="D486" s="112"/>
      <c r="E486" s="112"/>
      <c r="F486" s="112"/>
      <c r="G486" s="112"/>
      <c r="H486" s="112"/>
      <c r="I486" s="94"/>
      <c r="J486" s="94"/>
      <c r="K486" s="112"/>
    </row>
    <row r="487" spans="2:11">
      <c r="B487" s="93"/>
      <c r="C487" s="112"/>
      <c r="D487" s="112"/>
      <c r="E487" s="112"/>
      <c r="F487" s="112"/>
      <c r="G487" s="112"/>
      <c r="H487" s="112"/>
      <c r="I487" s="94"/>
      <c r="J487" s="94"/>
      <c r="K487" s="112"/>
    </row>
    <row r="488" spans="2:11">
      <c r="B488" s="93"/>
      <c r="C488" s="112"/>
      <c r="D488" s="112"/>
      <c r="E488" s="112"/>
      <c r="F488" s="112"/>
      <c r="G488" s="112"/>
      <c r="H488" s="112"/>
      <c r="I488" s="94"/>
      <c r="J488" s="94"/>
      <c r="K488" s="112"/>
    </row>
    <row r="489" spans="2:11">
      <c r="B489" s="93"/>
      <c r="C489" s="112"/>
      <c r="D489" s="112"/>
      <c r="E489" s="112"/>
      <c r="F489" s="112"/>
      <c r="G489" s="112"/>
      <c r="H489" s="112"/>
      <c r="I489" s="94"/>
      <c r="J489" s="94"/>
      <c r="K489" s="112"/>
    </row>
    <row r="490" spans="2:11">
      <c r="B490" s="93"/>
      <c r="C490" s="112"/>
      <c r="D490" s="112"/>
      <c r="E490" s="112"/>
      <c r="F490" s="112"/>
      <c r="G490" s="112"/>
      <c r="H490" s="112"/>
      <c r="I490" s="94"/>
      <c r="J490" s="94"/>
      <c r="K490" s="112"/>
    </row>
    <row r="491" spans="2:11">
      <c r="B491" s="93"/>
      <c r="C491" s="112"/>
      <c r="D491" s="112"/>
      <c r="E491" s="112"/>
      <c r="F491" s="112"/>
      <c r="G491" s="112"/>
      <c r="H491" s="112"/>
      <c r="I491" s="94"/>
      <c r="J491" s="94"/>
      <c r="K491" s="112"/>
    </row>
    <row r="492" spans="2:11">
      <c r="B492" s="93"/>
      <c r="C492" s="112"/>
      <c r="D492" s="112"/>
      <c r="E492" s="112"/>
      <c r="F492" s="112"/>
      <c r="G492" s="112"/>
      <c r="H492" s="112"/>
      <c r="I492" s="94"/>
      <c r="J492" s="94"/>
      <c r="K492" s="112"/>
    </row>
    <row r="493" spans="2:11">
      <c r="B493" s="93"/>
      <c r="C493" s="112"/>
      <c r="D493" s="112"/>
      <c r="E493" s="112"/>
      <c r="F493" s="112"/>
      <c r="G493" s="112"/>
      <c r="H493" s="112"/>
      <c r="I493" s="94"/>
      <c r="J493" s="94"/>
      <c r="K493" s="112"/>
    </row>
    <row r="494" spans="2:11">
      <c r="B494" s="93"/>
      <c r="C494" s="112"/>
      <c r="D494" s="112"/>
      <c r="E494" s="112"/>
      <c r="F494" s="112"/>
      <c r="G494" s="112"/>
      <c r="H494" s="112"/>
      <c r="I494" s="94"/>
      <c r="J494" s="94"/>
      <c r="K494" s="112"/>
    </row>
    <row r="495" spans="2:11">
      <c r="B495" s="93"/>
      <c r="C495" s="112"/>
      <c r="D495" s="112"/>
      <c r="E495" s="112"/>
      <c r="F495" s="112"/>
      <c r="G495" s="112"/>
      <c r="H495" s="112"/>
      <c r="I495" s="94"/>
      <c r="J495" s="94"/>
      <c r="K495" s="112"/>
    </row>
    <row r="496" spans="2:11">
      <c r="B496" s="93"/>
      <c r="C496" s="112"/>
      <c r="D496" s="112"/>
      <c r="E496" s="112"/>
      <c r="F496" s="112"/>
      <c r="G496" s="112"/>
      <c r="H496" s="112"/>
      <c r="I496" s="94"/>
      <c r="J496" s="94"/>
      <c r="K496" s="112"/>
    </row>
    <row r="497" spans="2:11">
      <c r="B497" s="93"/>
      <c r="C497" s="112"/>
      <c r="D497" s="112"/>
      <c r="E497" s="112"/>
      <c r="F497" s="112"/>
      <c r="G497" s="112"/>
      <c r="H497" s="112"/>
      <c r="I497" s="94"/>
      <c r="J497" s="94"/>
      <c r="K497" s="112"/>
    </row>
    <row r="498" spans="2:11">
      <c r="B498" s="93"/>
      <c r="C498" s="112"/>
      <c r="D498" s="112"/>
      <c r="E498" s="112"/>
      <c r="F498" s="112"/>
      <c r="G498" s="112"/>
      <c r="H498" s="112"/>
      <c r="I498" s="94"/>
      <c r="J498" s="94"/>
      <c r="K498" s="112"/>
    </row>
    <row r="499" spans="2:11">
      <c r="B499" s="93"/>
      <c r="C499" s="112"/>
      <c r="D499" s="112"/>
      <c r="E499" s="112"/>
      <c r="F499" s="112"/>
      <c r="G499" s="112"/>
      <c r="H499" s="112"/>
      <c r="I499" s="94"/>
      <c r="J499" s="94"/>
      <c r="K499" s="112"/>
    </row>
    <row r="500" spans="2:11">
      <c r="B500" s="93"/>
      <c r="C500" s="112"/>
      <c r="D500" s="112"/>
      <c r="E500" s="112"/>
      <c r="F500" s="112"/>
      <c r="G500" s="112"/>
      <c r="H500" s="112"/>
      <c r="I500" s="94"/>
      <c r="J500" s="94"/>
      <c r="K500" s="112"/>
    </row>
    <row r="501" spans="2:11">
      <c r="B501" s="93"/>
      <c r="C501" s="112"/>
      <c r="D501" s="112"/>
      <c r="E501" s="112"/>
      <c r="F501" s="112"/>
      <c r="G501" s="112"/>
      <c r="H501" s="112"/>
      <c r="I501" s="94"/>
      <c r="J501" s="94"/>
      <c r="K501" s="112"/>
    </row>
    <row r="502" spans="2:11">
      <c r="B502" s="93"/>
      <c r="C502" s="112"/>
      <c r="D502" s="112"/>
      <c r="E502" s="112"/>
      <c r="F502" s="112"/>
      <c r="G502" s="112"/>
      <c r="H502" s="112"/>
      <c r="I502" s="94"/>
      <c r="J502" s="94"/>
      <c r="K502" s="112"/>
    </row>
    <row r="503" spans="2:11">
      <c r="B503" s="93"/>
      <c r="C503" s="112"/>
      <c r="D503" s="112"/>
      <c r="E503" s="112"/>
      <c r="F503" s="112"/>
      <c r="G503" s="112"/>
      <c r="H503" s="112"/>
      <c r="I503" s="94"/>
      <c r="J503" s="94"/>
      <c r="K503" s="112"/>
    </row>
    <row r="504" spans="2:11">
      <c r="B504" s="93"/>
      <c r="C504" s="112"/>
      <c r="D504" s="112"/>
      <c r="E504" s="112"/>
      <c r="F504" s="112"/>
      <c r="G504" s="112"/>
      <c r="H504" s="112"/>
      <c r="I504" s="94"/>
      <c r="J504" s="94"/>
      <c r="K504" s="112"/>
    </row>
    <row r="505" spans="2:11">
      <c r="B505" s="93"/>
      <c r="C505" s="112"/>
      <c r="D505" s="112"/>
      <c r="E505" s="112"/>
      <c r="F505" s="112"/>
      <c r="G505" s="112"/>
      <c r="H505" s="112"/>
      <c r="I505" s="94"/>
      <c r="J505" s="94"/>
      <c r="K505" s="112"/>
    </row>
    <row r="506" spans="2:11">
      <c r="B506" s="93"/>
      <c r="C506" s="112"/>
      <c r="D506" s="112"/>
      <c r="E506" s="112"/>
      <c r="F506" s="112"/>
      <c r="G506" s="112"/>
      <c r="H506" s="112"/>
      <c r="I506" s="94"/>
      <c r="J506" s="94"/>
      <c r="K506" s="112"/>
    </row>
    <row r="507" spans="2:11">
      <c r="B507" s="93"/>
      <c r="C507" s="112"/>
      <c r="D507" s="112"/>
      <c r="E507" s="112"/>
      <c r="F507" s="112"/>
      <c r="G507" s="112"/>
      <c r="H507" s="112"/>
      <c r="I507" s="94"/>
      <c r="J507" s="94"/>
      <c r="K507" s="112"/>
    </row>
    <row r="508" spans="2:11">
      <c r="B508" s="93"/>
      <c r="C508" s="112"/>
      <c r="D508" s="112"/>
      <c r="E508" s="112"/>
      <c r="F508" s="112"/>
      <c r="G508" s="112"/>
      <c r="H508" s="112"/>
      <c r="I508" s="94"/>
      <c r="J508" s="94"/>
      <c r="K508" s="112"/>
    </row>
    <row r="509" spans="2:11">
      <c r="B509" s="93"/>
      <c r="C509" s="112"/>
      <c r="D509" s="112"/>
      <c r="E509" s="112"/>
      <c r="F509" s="112"/>
      <c r="G509" s="112"/>
      <c r="H509" s="112"/>
      <c r="I509" s="94"/>
      <c r="J509" s="94"/>
      <c r="K509" s="112"/>
    </row>
    <row r="510" spans="2:11">
      <c r="B510" s="93"/>
      <c r="C510" s="112"/>
      <c r="D510" s="112"/>
      <c r="E510" s="112"/>
      <c r="F510" s="112"/>
      <c r="G510" s="112"/>
      <c r="H510" s="112"/>
      <c r="I510" s="94"/>
      <c r="J510" s="94"/>
      <c r="K510" s="112"/>
    </row>
    <row r="511" spans="2:11">
      <c r="B511" s="93"/>
      <c r="C511" s="112"/>
      <c r="D511" s="112"/>
      <c r="E511" s="112"/>
      <c r="F511" s="112"/>
      <c r="G511" s="112"/>
      <c r="H511" s="112"/>
      <c r="I511" s="94"/>
      <c r="J511" s="94"/>
      <c r="K511" s="112"/>
    </row>
    <row r="512" spans="2:11">
      <c r="B512" s="93"/>
      <c r="C512" s="112"/>
      <c r="D512" s="112"/>
      <c r="E512" s="112"/>
      <c r="F512" s="112"/>
      <c r="G512" s="112"/>
      <c r="H512" s="112"/>
      <c r="I512" s="94"/>
      <c r="J512" s="94"/>
      <c r="K512" s="112"/>
    </row>
    <row r="513" spans="2:11">
      <c r="B513" s="93"/>
      <c r="C513" s="112"/>
      <c r="D513" s="112"/>
      <c r="E513" s="112"/>
      <c r="F513" s="112"/>
      <c r="G513" s="112"/>
      <c r="H513" s="112"/>
      <c r="I513" s="94"/>
      <c r="J513" s="94"/>
      <c r="K513" s="112"/>
    </row>
    <row r="514" spans="2:11">
      <c r="B514" s="93"/>
      <c r="C514" s="112"/>
      <c r="D514" s="112"/>
      <c r="E514" s="112"/>
      <c r="F514" s="112"/>
      <c r="G514" s="112"/>
      <c r="H514" s="112"/>
      <c r="I514" s="94"/>
      <c r="J514" s="94"/>
      <c r="K514" s="112"/>
    </row>
    <row r="515" spans="2:11">
      <c r="B515" s="93"/>
      <c r="C515" s="112"/>
      <c r="D515" s="112"/>
      <c r="E515" s="112"/>
      <c r="F515" s="112"/>
      <c r="G515" s="112"/>
      <c r="H515" s="112"/>
      <c r="I515" s="94"/>
      <c r="J515" s="94"/>
      <c r="K515" s="112"/>
    </row>
    <row r="516" spans="2:11">
      <c r="B516" s="93"/>
      <c r="C516" s="112"/>
      <c r="D516" s="112"/>
      <c r="E516" s="112"/>
      <c r="F516" s="112"/>
      <c r="G516" s="112"/>
      <c r="H516" s="112"/>
      <c r="I516" s="94"/>
      <c r="J516" s="94"/>
      <c r="K516" s="112"/>
    </row>
    <row r="517" spans="2:11">
      <c r="B517" s="93"/>
      <c r="C517" s="112"/>
      <c r="D517" s="112"/>
      <c r="E517" s="112"/>
      <c r="F517" s="112"/>
      <c r="G517" s="112"/>
      <c r="H517" s="112"/>
      <c r="I517" s="94"/>
      <c r="J517" s="94"/>
      <c r="K517" s="112"/>
    </row>
    <row r="518" spans="2:11">
      <c r="B518" s="93"/>
      <c r="C518" s="112"/>
      <c r="D518" s="112"/>
      <c r="E518" s="112"/>
      <c r="F518" s="112"/>
      <c r="G518" s="112"/>
      <c r="H518" s="112"/>
      <c r="I518" s="94"/>
      <c r="J518" s="94"/>
      <c r="K518" s="112"/>
    </row>
    <row r="519" spans="2:11">
      <c r="B519" s="93"/>
      <c r="C519" s="112"/>
      <c r="D519" s="112"/>
      <c r="E519" s="112"/>
      <c r="F519" s="112"/>
      <c r="G519" s="112"/>
      <c r="H519" s="112"/>
      <c r="I519" s="94"/>
      <c r="J519" s="94"/>
      <c r="K519" s="112"/>
    </row>
    <row r="520" spans="2:11">
      <c r="B520" s="93"/>
      <c r="C520" s="112"/>
      <c r="D520" s="112"/>
      <c r="E520" s="112"/>
      <c r="F520" s="112"/>
      <c r="G520" s="112"/>
      <c r="H520" s="112"/>
      <c r="I520" s="94"/>
      <c r="J520" s="94"/>
      <c r="K520" s="112"/>
    </row>
    <row r="521" spans="2:11">
      <c r="B521" s="93"/>
      <c r="C521" s="112"/>
      <c r="D521" s="112"/>
      <c r="E521" s="112"/>
      <c r="F521" s="112"/>
      <c r="G521" s="112"/>
      <c r="H521" s="112"/>
      <c r="I521" s="94"/>
      <c r="J521" s="94"/>
      <c r="K521" s="112"/>
    </row>
    <row r="522" spans="2:11">
      <c r="B522" s="93"/>
      <c r="C522" s="112"/>
      <c r="D522" s="112"/>
      <c r="E522" s="112"/>
      <c r="F522" s="112"/>
      <c r="G522" s="112"/>
      <c r="H522" s="112"/>
      <c r="I522" s="94"/>
      <c r="J522" s="94"/>
      <c r="K522" s="112"/>
    </row>
    <row r="523" spans="2:11">
      <c r="B523" s="93"/>
      <c r="C523" s="112"/>
      <c r="D523" s="112"/>
      <c r="E523" s="112"/>
      <c r="F523" s="112"/>
      <c r="G523" s="112"/>
      <c r="H523" s="112"/>
      <c r="I523" s="94"/>
      <c r="J523" s="94"/>
      <c r="K523" s="112"/>
    </row>
    <row r="524" spans="2:11">
      <c r="B524" s="93"/>
      <c r="C524" s="112"/>
      <c r="D524" s="112"/>
      <c r="E524" s="112"/>
      <c r="F524" s="112"/>
      <c r="G524" s="112"/>
      <c r="H524" s="112"/>
      <c r="I524" s="94"/>
      <c r="J524" s="94"/>
      <c r="K524" s="112"/>
    </row>
    <row r="525" spans="2:11">
      <c r="B525" s="93"/>
      <c r="C525" s="112"/>
      <c r="D525" s="112"/>
      <c r="E525" s="112"/>
      <c r="F525" s="112"/>
      <c r="G525" s="112"/>
      <c r="H525" s="112"/>
      <c r="I525" s="94"/>
      <c r="J525" s="94"/>
      <c r="K525" s="112"/>
    </row>
    <row r="526" spans="2:11">
      <c r="B526" s="93"/>
      <c r="C526" s="112"/>
      <c r="D526" s="112"/>
      <c r="E526" s="112"/>
      <c r="F526" s="112"/>
      <c r="G526" s="112"/>
      <c r="H526" s="112"/>
      <c r="I526" s="94"/>
      <c r="J526" s="94"/>
      <c r="K526" s="112"/>
    </row>
    <row r="527" spans="2:11">
      <c r="B527" s="93"/>
      <c r="C527" s="112"/>
      <c r="D527" s="112"/>
      <c r="E527" s="112"/>
      <c r="F527" s="112"/>
      <c r="G527" s="112"/>
      <c r="H527" s="112"/>
      <c r="I527" s="94"/>
      <c r="J527" s="94"/>
      <c r="K527" s="112"/>
    </row>
    <row r="528" spans="2:11">
      <c r="B528" s="93"/>
      <c r="C528" s="112"/>
      <c r="D528" s="112"/>
      <c r="E528" s="112"/>
      <c r="F528" s="112"/>
      <c r="G528" s="112"/>
      <c r="H528" s="112"/>
      <c r="I528" s="94"/>
      <c r="J528" s="94"/>
      <c r="K528" s="112"/>
    </row>
    <row r="529" spans="2:11">
      <c r="B529" s="93"/>
      <c r="C529" s="112"/>
      <c r="D529" s="112"/>
      <c r="E529" s="112"/>
      <c r="F529" s="112"/>
      <c r="G529" s="112"/>
      <c r="H529" s="112"/>
      <c r="I529" s="94"/>
      <c r="J529" s="94"/>
      <c r="K529" s="112"/>
    </row>
    <row r="530" spans="2:11">
      <c r="B530" s="93"/>
      <c r="C530" s="112"/>
      <c r="D530" s="112"/>
      <c r="E530" s="112"/>
      <c r="F530" s="112"/>
      <c r="G530" s="112"/>
      <c r="H530" s="112"/>
      <c r="I530" s="94"/>
      <c r="J530" s="94"/>
      <c r="K530" s="112"/>
    </row>
    <row r="531" spans="2:11">
      <c r="B531" s="93"/>
      <c r="C531" s="112"/>
      <c r="D531" s="112"/>
      <c r="E531" s="112"/>
      <c r="F531" s="112"/>
      <c r="G531" s="112"/>
      <c r="H531" s="112"/>
      <c r="I531" s="94"/>
      <c r="J531" s="94"/>
      <c r="K531" s="112"/>
    </row>
    <row r="532" spans="2:11">
      <c r="B532" s="93"/>
      <c r="C532" s="112"/>
      <c r="D532" s="112"/>
      <c r="E532" s="112"/>
      <c r="F532" s="112"/>
      <c r="G532" s="112"/>
      <c r="H532" s="112"/>
      <c r="I532" s="94"/>
      <c r="J532" s="94"/>
      <c r="K532" s="112"/>
    </row>
    <row r="533" spans="2:11">
      <c r="B533" s="93"/>
      <c r="C533" s="112"/>
      <c r="D533" s="112"/>
      <c r="E533" s="112"/>
      <c r="F533" s="112"/>
      <c r="G533" s="112"/>
      <c r="H533" s="112"/>
      <c r="I533" s="94"/>
      <c r="J533" s="94"/>
      <c r="K533" s="112"/>
    </row>
    <row r="534" spans="2:11">
      <c r="B534" s="93"/>
      <c r="C534" s="112"/>
      <c r="D534" s="112"/>
      <c r="E534" s="112"/>
      <c r="F534" s="112"/>
      <c r="G534" s="112"/>
      <c r="H534" s="112"/>
      <c r="I534" s="94"/>
      <c r="J534" s="94"/>
      <c r="K534" s="112"/>
    </row>
    <row r="535" spans="2:11">
      <c r="B535" s="93"/>
      <c r="C535" s="112"/>
      <c r="D535" s="112"/>
      <c r="E535" s="112"/>
      <c r="F535" s="112"/>
      <c r="G535" s="112"/>
      <c r="H535" s="112"/>
      <c r="I535" s="94"/>
      <c r="J535" s="94"/>
      <c r="K535" s="112"/>
    </row>
    <row r="536" spans="2:11">
      <c r="B536" s="93"/>
      <c r="C536" s="112"/>
      <c r="D536" s="112"/>
      <c r="E536" s="112"/>
      <c r="F536" s="112"/>
      <c r="G536" s="112"/>
      <c r="H536" s="112"/>
      <c r="I536" s="94"/>
      <c r="J536" s="94"/>
      <c r="K536" s="112"/>
    </row>
    <row r="537" spans="2:11">
      <c r="B537" s="93"/>
      <c r="C537" s="112"/>
      <c r="D537" s="112"/>
      <c r="E537" s="112"/>
      <c r="F537" s="112"/>
      <c r="G537" s="112"/>
      <c r="H537" s="112"/>
      <c r="I537" s="94"/>
      <c r="J537" s="94"/>
      <c r="K537" s="112"/>
    </row>
    <row r="538" spans="2:11">
      <c r="B538" s="93"/>
      <c r="C538" s="112"/>
      <c r="D538" s="112"/>
      <c r="E538" s="112"/>
      <c r="F538" s="112"/>
      <c r="G538" s="112"/>
      <c r="H538" s="112"/>
      <c r="I538" s="94"/>
      <c r="J538" s="94"/>
      <c r="K538" s="112"/>
    </row>
    <row r="539" spans="2:11">
      <c r="B539" s="93"/>
      <c r="C539" s="112"/>
      <c r="D539" s="112"/>
      <c r="E539" s="112"/>
      <c r="F539" s="112"/>
      <c r="G539" s="112"/>
      <c r="H539" s="112"/>
      <c r="I539" s="94"/>
      <c r="J539" s="94"/>
      <c r="K539" s="112"/>
    </row>
    <row r="540" spans="2:11">
      <c r="B540" s="93"/>
      <c r="C540" s="112"/>
      <c r="D540" s="112"/>
      <c r="E540" s="112"/>
      <c r="F540" s="112"/>
      <c r="G540" s="112"/>
      <c r="H540" s="112"/>
      <c r="I540" s="94"/>
      <c r="J540" s="94"/>
      <c r="K540" s="112"/>
    </row>
    <row r="541" spans="2:11">
      <c r="B541" s="93"/>
      <c r="C541" s="112"/>
      <c r="D541" s="112"/>
      <c r="E541" s="112"/>
      <c r="F541" s="112"/>
      <c r="G541" s="112"/>
      <c r="H541" s="112"/>
      <c r="I541" s="94"/>
      <c r="J541" s="94"/>
      <c r="K541" s="112"/>
    </row>
    <row r="542" spans="2:11">
      <c r="B542" s="93"/>
      <c r="C542" s="112"/>
      <c r="D542" s="112"/>
      <c r="E542" s="112"/>
      <c r="F542" s="112"/>
      <c r="G542" s="112"/>
      <c r="H542" s="112"/>
      <c r="I542" s="94"/>
      <c r="J542" s="94"/>
      <c r="K542" s="112"/>
    </row>
    <row r="543" spans="2:11">
      <c r="B543" s="93"/>
      <c r="C543" s="112"/>
      <c r="D543" s="112"/>
      <c r="E543" s="112"/>
      <c r="F543" s="112"/>
      <c r="G543" s="112"/>
      <c r="H543" s="112"/>
      <c r="I543" s="94"/>
      <c r="J543" s="94"/>
      <c r="K543" s="112"/>
    </row>
    <row r="544" spans="2:11">
      <c r="B544" s="93"/>
      <c r="C544" s="112"/>
      <c r="D544" s="112"/>
      <c r="E544" s="112"/>
      <c r="F544" s="112"/>
      <c r="G544" s="112"/>
      <c r="H544" s="112"/>
      <c r="I544" s="94"/>
      <c r="J544" s="94"/>
      <c r="K544" s="112"/>
    </row>
    <row r="545" spans="2:11">
      <c r="B545" s="93"/>
      <c r="C545" s="112"/>
      <c r="D545" s="112"/>
      <c r="E545" s="112"/>
      <c r="F545" s="112"/>
      <c r="G545" s="112"/>
      <c r="H545" s="112"/>
      <c r="I545" s="94"/>
      <c r="J545" s="94"/>
      <c r="K545" s="112"/>
    </row>
    <row r="546" spans="2:11">
      <c r="B546" s="93"/>
      <c r="C546" s="112"/>
      <c r="D546" s="112"/>
      <c r="E546" s="112"/>
      <c r="F546" s="112"/>
      <c r="G546" s="112"/>
      <c r="H546" s="112"/>
      <c r="I546" s="94"/>
      <c r="J546" s="94"/>
      <c r="K546" s="112"/>
    </row>
    <row r="547" spans="2:11">
      <c r="B547" s="93"/>
      <c r="C547" s="112"/>
      <c r="D547" s="112"/>
      <c r="E547" s="112"/>
      <c r="F547" s="112"/>
      <c r="G547" s="112"/>
      <c r="H547" s="112"/>
      <c r="I547" s="94"/>
      <c r="J547" s="94"/>
      <c r="K547" s="112"/>
    </row>
    <row r="548" spans="2:11">
      <c r="B548" s="93"/>
      <c r="C548" s="112"/>
      <c r="D548" s="112"/>
      <c r="E548" s="112"/>
      <c r="F548" s="112"/>
      <c r="G548" s="112"/>
      <c r="H548" s="112"/>
      <c r="I548" s="94"/>
      <c r="J548" s="94"/>
      <c r="K548" s="112"/>
    </row>
    <row r="549" spans="2:11">
      <c r="B549" s="93"/>
      <c r="C549" s="112"/>
      <c r="D549" s="112"/>
      <c r="E549" s="112"/>
      <c r="F549" s="112"/>
      <c r="G549" s="112"/>
      <c r="H549" s="112"/>
      <c r="I549" s="94"/>
      <c r="J549" s="94"/>
      <c r="K549" s="112"/>
    </row>
    <row r="550" spans="2:11">
      <c r="B550" s="93"/>
      <c r="C550" s="112"/>
      <c r="D550" s="112"/>
      <c r="E550" s="112"/>
      <c r="F550" s="112"/>
      <c r="G550" s="112"/>
      <c r="H550" s="112"/>
      <c r="I550" s="94"/>
      <c r="J550" s="94"/>
      <c r="K550" s="112"/>
    </row>
    <row r="551" spans="2:11">
      <c r="B551" s="93"/>
      <c r="C551" s="112"/>
      <c r="D551" s="112"/>
      <c r="E551" s="112"/>
      <c r="F551" s="112"/>
      <c r="G551" s="112"/>
      <c r="H551" s="112"/>
      <c r="I551" s="94"/>
      <c r="J551" s="94"/>
      <c r="K551" s="112"/>
    </row>
    <row r="552" spans="2:11">
      <c r="B552" s="93"/>
      <c r="C552" s="112"/>
      <c r="D552" s="112"/>
      <c r="E552" s="112"/>
      <c r="F552" s="112"/>
      <c r="G552" s="112"/>
      <c r="H552" s="112"/>
      <c r="I552" s="94"/>
      <c r="J552" s="94"/>
      <c r="K552" s="112"/>
    </row>
    <row r="553" spans="2:11">
      <c r="B553" s="93"/>
      <c r="C553" s="112"/>
      <c r="D553" s="112"/>
      <c r="E553" s="112"/>
      <c r="F553" s="112"/>
      <c r="G553" s="112"/>
      <c r="H553" s="112"/>
      <c r="I553" s="94"/>
      <c r="J553" s="94"/>
      <c r="K553" s="112"/>
    </row>
    <row r="554" spans="2:11">
      <c r="B554" s="93"/>
      <c r="C554" s="112"/>
      <c r="D554" s="112"/>
      <c r="E554" s="112"/>
      <c r="F554" s="112"/>
      <c r="G554" s="112"/>
      <c r="H554" s="112"/>
      <c r="I554" s="94"/>
      <c r="J554" s="94"/>
      <c r="K554" s="112"/>
    </row>
    <row r="555" spans="2:11">
      <c r="B555" s="93"/>
      <c r="C555" s="112"/>
      <c r="D555" s="112"/>
      <c r="E555" s="112"/>
      <c r="F555" s="112"/>
      <c r="G555" s="112"/>
      <c r="H555" s="112"/>
      <c r="I555" s="94"/>
      <c r="J555" s="94"/>
      <c r="K555" s="112"/>
    </row>
    <row r="556" spans="2:11">
      <c r="B556" s="93"/>
      <c r="C556" s="112"/>
      <c r="D556" s="112"/>
      <c r="E556" s="112"/>
      <c r="F556" s="112"/>
      <c r="G556" s="112"/>
      <c r="H556" s="112"/>
      <c r="I556" s="94"/>
      <c r="J556" s="94"/>
      <c r="K556" s="112"/>
    </row>
    <row r="557" spans="2:11">
      <c r="B557" s="93"/>
      <c r="C557" s="112"/>
      <c r="D557" s="112"/>
      <c r="E557" s="112"/>
      <c r="F557" s="112"/>
      <c r="G557" s="112"/>
      <c r="H557" s="112"/>
      <c r="I557" s="94"/>
      <c r="J557" s="94"/>
      <c r="K557" s="112"/>
    </row>
    <row r="558" spans="2:11">
      <c r="B558" s="93"/>
      <c r="C558" s="112"/>
      <c r="D558" s="112"/>
      <c r="E558" s="112"/>
      <c r="F558" s="112"/>
      <c r="G558" s="112"/>
      <c r="H558" s="112"/>
      <c r="I558" s="94"/>
      <c r="J558" s="94"/>
      <c r="K558" s="112"/>
    </row>
    <row r="559" spans="2:11">
      <c r="B559" s="93"/>
      <c r="C559" s="112"/>
      <c r="D559" s="112"/>
      <c r="E559" s="112"/>
      <c r="F559" s="112"/>
      <c r="G559" s="112"/>
      <c r="H559" s="112"/>
      <c r="I559" s="94"/>
      <c r="J559" s="94"/>
      <c r="K559" s="112"/>
    </row>
    <row r="560" spans="2:11">
      <c r="B560" s="93"/>
      <c r="C560" s="112"/>
      <c r="D560" s="112"/>
      <c r="E560" s="112"/>
      <c r="F560" s="112"/>
      <c r="G560" s="112"/>
      <c r="H560" s="112"/>
      <c r="I560" s="94"/>
      <c r="J560" s="94"/>
      <c r="K560" s="112"/>
    </row>
    <row r="561" spans="2:11">
      <c r="B561" s="93"/>
      <c r="C561" s="112"/>
      <c r="D561" s="112"/>
      <c r="E561" s="112"/>
      <c r="F561" s="112"/>
      <c r="G561" s="112"/>
      <c r="H561" s="112"/>
      <c r="I561" s="94"/>
      <c r="J561" s="94"/>
      <c r="K561" s="112"/>
    </row>
    <row r="562" spans="2:11">
      <c r="B562" s="93"/>
      <c r="C562" s="112"/>
      <c r="D562" s="112"/>
      <c r="E562" s="112"/>
      <c r="F562" s="112"/>
      <c r="G562" s="112"/>
      <c r="H562" s="112"/>
      <c r="I562" s="94"/>
      <c r="J562" s="94"/>
      <c r="K562" s="112"/>
    </row>
    <row r="563" spans="2:11">
      <c r="B563" s="93"/>
      <c r="C563" s="112"/>
      <c r="D563" s="112"/>
      <c r="E563" s="112"/>
      <c r="F563" s="112"/>
      <c r="G563" s="112"/>
      <c r="H563" s="112"/>
      <c r="I563" s="94"/>
      <c r="J563" s="94"/>
      <c r="K563" s="112"/>
    </row>
    <row r="564" spans="2:11">
      <c r="B564" s="93"/>
      <c r="C564" s="112"/>
      <c r="D564" s="112"/>
      <c r="E564" s="112"/>
      <c r="F564" s="112"/>
      <c r="G564" s="112"/>
      <c r="H564" s="112"/>
      <c r="I564" s="94"/>
      <c r="J564" s="94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  <c r="E3" s="2"/>
    </row>
    <row r="4" spans="2:17">
      <c r="B4" s="46" t="s">
        <v>148</v>
      </c>
      <c r="C4" s="46">
        <v>9454</v>
      </c>
    </row>
    <row r="6" spans="2:17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17" ht="26.25" customHeight="1">
      <c r="B7" s="136" t="s">
        <v>97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17" s="3" customFormat="1" ht="63">
      <c r="B8" s="21" t="s">
        <v>116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6" t="s">
        <v>2922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21.75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9454</v>
      </c>
    </row>
    <row r="6" spans="2:16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ht="26.25" customHeight="1"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16" s="3" customFormat="1" ht="63">
      <c r="B8" s="21" t="s">
        <v>116</v>
      </c>
      <c r="C8" s="29" t="s">
        <v>47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v>0</v>
      </c>
      <c r="P11" s="108">
        <v>0</v>
      </c>
    </row>
    <row r="12" spans="2:16" ht="21.75" customHeight="1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230</v>
      </c>
    </row>
    <row r="2" spans="2:19">
      <c r="B2" s="46" t="s">
        <v>145</v>
      </c>
      <c r="C2" s="46" t="s">
        <v>231</v>
      </c>
    </row>
    <row r="3" spans="2:19">
      <c r="B3" s="46" t="s">
        <v>147</v>
      </c>
      <c r="C3" s="46" t="s">
        <v>232</v>
      </c>
    </row>
    <row r="4" spans="2:19">
      <c r="B4" s="46" t="s">
        <v>148</v>
      </c>
      <c r="C4" s="46">
        <v>9454</v>
      </c>
    </row>
    <row r="6" spans="2:19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19" ht="26.2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1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6" t="s">
        <v>2921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2.1406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19">
      <c r="B1" s="46" t="s">
        <v>146</v>
      </c>
      <c r="C1" s="46" t="s" vm="1">
        <v>230</v>
      </c>
    </row>
    <row r="2" spans="2:19">
      <c r="B2" s="46" t="s">
        <v>145</v>
      </c>
      <c r="C2" s="46" t="s">
        <v>231</v>
      </c>
    </row>
    <row r="3" spans="2:19">
      <c r="B3" s="46" t="s">
        <v>147</v>
      </c>
      <c r="C3" s="46" t="s">
        <v>232</v>
      </c>
    </row>
    <row r="4" spans="2:19">
      <c r="B4" s="46" t="s">
        <v>148</v>
      </c>
      <c r="C4" s="46">
        <v>9454</v>
      </c>
    </row>
    <row r="6" spans="2:19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19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1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14" t="s">
        <v>54</v>
      </c>
      <c r="C11" s="87"/>
      <c r="D11" s="88"/>
      <c r="E11" s="87"/>
      <c r="F11" s="88"/>
      <c r="G11" s="87"/>
      <c r="H11" s="87"/>
      <c r="I11" s="100"/>
      <c r="J11" s="101">
        <v>5.3210375433345369</v>
      </c>
      <c r="K11" s="88"/>
      <c r="L11" s="89"/>
      <c r="M11" s="91">
        <v>4.5459385317858834E-2</v>
      </c>
      <c r="N11" s="90"/>
      <c r="O11" s="101"/>
      <c r="P11" s="90">
        <v>1721.2263558289999</v>
      </c>
      <c r="Q11" s="91"/>
      <c r="R11" s="91">
        <f>IFERROR(P11/$P$11,0)</f>
        <v>1</v>
      </c>
      <c r="S11" s="91">
        <f>P11/'סכום נכסי הקרן'!$C$42</f>
        <v>8.897871114144586E-3</v>
      </c>
    </row>
    <row r="12" spans="2:19" ht="17.25" customHeight="1">
      <c r="B12" s="115" t="s">
        <v>199</v>
      </c>
      <c r="C12" s="87"/>
      <c r="D12" s="88"/>
      <c r="E12" s="87"/>
      <c r="F12" s="88"/>
      <c r="G12" s="87"/>
      <c r="H12" s="87"/>
      <c r="I12" s="100"/>
      <c r="J12" s="101">
        <v>4.7498790355618281</v>
      </c>
      <c r="K12" s="88"/>
      <c r="L12" s="89"/>
      <c r="M12" s="91">
        <v>4.4257799076551772E-2</v>
      </c>
      <c r="N12" s="90"/>
      <c r="O12" s="101"/>
      <c r="P12" s="90">
        <v>1591.3560601730003</v>
      </c>
      <c r="Q12" s="91"/>
      <c r="R12" s="91">
        <f t="shared" ref="R12:R35" si="0">IFERROR(P12/$P$11,0)</f>
        <v>0.92454781138100239</v>
      </c>
      <c r="S12" s="91">
        <f>P12/'סכום נכסי הקרן'!$C$42</f>
        <v>8.2265072645326173E-3</v>
      </c>
    </row>
    <row r="13" spans="2:19">
      <c r="B13" s="116" t="s">
        <v>61</v>
      </c>
      <c r="C13" s="80"/>
      <c r="D13" s="81"/>
      <c r="E13" s="80"/>
      <c r="F13" s="81"/>
      <c r="G13" s="80"/>
      <c r="H13" s="80"/>
      <c r="I13" s="98"/>
      <c r="J13" s="99">
        <v>7.2560894341711331</v>
      </c>
      <c r="K13" s="81"/>
      <c r="L13" s="82"/>
      <c r="M13" s="84">
        <v>2.7401691629648891E-2</v>
      </c>
      <c r="N13" s="83"/>
      <c r="O13" s="99"/>
      <c r="P13" s="83">
        <v>714.93110642999989</v>
      </c>
      <c r="Q13" s="84"/>
      <c r="R13" s="84">
        <f t="shared" si="0"/>
        <v>0.41536146829779708</v>
      </c>
      <c r="S13" s="84">
        <f>P13/'סכום נכסי הקרן'!$C$42</f>
        <v>3.6958328106956504E-3</v>
      </c>
    </row>
    <row r="14" spans="2:19">
      <c r="B14" s="117" t="s">
        <v>1744</v>
      </c>
      <c r="C14" s="87" t="s">
        <v>1745</v>
      </c>
      <c r="D14" s="88" t="s">
        <v>1746</v>
      </c>
      <c r="E14" s="87" t="s">
        <v>333</v>
      </c>
      <c r="F14" s="88" t="s">
        <v>129</v>
      </c>
      <c r="G14" s="87" t="s">
        <v>318</v>
      </c>
      <c r="H14" s="87" t="s">
        <v>319</v>
      </c>
      <c r="I14" s="100">
        <v>39076</v>
      </c>
      <c r="J14" s="101">
        <v>6.2400000000143461</v>
      </c>
      <c r="K14" s="88" t="s">
        <v>133</v>
      </c>
      <c r="L14" s="89">
        <v>4.9000000000000002E-2</v>
      </c>
      <c r="M14" s="91">
        <v>2.7300000000038623E-2</v>
      </c>
      <c r="N14" s="90">
        <v>119734.49998399999</v>
      </c>
      <c r="O14" s="101">
        <v>151.36000000000001</v>
      </c>
      <c r="P14" s="90">
        <v>181.23013691</v>
      </c>
      <c r="Q14" s="91">
        <v>7.4062500834432124E-5</v>
      </c>
      <c r="R14" s="91">
        <f t="shared" si="0"/>
        <v>0.10529128623684915</v>
      </c>
      <c r="S14" s="91">
        <f>P14/'סכום נכסי הקרן'!$C$42</f>
        <v>9.3686829437798942E-4</v>
      </c>
    </row>
    <row r="15" spans="2:19">
      <c r="B15" s="117" t="s">
        <v>1747</v>
      </c>
      <c r="C15" s="87" t="s">
        <v>1748</v>
      </c>
      <c r="D15" s="88" t="s">
        <v>1746</v>
      </c>
      <c r="E15" s="87" t="s">
        <v>333</v>
      </c>
      <c r="F15" s="88" t="s">
        <v>129</v>
      </c>
      <c r="G15" s="87" t="s">
        <v>318</v>
      </c>
      <c r="H15" s="87" t="s">
        <v>319</v>
      </c>
      <c r="I15" s="100">
        <v>40738</v>
      </c>
      <c r="J15" s="101">
        <v>9.9900000000156783</v>
      </c>
      <c r="K15" s="88" t="s">
        <v>133</v>
      </c>
      <c r="L15" s="89">
        <v>4.0999999999999995E-2</v>
      </c>
      <c r="M15" s="91">
        <v>2.5400000000027397E-2</v>
      </c>
      <c r="N15" s="90">
        <v>244383.08934100001</v>
      </c>
      <c r="O15" s="101">
        <v>134.4</v>
      </c>
      <c r="P15" s="90">
        <v>328.45088161500001</v>
      </c>
      <c r="Q15" s="91">
        <v>6.4710943801969109E-5</v>
      </c>
      <c r="R15" s="91">
        <f t="shared" si="0"/>
        <v>0.19082375801572429</v>
      </c>
      <c r="S15" s="91">
        <f>P15/'סכום נכסי הקרן'!$C$42</f>
        <v>1.6979252043406294E-3</v>
      </c>
    </row>
    <row r="16" spans="2:19">
      <c r="B16" s="117" t="s">
        <v>1749</v>
      </c>
      <c r="C16" s="87" t="s">
        <v>1750</v>
      </c>
      <c r="D16" s="88" t="s">
        <v>1746</v>
      </c>
      <c r="E16" s="87" t="s">
        <v>1751</v>
      </c>
      <c r="F16" s="88" t="s">
        <v>576</v>
      </c>
      <c r="G16" s="87" t="s">
        <v>323</v>
      </c>
      <c r="H16" s="87" t="s">
        <v>131</v>
      </c>
      <c r="I16" s="100">
        <v>42795</v>
      </c>
      <c r="J16" s="101">
        <v>5.5399999999950946</v>
      </c>
      <c r="K16" s="88" t="s">
        <v>133</v>
      </c>
      <c r="L16" s="89">
        <v>2.1400000000000002E-2</v>
      </c>
      <c r="M16" s="91">
        <v>1.9899999999928645E-2</v>
      </c>
      <c r="N16" s="90">
        <v>80397.211880999996</v>
      </c>
      <c r="O16" s="101">
        <v>111.56</v>
      </c>
      <c r="P16" s="90">
        <v>89.691131435999992</v>
      </c>
      <c r="Q16" s="91">
        <v>1.8899653822499978E-4</v>
      </c>
      <c r="R16" s="91">
        <f t="shared" si="0"/>
        <v>5.2108853162896034E-2</v>
      </c>
      <c r="S16" s="91">
        <f>P16/'סכום נכסי הקרן'!$C$42</f>
        <v>4.6365785934933434E-4</v>
      </c>
    </row>
    <row r="17" spans="2:19">
      <c r="B17" s="117" t="s">
        <v>1752</v>
      </c>
      <c r="C17" s="87" t="s">
        <v>1753</v>
      </c>
      <c r="D17" s="88" t="s">
        <v>1746</v>
      </c>
      <c r="E17" s="87" t="s">
        <v>327</v>
      </c>
      <c r="F17" s="88" t="s">
        <v>322</v>
      </c>
      <c r="G17" s="87" t="s">
        <v>359</v>
      </c>
      <c r="H17" s="87" t="s">
        <v>319</v>
      </c>
      <c r="I17" s="100">
        <v>36489</v>
      </c>
      <c r="J17" s="101">
        <v>3.3399999984634734</v>
      </c>
      <c r="K17" s="88" t="s">
        <v>133</v>
      </c>
      <c r="L17" s="89">
        <v>6.0499999999999998E-2</v>
      </c>
      <c r="M17" s="91">
        <v>1.590000004865668E-2</v>
      </c>
      <c r="N17" s="90">
        <v>46.160069</v>
      </c>
      <c r="O17" s="101">
        <v>169.19</v>
      </c>
      <c r="P17" s="90">
        <v>7.8098217999999997E-2</v>
      </c>
      <c r="Q17" s="91"/>
      <c r="R17" s="91">
        <f t="shared" si="0"/>
        <v>4.5373589438435772E-5</v>
      </c>
      <c r="S17" s="91">
        <f>P17/'סכום נכסי הקרן'!$C$42</f>
        <v>4.0372835080931348E-7</v>
      </c>
    </row>
    <row r="18" spans="2:19">
      <c r="B18" s="117" t="s">
        <v>1754</v>
      </c>
      <c r="C18" s="87" t="s">
        <v>1755</v>
      </c>
      <c r="D18" s="88" t="s">
        <v>1746</v>
      </c>
      <c r="E18" s="87" t="s">
        <v>356</v>
      </c>
      <c r="F18" s="88" t="s">
        <v>129</v>
      </c>
      <c r="G18" s="87" t="s">
        <v>350</v>
      </c>
      <c r="H18" s="87" t="s">
        <v>131</v>
      </c>
      <c r="I18" s="100">
        <v>39084</v>
      </c>
      <c r="J18" s="101">
        <v>1.9299999999809978</v>
      </c>
      <c r="K18" s="88" t="s">
        <v>133</v>
      </c>
      <c r="L18" s="89">
        <v>5.5999999999999994E-2</v>
      </c>
      <c r="M18" s="91">
        <v>2.4199999999722051E-2</v>
      </c>
      <c r="N18" s="90">
        <v>24874.198034999998</v>
      </c>
      <c r="O18" s="101">
        <v>141.75</v>
      </c>
      <c r="P18" s="90">
        <v>35.259173918999998</v>
      </c>
      <c r="Q18" s="91">
        <v>5.152159640887265E-5</v>
      </c>
      <c r="R18" s="91">
        <f t="shared" si="0"/>
        <v>2.0484914026323985E-2</v>
      </c>
      <c r="S18" s="91">
        <f>P18/'סכום נכסי הקרן'!$C$42</f>
        <v>1.8227212479056344E-4</v>
      </c>
    </row>
    <row r="19" spans="2:19">
      <c r="B19" s="117" t="s">
        <v>1756</v>
      </c>
      <c r="C19" s="87" t="s">
        <v>1757</v>
      </c>
      <c r="D19" s="88" t="s">
        <v>1746</v>
      </c>
      <c r="E19" s="87" t="s">
        <v>1758</v>
      </c>
      <c r="F19" s="88" t="s">
        <v>322</v>
      </c>
      <c r="G19" s="87" t="s">
        <v>436</v>
      </c>
      <c r="H19" s="87" t="s">
        <v>131</v>
      </c>
      <c r="I19" s="100">
        <v>44381</v>
      </c>
      <c r="J19" s="101">
        <v>3.21999999999779</v>
      </c>
      <c r="K19" s="88" t="s">
        <v>133</v>
      </c>
      <c r="L19" s="89">
        <v>8.5000000000000006E-3</v>
      </c>
      <c r="M19" s="91">
        <v>5.0499999999944728E-2</v>
      </c>
      <c r="N19" s="90">
        <v>67044.399999999994</v>
      </c>
      <c r="O19" s="101">
        <v>94.44</v>
      </c>
      <c r="P19" s="90">
        <v>63.31673378699999</v>
      </c>
      <c r="Q19" s="91">
        <v>2.0951374999999997E-4</v>
      </c>
      <c r="R19" s="91">
        <f t="shared" si="0"/>
        <v>3.6785826322363359E-2</v>
      </c>
      <c r="S19" s="91">
        <f>P19/'סכום נכסי הקרן'!$C$42</f>
        <v>3.2731554144369652E-4</v>
      </c>
    </row>
    <row r="20" spans="2:19">
      <c r="B20" s="117" t="s">
        <v>1759</v>
      </c>
      <c r="C20" s="87" t="s">
        <v>1760</v>
      </c>
      <c r="D20" s="118" t="s">
        <v>29</v>
      </c>
      <c r="E20" s="87" t="s">
        <v>1761</v>
      </c>
      <c r="F20" s="88" t="s">
        <v>493</v>
      </c>
      <c r="G20" s="87" t="s">
        <v>551</v>
      </c>
      <c r="H20" s="87"/>
      <c r="I20" s="100">
        <v>39104</v>
      </c>
      <c r="J20" s="101">
        <v>0.37999999999408468</v>
      </c>
      <c r="K20" s="88" t="s">
        <v>133</v>
      </c>
      <c r="L20" s="89">
        <v>5.5999999999999994E-2</v>
      </c>
      <c r="M20" s="91">
        <v>0</v>
      </c>
      <c r="N20" s="90">
        <v>28406.14849</v>
      </c>
      <c r="O20" s="101">
        <v>59.511901999999999</v>
      </c>
      <c r="P20" s="90">
        <v>16.904950544999998</v>
      </c>
      <c r="Q20" s="91">
        <v>7.5551952025787897E-5</v>
      </c>
      <c r="R20" s="91">
        <f t="shared" si="0"/>
        <v>9.8214569442018635E-3</v>
      </c>
      <c r="S20" s="91">
        <f>P20/'סכום נכסי הקרן'!$C$42</f>
        <v>8.7390058042628512E-5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101"/>
      <c r="K21" s="87"/>
      <c r="L21" s="87"/>
      <c r="M21" s="91"/>
      <c r="N21" s="90"/>
      <c r="O21" s="101"/>
      <c r="P21" s="87"/>
      <c r="Q21" s="87"/>
      <c r="R21" s="91"/>
      <c r="S21" s="87"/>
    </row>
    <row r="22" spans="2:19">
      <c r="B22" s="116" t="s">
        <v>62</v>
      </c>
      <c r="C22" s="80"/>
      <c r="D22" s="81"/>
      <c r="E22" s="80"/>
      <c r="F22" s="81"/>
      <c r="G22" s="80"/>
      <c r="H22" s="80"/>
      <c r="I22" s="98"/>
      <c r="J22" s="99">
        <v>2.7077780008655417</v>
      </c>
      <c r="K22" s="81"/>
      <c r="L22" s="82"/>
      <c r="M22" s="84">
        <v>5.7674276655854451E-2</v>
      </c>
      <c r="N22" s="83"/>
      <c r="O22" s="99"/>
      <c r="P22" s="83">
        <v>872.73829902400007</v>
      </c>
      <c r="Q22" s="84"/>
      <c r="R22" s="84">
        <f t="shared" si="0"/>
        <v>0.50704446632974098</v>
      </c>
      <c r="S22" s="84">
        <f>P22/'סכום נכסי הקרן'!$C$42</f>
        <v>4.511616310542259E-3</v>
      </c>
    </row>
    <row r="23" spans="2:19">
      <c r="B23" s="117" t="s">
        <v>1762</v>
      </c>
      <c r="C23" s="87" t="s">
        <v>1763</v>
      </c>
      <c r="D23" s="88" t="s">
        <v>1746</v>
      </c>
      <c r="E23" s="87" t="s">
        <v>1751</v>
      </c>
      <c r="F23" s="88" t="s">
        <v>576</v>
      </c>
      <c r="G23" s="87" t="s">
        <v>323</v>
      </c>
      <c r="H23" s="87" t="s">
        <v>131</v>
      </c>
      <c r="I23" s="100">
        <v>42795</v>
      </c>
      <c r="J23" s="101">
        <v>5.0400000000122622</v>
      </c>
      <c r="K23" s="88" t="s">
        <v>133</v>
      </c>
      <c r="L23" s="89">
        <v>3.7400000000000003E-2</v>
      </c>
      <c r="M23" s="91">
        <v>5.4000000000090836E-2</v>
      </c>
      <c r="N23" s="90">
        <v>95226.334583000003</v>
      </c>
      <c r="O23" s="101">
        <v>92.48</v>
      </c>
      <c r="P23" s="90">
        <v>88.06531634800001</v>
      </c>
      <c r="Q23" s="91">
        <v>1.4030273808510928E-4</v>
      </c>
      <c r="R23" s="91">
        <f t="shared" si="0"/>
        <v>5.1164285307253983E-2</v>
      </c>
      <c r="S23" s="91">
        <f>P23/'סכום נכסי הקרן'!$C$42</f>
        <v>4.5525321631126743E-4</v>
      </c>
    </row>
    <row r="24" spans="2:19">
      <c r="B24" s="117" t="s">
        <v>1764</v>
      </c>
      <c r="C24" s="87" t="s">
        <v>1765</v>
      </c>
      <c r="D24" s="88" t="s">
        <v>1746</v>
      </c>
      <c r="E24" s="87" t="s">
        <v>1751</v>
      </c>
      <c r="F24" s="88" t="s">
        <v>576</v>
      </c>
      <c r="G24" s="87" t="s">
        <v>323</v>
      </c>
      <c r="H24" s="87" t="s">
        <v>131</v>
      </c>
      <c r="I24" s="100">
        <v>42795</v>
      </c>
      <c r="J24" s="101">
        <v>1.8999999999975963</v>
      </c>
      <c r="K24" s="88" t="s">
        <v>133</v>
      </c>
      <c r="L24" s="89">
        <v>2.5000000000000001E-2</v>
      </c>
      <c r="M24" s="91">
        <v>4.8899999999911056E-2</v>
      </c>
      <c r="N24" s="90">
        <v>217054.12372099998</v>
      </c>
      <c r="O24" s="101">
        <v>95.82</v>
      </c>
      <c r="P24" s="90">
        <v>207.98126376499999</v>
      </c>
      <c r="Q24" s="91">
        <v>5.3193602391829085E-4</v>
      </c>
      <c r="R24" s="91">
        <f t="shared" si="0"/>
        <v>0.12083318562992217</v>
      </c>
      <c r="S24" s="91">
        <f>P24/'סכום נכסי הקרן'!$C$42</f>
        <v>1.0751581120465551E-3</v>
      </c>
    </row>
    <row r="25" spans="2:19">
      <c r="B25" s="117" t="s">
        <v>1766</v>
      </c>
      <c r="C25" s="87" t="s">
        <v>1767</v>
      </c>
      <c r="D25" s="88" t="s">
        <v>1746</v>
      </c>
      <c r="E25" s="87" t="s">
        <v>1768</v>
      </c>
      <c r="F25" s="88" t="s">
        <v>339</v>
      </c>
      <c r="G25" s="87" t="s">
        <v>368</v>
      </c>
      <c r="H25" s="87" t="s">
        <v>131</v>
      </c>
      <c r="I25" s="100">
        <v>42598</v>
      </c>
      <c r="J25" s="101">
        <v>2.7300000000005213</v>
      </c>
      <c r="K25" s="88" t="s">
        <v>133</v>
      </c>
      <c r="L25" s="89">
        <v>3.1E-2</v>
      </c>
      <c r="M25" s="91">
        <v>5.4000000000056156E-2</v>
      </c>
      <c r="N25" s="90">
        <v>264710.52390999999</v>
      </c>
      <c r="O25" s="101">
        <v>94.2</v>
      </c>
      <c r="P25" s="90">
        <v>249.357313519</v>
      </c>
      <c r="Q25" s="91">
        <v>3.4859143955644401E-4</v>
      </c>
      <c r="R25" s="91">
        <f t="shared" si="0"/>
        <v>0.14487188897296499</v>
      </c>
      <c r="S25" s="91">
        <f>P25/'סכום נכסי הקרן'!$C$42</f>
        <v>1.2890513961441067E-3</v>
      </c>
    </row>
    <row r="26" spans="2:19">
      <c r="B26" s="117" t="s">
        <v>1769</v>
      </c>
      <c r="C26" s="87" t="s">
        <v>1770</v>
      </c>
      <c r="D26" s="88" t="s">
        <v>1746</v>
      </c>
      <c r="E26" s="87" t="s">
        <v>952</v>
      </c>
      <c r="F26" s="88" t="s">
        <v>563</v>
      </c>
      <c r="G26" s="87" t="s">
        <v>433</v>
      </c>
      <c r="H26" s="87" t="s">
        <v>319</v>
      </c>
      <c r="I26" s="100">
        <v>44007</v>
      </c>
      <c r="J26" s="101">
        <v>3.5900000000073327</v>
      </c>
      <c r="K26" s="88" t="s">
        <v>133</v>
      </c>
      <c r="L26" s="89">
        <v>3.3500000000000002E-2</v>
      </c>
      <c r="M26" s="91">
        <v>7.3600000000228982E-2</v>
      </c>
      <c r="N26" s="90">
        <v>177168.05928700001</v>
      </c>
      <c r="O26" s="101">
        <v>87.75</v>
      </c>
      <c r="P26" s="90">
        <v>155.46497005399999</v>
      </c>
      <c r="Q26" s="91">
        <v>1.9685339920777779E-4</v>
      </c>
      <c r="R26" s="91">
        <f t="shared" si="0"/>
        <v>9.0322210979114886E-2</v>
      </c>
      <c r="S26" s="91">
        <f>P26/'סכום נכסי הקרן'!$C$42</f>
        <v>8.0367539203673923E-4</v>
      </c>
    </row>
    <row r="27" spans="2:19">
      <c r="B27" s="117" t="s">
        <v>1771</v>
      </c>
      <c r="C27" s="87" t="s">
        <v>1772</v>
      </c>
      <c r="D27" s="88" t="s">
        <v>1746</v>
      </c>
      <c r="E27" s="87" t="s">
        <v>1773</v>
      </c>
      <c r="F27" s="88" t="s">
        <v>339</v>
      </c>
      <c r="G27" s="87" t="s">
        <v>480</v>
      </c>
      <c r="H27" s="87" t="s">
        <v>319</v>
      </c>
      <c r="I27" s="100">
        <v>43310</v>
      </c>
      <c r="J27" s="101">
        <v>1.6599999999937161</v>
      </c>
      <c r="K27" s="88" t="s">
        <v>133</v>
      </c>
      <c r="L27" s="89">
        <v>3.5499999999999997E-2</v>
      </c>
      <c r="M27" s="91">
        <v>6.1099999999873152E-2</v>
      </c>
      <c r="N27" s="90">
        <v>177349.53599999996</v>
      </c>
      <c r="O27" s="101">
        <v>96.91</v>
      </c>
      <c r="P27" s="90">
        <v>171.86943533800002</v>
      </c>
      <c r="Q27" s="91">
        <v>6.5978249999999988E-4</v>
      </c>
      <c r="R27" s="91">
        <f t="shared" si="0"/>
        <v>9.9852895440484923E-2</v>
      </c>
      <c r="S27" s="91">
        <f>P27/'סכום נכסי הקרן'!$C$42</f>
        <v>8.8847819400359037E-4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101"/>
      <c r="K28" s="87"/>
      <c r="L28" s="87"/>
      <c r="M28" s="91"/>
      <c r="N28" s="90"/>
      <c r="O28" s="101"/>
      <c r="P28" s="87"/>
      <c r="Q28" s="87"/>
      <c r="R28" s="91"/>
      <c r="S28" s="87"/>
    </row>
    <row r="29" spans="2:19">
      <c r="B29" s="116" t="s">
        <v>49</v>
      </c>
      <c r="C29" s="80"/>
      <c r="D29" s="81"/>
      <c r="E29" s="80"/>
      <c r="F29" s="81"/>
      <c r="G29" s="80"/>
      <c r="H29" s="80"/>
      <c r="I29" s="98"/>
      <c r="J29" s="99">
        <v>2.1599999999891502</v>
      </c>
      <c r="K29" s="81"/>
      <c r="L29" s="82"/>
      <c r="M29" s="84">
        <v>5.9699999996121147E-2</v>
      </c>
      <c r="N29" s="83"/>
      <c r="O29" s="99"/>
      <c r="P29" s="83">
        <v>3.6866547190000003</v>
      </c>
      <c r="Q29" s="84"/>
      <c r="R29" s="84">
        <f t="shared" si="0"/>
        <v>2.1418767534641804E-3</v>
      </c>
      <c r="S29" s="84">
        <f>P29/'סכום נכסי הקרן'!$C$42</f>
        <v>1.9058143294706714E-5</v>
      </c>
    </row>
    <row r="30" spans="2:19">
      <c r="B30" s="117" t="s">
        <v>1774</v>
      </c>
      <c r="C30" s="87" t="s">
        <v>1775</v>
      </c>
      <c r="D30" s="88" t="s">
        <v>1746</v>
      </c>
      <c r="E30" s="87" t="s">
        <v>1776</v>
      </c>
      <c r="F30" s="88" t="s">
        <v>493</v>
      </c>
      <c r="G30" s="87" t="s">
        <v>350</v>
      </c>
      <c r="H30" s="87" t="s">
        <v>131</v>
      </c>
      <c r="I30" s="100">
        <v>38118</v>
      </c>
      <c r="J30" s="101">
        <v>2.1599999999891502</v>
      </c>
      <c r="K30" s="88" t="s">
        <v>132</v>
      </c>
      <c r="L30" s="89">
        <v>7.9699999999999993E-2</v>
      </c>
      <c r="M30" s="91">
        <v>5.9699999996121147E-2</v>
      </c>
      <c r="N30" s="90">
        <v>958.47886400000004</v>
      </c>
      <c r="O30" s="101">
        <v>106.4</v>
      </c>
      <c r="P30" s="90">
        <v>3.6866547190000003</v>
      </c>
      <c r="Q30" s="91">
        <v>1.913060021251502E-5</v>
      </c>
      <c r="R30" s="91">
        <f t="shared" si="0"/>
        <v>2.1418767534641804E-3</v>
      </c>
      <c r="S30" s="91">
        <f>P30/'סכום נכסי הקרן'!$C$42</f>
        <v>1.9058143294706714E-5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101"/>
      <c r="K31" s="87"/>
      <c r="L31" s="87"/>
      <c r="M31" s="91"/>
      <c r="N31" s="90"/>
      <c r="O31" s="101"/>
      <c r="P31" s="87"/>
      <c r="Q31" s="87"/>
      <c r="R31" s="91"/>
      <c r="S31" s="87"/>
    </row>
    <row r="32" spans="2:19">
      <c r="B32" s="115" t="s">
        <v>198</v>
      </c>
      <c r="C32" s="87"/>
      <c r="D32" s="88"/>
      <c r="E32" s="87"/>
      <c r="F32" s="88"/>
      <c r="G32" s="87"/>
      <c r="H32" s="87"/>
      <c r="I32" s="100"/>
      <c r="J32" s="101">
        <v>12.319686064710069</v>
      </c>
      <c r="K32" s="88"/>
      <c r="L32" s="89"/>
      <c r="M32" s="91">
        <v>6.0026525412393957E-2</v>
      </c>
      <c r="N32" s="90"/>
      <c r="O32" s="101"/>
      <c r="P32" s="90">
        <v>129.870295656</v>
      </c>
      <c r="Q32" s="91"/>
      <c r="R32" s="91">
        <f t="shared" si="0"/>
        <v>7.5452188618997842E-2</v>
      </c>
      <c r="S32" s="91">
        <f>P32/'סכום נכסי הקרן'!$C$42</f>
        <v>6.7136384961196977E-4</v>
      </c>
    </row>
    <row r="33" spans="2:19">
      <c r="B33" s="116" t="s">
        <v>69</v>
      </c>
      <c r="C33" s="80"/>
      <c r="D33" s="81"/>
      <c r="E33" s="80"/>
      <c r="F33" s="81"/>
      <c r="G33" s="80"/>
      <c r="H33" s="80"/>
      <c r="I33" s="98"/>
      <c r="J33" s="99">
        <v>12.319686064710069</v>
      </c>
      <c r="K33" s="81"/>
      <c r="L33" s="82"/>
      <c r="M33" s="84">
        <v>6.0026525412393957E-2</v>
      </c>
      <c r="N33" s="83"/>
      <c r="O33" s="99"/>
      <c r="P33" s="83">
        <v>129.870295656</v>
      </c>
      <c r="Q33" s="84"/>
      <c r="R33" s="84">
        <f t="shared" si="0"/>
        <v>7.5452188618997842E-2</v>
      </c>
      <c r="S33" s="84">
        <f>P33/'סכום נכסי הקרן'!$C$42</f>
        <v>6.7136384961196977E-4</v>
      </c>
    </row>
    <row r="34" spans="2:19">
      <c r="B34" s="117" t="s">
        <v>1777</v>
      </c>
      <c r="C34" s="87">
        <v>4824</v>
      </c>
      <c r="D34" s="88" t="s">
        <v>1746</v>
      </c>
      <c r="E34" s="87"/>
      <c r="F34" s="88" t="s">
        <v>749</v>
      </c>
      <c r="G34" s="87" t="s">
        <v>1778</v>
      </c>
      <c r="H34" s="87" t="s">
        <v>733</v>
      </c>
      <c r="I34" s="100">
        <v>42206</v>
      </c>
      <c r="J34" s="101">
        <v>14.510000000052729</v>
      </c>
      <c r="K34" s="88" t="s">
        <v>140</v>
      </c>
      <c r="L34" s="89">
        <v>4.555E-2</v>
      </c>
      <c r="M34" s="91">
        <v>6.3400000000301313E-2</v>
      </c>
      <c r="N34" s="90">
        <v>32034.105524999999</v>
      </c>
      <c r="O34" s="101">
        <v>77.7</v>
      </c>
      <c r="P34" s="90">
        <v>66.37549245000001</v>
      </c>
      <c r="Q34" s="91">
        <v>1.9230578599343254E-4</v>
      </c>
      <c r="R34" s="91">
        <f t="shared" si="0"/>
        <v>3.8562907327799642E-2</v>
      </c>
      <c r="S34" s="91">
        <f>P34/'סכום נכסי הקרן'!$C$42</f>
        <v>3.4312777918946299E-4</v>
      </c>
    </row>
    <row r="35" spans="2:19">
      <c r="B35" s="117" t="s">
        <v>1779</v>
      </c>
      <c r="C35" s="87">
        <v>5168</v>
      </c>
      <c r="D35" s="88" t="s">
        <v>1746</v>
      </c>
      <c r="E35" s="87"/>
      <c r="F35" s="88" t="s">
        <v>749</v>
      </c>
      <c r="G35" s="87" t="s">
        <v>896</v>
      </c>
      <c r="H35" s="87" t="s">
        <v>1780</v>
      </c>
      <c r="I35" s="100">
        <v>42408</v>
      </c>
      <c r="J35" s="101">
        <v>10.030000000060165</v>
      </c>
      <c r="K35" s="88" t="s">
        <v>140</v>
      </c>
      <c r="L35" s="89">
        <v>3.9510000000000003E-2</v>
      </c>
      <c r="M35" s="91">
        <v>5.6500000000330744E-2</v>
      </c>
      <c r="N35" s="90">
        <v>27841.736196000002</v>
      </c>
      <c r="O35" s="101">
        <v>85.52</v>
      </c>
      <c r="P35" s="90">
        <v>63.494803205999986</v>
      </c>
      <c r="Q35" s="91">
        <v>7.0566336066425544E-5</v>
      </c>
      <c r="R35" s="91">
        <f t="shared" si="0"/>
        <v>3.68892812911982E-2</v>
      </c>
      <c r="S35" s="91">
        <f>P35/'סכום נכסי הקרן'!$C$42</f>
        <v>3.2823607042250678E-4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9" t="s">
        <v>221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9" t="s">
        <v>112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9" t="s">
        <v>204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9" t="s">
        <v>212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1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1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2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3" type="noConversion"/>
  <conditionalFormatting sqref="B12:B135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M404"/>
  <sheetViews>
    <sheetView rightToLeft="1" workbookViewId="0"/>
  </sheetViews>
  <sheetFormatPr defaultColWidth="9.140625" defaultRowHeight="18"/>
  <cols>
    <col min="1" max="1" width="6.28515625" style="1" customWidth="1"/>
    <col min="2" max="2" width="39.28515625" style="2" bestFit="1" customWidth="1"/>
    <col min="3" max="3" width="36.285156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13">
      <c r="B1" s="46" t="s">
        <v>146</v>
      </c>
      <c r="C1" s="46" t="s" vm="1">
        <v>230</v>
      </c>
    </row>
    <row r="2" spans="2:13">
      <c r="B2" s="46" t="s">
        <v>145</v>
      </c>
      <c r="C2" s="46" t="s">
        <v>231</v>
      </c>
    </row>
    <row r="3" spans="2:13">
      <c r="B3" s="46" t="s">
        <v>147</v>
      </c>
      <c r="C3" s="46" t="s">
        <v>232</v>
      </c>
    </row>
    <row r="4" spans="2:13">
      <c r="B4" s="46" t="s">
        <v>148</v>
      </c>
      <c r="C4" s="46">
        <v>9454</v>
      </c>
    </row>
    <row r="6" spans="2:13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13" ht="26.25" customHeight="1">
      <c r="B7" s="136" t="s">
        <v>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13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206</v>
      </c>
      <c r="I8" s="29" t="s">
        <v>205</v>
      </c>
      <c r="J8" s="29" t="s">
        <v>111</v>
      </c>
      <c r="K8" s="29" t="s">
        <v>60</v>
      </c>
      <c r="L8" s="29" t="s">
        <v>149</v>
      </c>
      <c r="M8" s="30" t="s">
        <v>151</v>
      </c>
    </row>
    <row r="9" spans="2:13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</row>
    <row r="11" spans="2:13" s="4" customFormat="1" ht="18" customHeight="1">
      <c r="B11" s="74" t="s">
        <v>31</v>
      </c>
      <c r="C11" s="74"/>
      <c r="D11" s="75"/>
      <c r="E11" s="74"/>
      <c r="F11" s="75"/>
      <c r="G11" s="75"/>
      <c r="H11" s="77"/>
      <c r="I11" s="77"/>
      <c r="J11" s="77">
        <v>3354.868199011999</v>
      </c>
      <c r="K11" s="78"/>
      <c r="L11" s="78">
        <f>IFERROR(J11/$J$11,0)</f>
        <v>1</v>
      </c>
      <c r="M11" s="78">
        <f>J11/'סכום נכסי הקרן'!$C$42</f>
        <v>1.7342974524331992E-2</v>
      </c>
    </row>
    <row r="12" spans="2:13">
      <c r="B12" s="85" t="s">
        <v>199</v>
      </c>
      <c r="C12" s="80"/>
      <c r="D12" s="81"/>
      <c r="E12" s="80"/>
      <c r="F12" s="81"/>
      <c r="G12" s="81"/>
      <c r="H12" s="83"/>
      <c r="I12" s="83"/>
      <c r="J12" s="83">
        <v>1003.7799190120003</v>
      </c>
      <c r="K12" s="84"/>
      <c r="L12" s="84">
        <f>IFERROR(J12/$J$11,0)</f>
        <v>0.29920099970175018</v>
      </c>
      <c r="M12" s="84">
        <f>J12/'סכום נכסי הקרן'!$C$42</f>
        <v>5.1890353154821168E-3</v>
      </c>
    </row>
    <row r="13" spans="2:13">
      <c r="B13" s="86" t="s">
        <v>1781</v>
      </c>
      <c r="C13" s="87">
        <v>9114</v>
      </c>
      <c r="D13" s="88" t="s">
        <v>29</v>
      </c>
      <c r="E13" s="87" t="s">
        <v>1782</v>
      </c>
      <c r="F13" s="88" t="s">
        <v>1205</v>
      </c>
      <c r="G13" s="88" t="s">
        <v>132</v>
      </c>
      <c r="H13" s="90">
        <v>410.44</v>
      </c>
      <c r="I13" s="90">
        <v>824.19640000000004</v>
      </c>
      <c r="J13" s="90">
        <v>12.22893</v>
      </c>
      <c r="K13" s="91">
        <v>4.9341505368888102E-5</v>
      </c>
      <c r="L13" s="91">
        <f>IFERROR(J13/$J$11,0)</f>
        <v>3.6451297859037778E-3</v>
      </c>
      <c r="M13" s="91">
        <f>J13/'סכום נכסי הקרן'!$C$42</f>
        <v>6.3217393014812942E-5</v>
      </c>
    </row>
    <row r="14" spans="2:13">
      <c r="B14" s="86" t="s">
        <v>1783</v>
      </c>
      <c r="C14" s="87">
        <v>8423</v>
      </c>
      <c r="D14" s="88" t="s">
        <v>29</v>
      </c>
      <c r="E14" s="87" t="s">
        <v>1784</v>
      </c>
      <c r="F14" s="88" t="s">
        <v>503</v>
      </c>
      <c r="G14" s="88" t="s">
        <v>132</v>
      </c>
      <c r="H14" s="90">
        <v>394665.99</v>
      </c>
      <c r="I14" s="125">
        <v>0</v>
      </c>
      <c r="J14" s="125">
        <v>0</v>
      </c>
      <c r="K14" s="91">
        <v>8.0285528367113511E-5</v>
      </c>
      <c r="L14" s="91">
        <f t="shared" ref="L14:L17" si="0">IFERROR(J14/$J$11,0)</f>
        <v>0</v>
      </c>
      <c r="M14" s="91">
        <f>J14/'סכום נכסי הקרן'!$C$42</f>
        <v>0</v>
      </c>
    </row>
    <row r="15" spans="2:13">
      <c r="B15" s="86" t="s">
        <v>1785</v>
      </c>
      <c r="C15" s="87">
        <v>8113</v>
      </c>
      <c r="D15" s="88" t="s">
        <v>29</v>
      </c>
      <c r="E15" s="87" t="s">
        <v>1786</v>
      </c>
      <c r="F15" s="88" t="s">
        <v>155</v>
      </c>
      <c r="G15" s="88" t="s">
        <v>132</v>
      </c>
      <c r="H15" s="90">
        <v>3982</v>
      </c>
      <c r="I15" s="90">
        <v>222.5001</v>
      </c>
      <c r="J15" s="90">
        <v>32.02872</v>
      </c>
      <c r="K15" s="91">
        <v>4.6509759997916364E-5</v>
      </c>
      <c r="L15" s="91">
        <f t="shared" si="0"/>
        <v>9.5469383892435433E-3</v>
      </c>
      <c r="M15" s="91">
        <f>J15/'סכום נכסי הקרן'!$C$42</f>
        <v>1.6557230927001786E-4</v>
      </c>
    </row>
    <row r="16" spans="2:13">
      <c r="B16" s="86" t="s">
        <v>1787</v>
      </c>
      <c r="C16" s="87">
        <v>8460</v>
      </c>
      <c r="D16" s="88" t="s">
        <v>29</v>
      </c>
      <c r="E16" s="87" t="s">
        <v>1788</v>
      </c>
      <c r="F16" s="88" t="s">
        <v>1205</v>
      </c>
      <c r="G16" s="88" t="s">
        <v>132</v>
      </c>
      <c r="H16" s="90">
        <v>1523.33</v>
      </c>
      <c r="I16" s="90">
        <v>322.17919999999998</v>
      </c>
      <c r="J16" s="90">
        <v>17.741880000000002</v>
      </c>
      <c r="K16" s="91">
        <v>1.3325414928742275E-4</v>
      </c>
      <c r="L16" s="91">
        <f t="shared" si="0"/>
        <v>5.288398514500494E-3</v>
      </c>
      <c r="M16" s="91">
        <f>J16/'סכום נכסי הקרן'!$C$42</f>
        <v>9.1716560711497199E-5</v>
      </c>
    </row>
    <row r="17" spans="2:13">
      <c r="B17" s="86" t="s">
        <v>1789</v>
      </c>
      <c r="C17" s="87">
        <v>8525</v>
      </c>
      <c r="D17" s="88" t="s">
        <v>29</v>
      </c>
      <c r="E17" s="87" t="s">
        <v>1790</v>
      </c>
      <c r="F17" s="88" t="s">
        <v>1205</v>
      </c>
      <c r="G17" s="88" t="s">
        <v>132</v>
      </c>
      <c r="H17" s="90">
        <v>588.92999999999995</v>
      </c>
      <c r="I17" s="90">
        <v>580.20000000000005</v>
      </c>
      <c r="J17" s="90">
        <v>12.352349999999999</v>
      </c>
      <c r="K17" s="91">
        <v>5.8771970763063681E-5</v>
      </c>
      <c r="L17" s="91">
        <f t="shared" si="0"/>
        <v>3.6819181163771915E-3</v>
      </c>
      <c r="M17" s="91">
        <f>J17/'סכום נכסי הקרן'!$C$42</f>
        <v>6.3855412093006059E-5</v>
      </c>
    </row>
    <row r="18" spans="2:13">
      <c r="B18" s="86" t="s">
        <v>1791</v>
      </c>
      <c r="C18" s="87">
        <v>9326</v>
      </c>
      <c r="D18" s="88" t="s">
        <v>29</v>
      </c>
      <c r="E18" s="87" t="s">
        <v>1792</v>
      </c>
      <c r="F18" s="88" t="s">
        <v>1381</v>
      </c>
      <c r="G18" s="88" t="s">
        <v>132</v>
      </c>
      <c r="H18" s="90">
        <v>2228.0973199999999</v>
      </c>
      <c r="I18" s="90">
        <v>100</v>
      </c>
      <c r="J18" s="90">
        <v>8.054571812999999</v>
      </c>
      <c r="K18" s="91">
        <v>1.11404866E-6</v>
      </c>
      <c r="L18" s="91">
        <f t="shared" ref="L18:L34" si="1">IFERROR(J18/$J$11,0)</f>
        <v>2.4008608789376738E-3</v>
      </c>
      <c r="M18" s="91">
        <f>J18/'סכום נכסי הקרן'!$C$42</f>
        <v>4.1638069059881393E-5</v>
      </c>
    </row>
    <row r="19" spans="2:13">
      <c r="B19" s="86" t="s">
        <v>1793</v>
      </c>
      <c r="C19" s="87">
        <v>8561</v>
      </c>
      <c r="D19" s="88" t="s">
        <v>29</v>
      </c>
      <c r="E19" s="87" t="s">
        <v>1794</v>
      </c>
      <c r="F19" s="88" t="s">
        <v>521</v>
      </c>
      <c r="G19" s="88" t="s">
        <v>133</v>
      </c>
      <c r="H19" s="90">
        <v>124695.3</v>
      </c>
      <c r="I19" s="90">
        <v>106.50960000000001</v>
      </c>
      <c r="J19" s="90">
        <v>132.81246999999999</v>
      </c>
      <c r="K19" s="91">
        <v>1.9211388406072263E-4</v>
      </c>
      <c r="L19" s="91">
        <f t="shared" si="1"/>
        <v>3.9587984421895608E-2</v>
      </c>
      <c r="M19" s="91">
        <f>J19/'סכום נכסי הקרן'!$C$42</f>
        <v>6.8657340529858723E-4</v>
      </c>
    </row>
    <row r="20" spans="2:13">
      <c r="B20" s="86" t="s">
        <v>1795</v>
      </c>
      <c r="C20" s="87">
        <v>9398</v>
      </c>
      <c r="D20" s="88" t="s">
        <v>29</v>
      </c>
      <c r="E20" s="87" t="s">
        <v>1796</v>
      </c>
      <c r="F20" s="88" t="s">
        <v>1381</v>
      </c>
      <c r="G20" s="88" t="s">
        <v>132</v>
      </c>
      <c r="H20" s="90">
        <v>2228.0973199999999</v>
      </c>
      <c r="I20" s="90">
        <v>100</v>
      </c>
      <c r="J20" s="90">
        <v>8.054571812999999</v>
      </c>
      <c r="K20" s="91">
        <v>1.11404866E-6</v>
      </c>
      <c r="L20" s="91">
        <f t="shared" si="1"/>
        <v>2.4008608789376738E-3</v>
      </c>
      <c r="M20" s="91">
        <f>J20/'סכום נכסי הקרן'!$C$42</f>
        <v>4.1638069059881393E-5</v>
      </c>
    </row>
    <row r="21" spans="2:13">
      <c r="B21" s="86" t="s">
        <v>1797</v>
      </c>
      <c r="C21" s="87">
        <v>9113</v>
      </c>
      <c r="D21" s="88" t="s">
        <v>29</v>
      </c>
      <c r="E21" s="87" t="s">
        <v>1798</v>
      </c>
      <c r="F21" s="88" t="s">
        <v>1432</v>
      </c>
      <c r="G21" s="88" t="s">
        <v>133</v>
      </c>
      <c r="H21" s="90">
        <v>5151.7930660000002</v>
      </c>
      <c r="I21" s="90">
        <v>2189.2600649999999</v>
      </c>
      <c r="J21" s="90">
        <v>112.786150025</v>
      </c>
      <c r="K21" s="91">
        <v>1.7171300397044977E-4</v>
      </c>
      <c r="L21" s="91">
        <f t="shared" si="1"/>
        <v>3.3618653054154339E-2</v>
      </c>
      <c r="M21" s="91">
        <f>J21/'סכום נכסי הקרן'!$C$42</f>
        <v>5.8304744346055447E-4</v>
      </c>
    </row>
    <row r="22" spans="2:13">
      <c r="B22" s="86" t="s">
        <v>1799</v>
      </c>
      <c r="C22" s="87">
        <v>9266</v>
      </c>
      <c r="D22" s="88" t="s">
        <v>29</v>
      </c>
      <c r="E22" s="87" t="s">
        <v>1798</v>
      </c>
      <c r="F22" s="88" t="s">
        <v>1432</v>
      </c>
      <c r="G22" s="88" t="s">
        <v>133</v>
      </c>
      <c r="H22" s="90">
        <v>124196.002024</v>
      </c>
      <c r="I22" s="90">
        <v>100</v>
      </c>
      <c r="J22" s="90">
        <v>124.19600202399999</v>
      </c>
      <c r="K22" s="91">
        <v>2.3701072080322316E-4</v>
      </c>
      <c r="L22" s="91">
        <f t="shared" si="1"/>
        <v>3.7019636735826297E-2</v>
      </c>
      <c r="M22" s="91">
        <f>J22/'סכום נכסי הקרן'!$C$42</f>
        <v>6.4203061680946009E-4</v>
      </c>
    </row>
    <row r="23" spans="2:13">
      <c r="B23" s="86" t="s">
        <v>1800</v>
      </c>
      <c r="C23" s="87">
        <v>8652</v>
      </c>
      <c r="D23" s="88" t="s">
        <v>29</v>
      </c>
      <c r="E23" s="87" t="s">
        <v>1801</v>
      </c>
      <c r="F23" s="88" t="s">
        <v>1205</v>
      </c>
      <c r="G23" s="88" t="s">
        <v>132</v>
      </c>
      <c r="H23" s="90">
        <v>2117.8000000000002</v>
      </c>
      <c r="I23" s="90">
        <v>704.57380000000001</v>
      </c>
      <c r="J23" s="90">
        <v>53.941079999999999</v>
      </c>
      <c r="K23" s="91">
        <v>1.1360833380310946E-5</v>
      </c>
      <c r="L23" s="91">
        <f t="shared" si="1"/>
        <v>1.6078449822823301E-2</v>
      </c>
      <c r="M23" s="91">
        <f>J23/'סכום נכסי הקרן'!$C$42</f>
        <v>2.788481456679747E-4</v>
      </c>
    </row>
    <row r="24" spans="2:13">
      <c r="B24" s="86" t="s">
        <v>1802</v>
      </c>
      <c r="C24" s="87">
        <v>9152</v>
      </c>
      <c r="D24" s="88" t="s">
        <v>29</v>
      </c>
      <c r="E24" s="87" t="s">
        <v>1803</v>
      </c>
      <c r="F24" s="88" t="s">
        <v>1381</v>
      </c>
      <c r="G24" s="88" t="s">
        <v>132</v>
      </c>
      <c r="H24" s="90">
        <v>2228.0973199999999</v>
      </c>
      <c r="I24" s="90">
        <v>100</v>
      </c>
      <c r="J24" s="90">
        <v>8.054571812999999</v>
      </c>
      <c r="K24" s="91">
        <v>1.11404866E-6</v>
      </c>
      <c r="L24" s="91">
        <f t="shared" si="1"/>
        <v>2.4008608789376738E-3</v>
      </c>
      <c r="M24" s="91">
        <f>J24/'סכום נכסי הקרן'!$C$42</f>
        <v>4.1638069059881393E-5</v>
      </c>
    </row>
    <row r="25" spans="2:13">
      <c r="B25" s="86" t="s">
        <v>1804</v>
      </c>
      <c r="C25" s="87">
        <v>9262</v>
      </c>
      <c r="D25" s="88" t="s">
        <v>29</v>
      </c>
      <c r="E25" s="87" t="s">
        <v>1805</v>
      </c>
      <c r="F25" s="88" t="s">
        <v>1381</v>
      </c>
      <c r="G25" s="88" t="s">
        <v>132</v>
      </c>
      <c r="H25" s="90">
        <v>2228.0973199999999</v>
      </c>
      <c r="I25" s="90">
        <v>100</v>
      </c>
      <c r="J25" s="90">
        <v>8.054571812999999</v>
      </c>
      <c r="K25" s="91">
        <v>1.11404866E-6</v>
      </c>
      <c r="L25" s="91">
        <f t="shared" si="1"/>
        <v>2.4008608789376738E-3</v>
      </c>
      <c r="M25" s="91">
        <f>J25/'סכום נכסי הקרן'!$C$42</f>
        <v>4.1638069059881393E-5</v>
      </c>
    </row>
    <row r="26" spans="2:13">
      <c r="B26" s="86" t="s">
        <v>1806</v>
      </c>
      <c r="C26" s="87">
        <v>8838</v>
      </c>
      <c r="D26" s="88" t="s">
        <v>29</v>
      </c>
      <c r="E26" s="87" t="s">
        <v>1807</v>
      </c>
      <c r="F26" s="88" t="s">
        <v>432</v>
      </c>
      <c r="G26" s="88" t="s">
        <v>132</v>
      </c>
      <c r="H26" s="90">
        <v>1596.8363670000001</v>
      </c>
      <c r="I26" s="90">
        <v>1115.5499</v>
      </c>
      <c r="J26" s="90">
        <v>64.395825991000009</v>
      </c>
      <c r="K26" s="91">
        <v>6.7665889694652623E-5</v>
      </c>
      <c r="L26" s="91">
        <f t="shared" si="1"/>
        <v>1.9194740946891574E-2</v>
      </c>
      <c r="M26" s="91">
        <f>J26/'סכום נכסי הקרן'!$C$42</f>
        <v>3.3289390324309269E-4</v>
      </c>
    </row>
    <row r="27" spans="2:13">
      <c r="B27" s="86" t="s">
        <v>1808</v>
      </c>
      <c r="C27" s="87" t="s">
        <v>1809</v>
      </c>
      <c r="D27" s="88" t="s">
        <v>29</v>
      </c>
      <c r="E27" s="87" t="s">
        <v>1810</v>
      </c>
      <c r="F27" s="88" t="s">
        <v>1248</v>
      </c>
      <c r="G27" s="88" t="s">
        <v>133</v>
      </c>
      <c r="H27" s="90">
        <v>29645</v>
      </c>
      <c r="I27" s="90">
        <v>380</v>
      </c>
      <c r="J27" s="90">
        <v>112.651</v>
      </c>
      <c r="K27" s="91">
        <v>5.1380714168783179E-5</v>
      </c>
      <c r="L27" s="91">
        <f t="shared" si="1"/>
        <v>3.3578368304655146E-2</v>
      </c>
      <c r="M27" s="91">
        <f>J27/'סכום נכסי הקרן'!$C$42</f>
        <v>5.8234878607627092E-4</v>
      </c>
    </row>
    <row r="28" spans="2:13">
      <c r="B28" s="86" t="s">
        <v>1811</v>
      </c>
      <c r="C28" s="87">
        <v>8726</v>
      </c>
      <c r="D28" s="88" t="s">
        <v>29</v>
      </c>
      <c r="E28" s="87" t="s">
        <v>1812</v>
      </c>
      <c r="F28" s="88" t="s">
        <v>771</v>
      </c>
      <c r="G28" s="88" t="s">
        <v>132</v>
      </c>
      <c r="H28" s="90">
        <v>2043.35</v>
      </c>
      <c r="I28" s="90">
        <v>334.45</v>
      </c>
      <c r="J28" s="90">
        <v>24.704840000000001</v>
      </c>
      <c r="K28" s="91">
        <v>6.8339826466907921E-7</v>
      </c>
      <c r="L28" s="91">
        <f t="shared" si="1"/>
        <v>7.3638779631567996E-3</v>
      </c>
      <c r="M28" s="91">
        <f>J28/'סכום נכסי הקרן'!$C$42</f>
        <v>1.2771154791531812E-4</v>
      </c>
    </row>
    <row r="29" spans="2:13">
      <c r="B29" s="86" t="s">
        <v>1813</v>
      </c>
      <c r="C29" s="87">
        <v>8631</v>
      </c>
      <c r="D29" s="88" t="s">
        <v>29</v>
      </c>
      <c r="E29" s="87" t="s">
        <v>1814</v>
      </c>
      <c r="F29" s="88" t="s">
        <v>1205</v>
      </c>
      <c r="G29" s="88" t="s">
        <v>132</v>
      </c>
      <c r="H29" s="90">
        <v>1694.46</v>
      </c>
      <c r="I29" s="90">
        <v>369.08190000000002</v>
      </c>
      <c r="J29" s="90">
        <v>22.608029999999999</v>
      </c>
      <c r="K29" s="91">
        <v>3.3319491322361692E-5</v>
      </c>
      <c r="L29" s="91">
        <f t="shared" si="1"/>
        <v>6.7388727839317241E-3</v>
      </c>
      <c r="M29" s="91">
        <f>J29/'סכום נכסי הקרן'!$C$42</f>
        <v>1.1687209901444209E-4</v>
      </c>
    </row>
    <row r="30" spans="2:13">
      <c r="B30" s="86" t="s">
        <v>1815</v>
      </c>
      <c r="C30" s="87">
        <v>8603</v>
      </c>
      <c r="D30" s="88" t="s">
        <v>29</v>
      </c>
      <c r="E30" s="87" t="s">
        <v>1816</v>
      </c>
      <c r="F30" s="88" t="s">
        <v>1205</v>
      </c>
      <c r="G30" s="88" t="s">
        <v>132</v>
      </c>
      <c r="H30" s="90">
        <v>9.15</v>
      </c>
      <c r="I30" s="90">
        <v>15266.785099999999</v>
      </c>
      <c r="J30" s="90">
        <v>5.04983</v>
      </c>
      <c r="K30" s="91">
        <v>1.1400762468042045E-4</v>
      </c>
      <c r="L30" s="91">
        <f t="shared" si="1"/>
        <v>1.5052245574020354E-3</v>
      </c>
      <c r="M30" s="91">
        <f>J30/'סכום נכסי הקרן'!$C$42</f>
        <v>2.6105071152422396E-5</v>
      </c>
    </row>
    <row r="31" spans="2:13">
      <c r="B31" s="86" t="s">
        <v>1817</v>
      </c>
      <c r="C31" s="87">
        <v>9151</v>
      </c>
      <c r="D31" s="88" t="s">
        <v>29</v>
      </c>
      <c r="E31" s="87" t="s">
        <v>1818</v>
      </c>
      <c r="F31" s="88" t="s">
        <v>1436</v>
      </c>
      <c r="G31" s="88" t="s">
        <v>132</v>
      </c>
      <c r="H31" s="90">
        <v>5467</v>
      </c>
      <c r="I31" s="90">
        <v>100</v>
      </c>
      <c r="J31" s="90">
        <v>19.763210000000001</v>
      </c>
      <c r="K31" s="91">
        <v>6.8337500000000004E-7</v>
      </c>
      <c r="L31" s="91">
        <f t="shared" si="1"/>
        <v>5.8909050453368689E-3</v>
      </c>
      <c r="M31" s="91">
        <f>J31/'סכום נכסי הקרן'!$C$42</f>
        <v>1.0216581612653611E-4</v>
      </c>
    </row>
    <row r="32" spans="2:13">
      <c r="B32" s="86" t="s">
        <v>1819</v>
      </c>
      <c r="C32" s="87">
        <v>8824</v>
      </c>
      <c r="D32" s="88" t="s">
        <v>29</v>
      </c>
      <c r="E32" s="87" t="s">
        <v>1820</v>
      </c>
      <c r="F32" s="88" t="s">
        <v>1381</v>
      </c>
      <c r="G32" s="88" t="s">
        <v>133</v>
      </c>
      <c r="H32" s="90">
        <v>222.83345499999999</v>
      </c>
      <c r="I32" s="90">
        <v>3904.375</v>
      </c>
      <c r="J32" s="90">
        <v>8.700253720000001</v>
      </c>
      <c r="K32" s="91">
        <v>2.22833455E-4</v>
      </c>
      <c r="L32" s="91">
        <f t="shared" si="1"/>
        <v>2.5933220633115204E-3</v>
      </c>
      <c r="M32" s="91">
        <f>J32/'סכום נכסי הקרן'!$C$42</f>
        <v>4.497591847739977E-5</v>
      </c>
    </row>
    <row r="33" spans="2:13">
      <c r="B33" s="86" t="s">
        <v>1821</v>
      </c>
      <c r="C33" s="87">
        <v>9068</v>
      </c>
      <c r="D33" s="88" t="s">
        <v>29</v>
      </c>
      <c r="E33" s="87" t="s">
        <v>1822</v>
      </c>
      <c r="F33" s="88" t="s">
        <v>563</v>
      </c>
      <c r="G33" s="88" t="s">
        <v>133</v>
      </c>
      <c r="H33" s="90">
        <v>187441.24</v>
      </c>
      <c r="I33" s="90">
        <v>100</v>
      </c>
      <c r="J33" s="90">
        <v>187.44123999999999</v>
      </c>
      <c r="K33" s="91">
        <v>4.0962721688248877E-4</v>
      </c>
      <c r="L33" s="91">
        <f t="shared" si="1"/>
        <v>5.5871416962133123E-2</v>
      </c>
      <c r="M33" s="91">
        <f>J33/'סכום נכסי הקרן'!$C$42</f>
        <v>9.6897656101260494E-4</v>
      </c>
    </row>
    <row r="34" spans="2:13">
      <c r="B34" s="86" t="s">
        <v>1823</v>
      </c>
      <c r="C34" s="87">
        <v>8803</v>
      </c>
      <c r="D34" s="88" t="s">
        <v>29</v>
      </c>
      <c r="E34" s="87" t="s">
        <v>1824</v>
      </c>
      <c r="F34" s="88" t="s">
        <v>563</v>
      </c>
      <c r="G34" s="88" t="s">
        <v>134</v>
      </c>
      <c r="H34" s="90">
        <v>4948.5200000000004</v>
      </c>
      <c r="I34" s="90">
        <v>144.71680000000001</v>
      </c>
      <c r="J34" s="90">
        <v>28.15982</v>
      </c>
      <c r="K34" s="91">
        <v>3.2736751184706718E-4</v>
      </c>
      <c r="L34" s="91">
        <f t="shared" si="1"/>
        <v>8.3937187184560634E-3</v>
      </c>
      <c r="M34" s="91">
        <f>J34/'סכום נכסי הקרן'!$C$42</f>
        <v>1.4557204989859208E-4</v>
      </c>
    </row>
    <row r="35" spans="2:13">
      <c r="B35" s="92"/>
      <c r="C35" s="87"/>
      <c r="D35" s="87"/>
      <c r="E35" s="87"/>
      <c r="F35" s="87"/>
      <c r="G35" s="87"/>
      <c r="H35" s="90"/>
      <c r="I35" s="90"/>
      <c r="J35" s="87"/>
      <c r="K35" s="87"/>
      <c r="L35" s="91"/>
      <c r="M35" s="87"/>
    </row>
    <row r="36" spans="2:13">
      <c r="B36" s="79" t="s">
        <v>198</v>
      </c>
      <c r="C36" s="80"/>
      <c r="D36" s="81"/>
      <c r="E36" s="80"/>
      <c r="F36" s="81"/>
      <c r="G36" s="81"/>
      <c r="H36" s="83"/>
      <c r="I36" s="83"/>
      <c r="J36" s="83">
        <v>2351.0882799999999</v>
      </c>
      <c r="K36" s="84"/>
      <c r="L36" s="84">
        <f t="shared" ref="L36:L54" si="2">IFERROR(J36/$J$11,0)</f>
        <v>0.70079900029825015</v>
      </c>
      <c r="M36" s="84">
        <f>J36/'סכום נכסי הקרן'!$C$42</f>
        <v>1.2153939208849879E-2</v>
      </c>
    </row>
    <row r="37" spans="2:13">
      <c r="B37" s="85" t="s">
        <v>65</v>
      </c>
      <c r="C37" s="80"/>
      <c r="D37" s="81"/>
      <c r="E37" s="80"/>
      <c r="F37" s="81"/>
      <c r="G37" s="81"/>
      <c r="H37" s="83"/>
      <c r="I37" s="83"/>
      <c r="J37" s="83">
        <v>2351.0882799999999</v>
      </c>
      <c r="K37" s="84"/>
      <c r="L37" s="84">
        <f t="shared" si="2"/>
        <v>0.70079900029825015</v>
      </c>
      <c r="M37" s="84">
        <f>J37/'סכום נכסי הקרן'!$C$42</f>
        <v>1.2153939208849879E-2</v>
      </c>
    </row>
    <row r="38" spans="2:13">
      <c r="B38" s="86" t="s">
        <v>1825</v>
      </c>
      <c r="C38" s="87">
        <v>7983</v>
      </c>
      <c r="D38" s="88" t="s">
        <v>29</v>
      </c>
      <c r="E38" s="87"/>
      <c r="F38" s="88" t="s">
        <v>731</v>
      </c>
      <c r="G38" s="88" t="s">
        <v>132</v>
      </c>
      <c r="H38" s="90">
        <v>423.71</v>
      </c>
      <c r="I38" s="90">
        <v>2258.1482999999998</v>
      </c>
      <c r="J38" s="90">
        <v>34.588209999999997</v>
      </c>
      <c r="K38" s="91">
        <v>2.0990143078052248E-7</v>
      </c>
      <c r="L38" s="91">
        <f t="shared" si="2"/>
        <v>1.0309856586969987E-2</v>
      </c>
      <c r="M38" s="91">
        <f>J38/'סכום נכסי הקרן'!$C$42</f>
        <v>1.7880358013733685E-4</v>
      </c>
    </row>
    <row r="39" spans="2:13">
      <c r="B39" s="86" t="s">
        <v>1826</v>
      </c>
      <c r="C39" s="87">
        <v>9035</v>
      </c>
      <c r="D39" s="88" t="s">
        <v>29</v>
      </c>
      <c r="E39" s="87"/>
      <c r="F39" s="88" t="s">
        <v>793</v>
      </c>
      <c r="G39" s="88" t="s">
        <v>134</v>
      </c>
      <c r="H39" s="90">
        <v>13458</v>
      </c>
      <c r="I39" s="90">
        <v>100</v>
      </c>
      <c r="J39" s="90">
        <v>52.919550000000001</v>
      </c>
      <c r="K39" s="91">
        <v>1.8355256974969043E-4</v>
      </c>
      <c r="L39" s="91">
        <f t="shared" si="2"/>
        <v>1.5773957980103268E-2</v>
      </c>
      <c r="M39" s="91">
        <f>J39/'סכום נכסי הקרן'!$C$42</f>
        <v>2.7356735139681427E-4</v>
      </c>
    </row>
    <row r="40" spans="2:13">
      <c r="B40" s="86" t="s">
        <v>1827</v>
      </c>
      <c r="C40" s="87">
        <v>8459</v>
      </c>
      <c r="D40" s="88" t="s">
        <v>29</v>
      </c>
      <c r="E40" s="87"/>
      <c r="F40" s="88" t="s">
        <v>793</v>
      </c>
      <c r="G40" s="88" t="s">
        <v>132</v>
      </c>
      <c r="H40" s="90">
        <v>62372.19</v>
      </c>
      <c r="I40" s="90">
        <v>218.5812</v>
      </c>
      <c r="J40" s="90">
        <v>492.84697999999997</v>
      </c>
      <c r="K40" s="91">
        <v>1.3361793687239075E-4</v>
      </c>
      <c r="L40" s="91">
        <f t="shared" si="2"/>
        <v>0.14690502003778935</v>
      </c>
      <c r="M40" s="91">
        <f>J40/'סכום נכסי הקרן'!$C$42</f>
        <v>2.5477700200118611E-3</v>
      </c>
    </row>
    <row r="41" spans="2:13">
      <c r="B41" s="86" t="s">
        <v>1828</v>
      </c>
      <c r="C41" s="87">
        <v>8564</v>
      </c>
      <c r="D41" s="88" t="s">
        <v>29</v>
      </c>
      <c r="E41" s="87"/>
      <c r="F41" s="88" t="s">
        <v>785</v>
      </c>
      <c r="G41" s="88" t="s">
        <v>132</v>
      </c>
      <c r="H41" s="90">
        <v>85.36</v>
      </c>
      <c r="I41" s="90">
        <v>14777.717699999999</v>
      </c>
      <c r="J41" s="90">
        <v>45.600550000000005</v>
      </c>
      <c r="K41" s="91">
        <v>1.3421875656618016E-5</v>
      </c>
      <c r="L41" s="91">
        <f t="shared" si="2"/>
        <v>1.3592352156615055E-2</v>
      </c>
      <c r="M41" s="91">
        <f>J41/'סכום נכסי הקרן'!$C$42</f>
        <v>2.3573181717792386E-4</v>
      </c>
    </row>
    <row r="42" spans="2:13">
      <c r="B42" s="86" t="s">
        <v>1829</v>
      </c>
      <c r="C42" s="87">
        <v>8568</v>
      </c>
      <c r="D42" s="88" t="s">
        <v>29</v>
      </c>
      <c r="E42" s="87"/>
      <c r="F42" s="88" t="s">
        <v>793</v>
      </c>
      <c r="G42" s="88" t="s">
        <v>132</v>
      </c>
      <c r="H42" s="90">
        <v>43756.160000000003</v>
      </c>
      <c r="I42" s="90">
        <v>114.9161</v>
      </c>
      <c r="J42" s="90">
        <v>181.77257999999998</v>
      </c>
      <c r="K42" s="91">
        <v>3.2531422754605188E-4</v>
      </c>
      <c r="L42" s="91">
        <f t="shared" si="2"/>
        <v>5.4181735083819862E-2</v>
      </c>
      <c r="M42" s="91">
        <f>J42/'סכום נכסי הקרן'!$C$42</f>
        <v>9.3967245124279271E-4</v>
      </c>
    </row>
    <row r="43" spans="2:13">
      <c r="B43" s="86" t="s">
        <v>1830</v>
      </c>
      <c r="C43" s="87">
        <v>8932</v>
      </c>
      <c r="D43" s="88" t="s">
        <v>29</v>
      </c>
      <c r="E43" s="87"/>
      <c r="F43" s="88" t="s">
        <v>793</v>
      </c>
      <c r="G43" s="88" t="s">
        <v>132</v>
      </c>
      <c r="H43" s="90">
        <v>3614</v>
      </c>
      <c r="I43" s="90">
        <v>100</v>
      </c>
      <c r="J43" s="90">
        <v>13.06461</v>
      </c>
      <c r="K43" s="91">
        <v>1.7395442354441141E-4</v>
      </c>
      <c r="L43" s="91">
        <f t="shared" si="2"/>
        <v>3.8942245194155461E-3</v>
      </c>
      <c r="M43" s="91">
        <f>J43/'סכום נכסי הקרן'!$C$42</f>
        <v>6.7537436632252802E-5</v>
      </c>
    </row>
    <row r="44" spans="2:13">
      <c r="B44" s="86" t="s">
        <v>1831</v>
      </c>
      <c r="C44" s="87">
        <v>8783</v>
      </c>
      <c r="D44" s="88" t="s">
        <v>29</v>
      </c>
      <c r="E44" s="87"/>
      <c r="F44" s="88" t="s">
        <v>761</v>
      </c>
      <c r="G44" s="88" t="s">
        <v>132</v>
      </c>
      <c r="H44" s="90">
        <v>92282.86</v>
      </c>
      <c r="I44" s="90">
        <v>131.72819999999999</v>
      </c>
      <c r="J44" s="90">
        <v>439.44862000000001</v>
      </c>
      <c r="K44" s="91">
        <v>3.1572737354782231E-4</v>
      </c>
      <c r="L44" s="91">
        <f t="shared" si="2"/>
        <v>0.1309883411006777</v>
      </c>
      <c r="M44" s="91">
        <f>J44/'סכום נכסי הקרן'!$C$42</f>
        <v>2.2717274626935621E-3</v>
      </c>
    </row>
    <row r="45" spans="2:13">
      <c r="B45" s="86" t="s">
        <v>1832</v>
      </c>
      <c r="C45" s="87">
        <v>9116</v>
      </c>
      <c r="D45" s="88" t="s">
        <v>29</v>
      </c>
      <c r="E45" s="87"/>
      <c r="F45" s="88" t="s">
        <v>793</v>
      </c>
      <c r="G45" s="88" t="s">
        <v>134</v>
      </c>
      <c r="H45" s="90">
        <v>30339.279999999999</v>
      </c>
      <c r="I45" s="90">
        <v>100</v>
      </c>
      <c r="J45" s="90">
        <v>119.30011999999999</v>
      </c>
      <c r="K45" s="91">
        <v>4.5017133750398502E-4</v>
      </c>
      <c r="L45" s="91">
        <f t="shared" si="2"/>
        <v>3.556030011406517E-2</v>
      </c>
      <c r="M45" s="91">
        <f>J45/'סכום נכסי הקרן'!$C$42</f>
        <v>6.1672137895583219E-4</v>
      </c>
    </row>
    <row r="46" spans="2:13">
      <c r="B46" s="86" t="s">
        <v>1833</v>
      </c>
      <c r="C46" s="87">
        <v>9291</v>
      </c>
      <c r="D46" s="88" t="s">
        <v>29</v>
      </c>
      <c r="E46" s="87"/>
      <c r="F46" s="88" t="s">
        <v>793</v>
      </c>
      <c r="G46" s="88" t="s">
        <v>134</v>
      </c>
      <c r="H46" s="90">
        <v>12274.91</v>
      </c>
      <c r="I46" s="90">
        <v>100</v>
      </c>
      <c r="J46" s="90">
        <v>48.267400000000002</v>
      </c>
      <c r="K46" s="91">
        <v>4.5016686513462095E-4</v>
      </c>
      <c r="L46" s="91">
        <f t="shared" si="2"/>
        <v>1.4387271611509102E-2</v>
      </c>
      <c r="M46" s="91">
        <f>J46/'סכום נכסי הקרן'!$C$42</f>
        <v>2.4951808503304723E-4</v>
      </c>
    </row>
    <row r="47" spans="2:13">
      <c r="B47" s="86" t="s">
        <v>1834</v>
      </c>
      <c r="C47" s="87" t="s">
        <v>1835</v>
      </c>
      <c r="D47" s="88" t="s">
        <v>29</v>
      </c>
      <c r="E47" s="87"/>
      <c r="F47" s="88" t="s">
        <v>793</v>
      </c>
      <c r="G47" s="88" t="s">
        <v>134</v>
      </c>
      <c r="H47" s="90">
        <v>3734.89</v>
      </c>
      <c r="I47" s="90">
        <v>100</v>
      </c>
      <c r="J47" s="90">
        <v>14.68633</v>
      </c>
      <c r="K47" s="91">
        <v>4.5016814685288188E-4</v>
      </c>
      <c r="L47" s="91">
        <f t="shared" si="2"/>
        <v>4.3776175780393077E-3</v>
      </c>
      <c r="M47" s="91">
        <f>J47/'סכום נכסי הקרן'!$C$42</f>
        <v>7.5920910133203616E-5</v>
      </c>
    </row>
    <row r="48" spans="2:13">
      <c r="B48" s="86" t="s">
        <v>1836</v>
      </c>
      <c r="C48" s="87">
        <v>8215</v>
      </c>
      <c r="D48" s="88" t="s">
        <v>29</v>
      </c>
      <c r="E48" s="87"/>
      <c r="F48" s="88" t="s">
        <v>793</v>
      </c>
      <c r="G48" s="88" t="s">
        <v>132</v>
      </c>
      <c r="H48" s="90">
        <v>88541.05</v>
      </c>
      <c r="I48" s="90">
        <v>142.95779999999999</v>
      </c>
      <c r="J48" s="90">
        <v>457.57346999999999</v>
      </c>
      <c r="K48" s="91">
        <v>8.9229115977232682E-5</v>
      </c>
      <c r="L48" s="91">
        <f t="shared" si="2"/>
        <v>0.13639089313098926</v>
      </c>
      <c r="M48" s="91">
        <f>J48/'סכום נכסי הקרן'!$C$42</f>
        <v>2.3654237849216339E-3</v>
      </c>
    </row>
    <row r="49" spans="2:13">
      <c r="B49" s="86" t="s">
        <v>1837</v>
      </c>
      <c r="C49" s="87">
        <v>8255</v>
      </c>
      <c r="D49" s="88" t="s">
        <v>29</v>
      </c>
      <c r="E49" s="87"/>
      <c r="F49" s="88" t="s">
        <v>785</v>
      </c>
      <c r="G49" s="88" t="s">
        <v>132</v>
      </c>
      <c r="H49" s="90">
        <v>15802.42</v>
      </c>
      <c r="I49" s="90">
        <v>94.250100000000003</v>
      </c>
      <c r="J49" s="90">
        <v>53.841080000000005</v>
      </c>
      <c r="K49" s="91">
        <v>1.5818545061008657E-5</v>
      </c>
      <c r="L49" s="91">
        <f t="shared" si="2"/>
        <v>1.6048642392525608E-2</v>
      </c>
      <c r="M49" s="91">
        <f>J49/'סכום נכסי הקרן'!$C$42</f>
        <v>2.7833119616368603E-4</v>
      </c>
    </row>
    <row r="50" spans="2:13">
      <c r="B50" s="86" t="s">
        <v>1838</v>
      </c>
      <c r="C50" s="87">
        <v>8735</v>
      </c>
      <c r="D50" s="88" t="s">
        <v>29</v>
      </c>
      <c r="E50" s="87"/>
      <c r="F50" s="88" t="s">
        <v>761</v>
      </c>
      <c r="G50" s="88" t="s">
        <v>134</v>
      </c>
      <c r="H50" s="90">
        <v>9233.0300000000007</v>
      </c>
      <c r="I50" s="90">
        <v>97.475800000000007</v>
      </c>
      <c r="J50" s="90">
        <v>35.389679999999998</v>
      </c>
      <c r="K50" s="91">
        <v>3.5618939846519376E-4</v>
      </c>
      <c r="L50" s="91">
        <f t="shared" si="2"/>
        <v>1.0548754198576916E-2</v>
      </c>
      <c r="M50" s="91">
        <f>J50/'סכום נכסי הקרן'!$C$42</f>
        <v>1.8294677532935957E-4</v>
      </c>
    </row>
    <row r="51" spans="2:13">
      <c r="B51" s="86" t="s">
        <v>1839</v>
      </c>
      <c r="C51" s="87">
        <v>8773</v>
      </c>
      <c r="D51" s="88" t="s">
        <v>29</v>
      </c>
      <c r="E51" s="87"/>
      <c r="F51" s="88" t="s">
        <v>731</v>
      </c>
      <c r="G51" s="88" t="s">
        <v>132</v>
      </c>
      <c r="H51" s="90">
        <v>595.41</v>
      </c>
      <c r="I51" s="90">
        <v>2467.1547</v>
      </c>
      <c r="J51" s="90">
        <v>53.103230000000003</v>
      </c>
      <c r="K51" s="91">
        <v>2.9495978594092867E-7</v>
      </c>
      <c r="L51" s="91">
        <f t="shared" si="2"/>
        <v>1.5828708268074074E-2</v>
      </c>
      <c r="M51" s="91">
        <f>J51/'סכום נכסי הקרן'!$C$42</f>
        <v>2.7451688424629179E-4</v>
      </c>
    </row>
    <row r="52" spans="2:13">
      <c r="B52" s="86" t="s">
        <v>1840</v>
      </c>
      <c r="C52" s="87">
        <v>8432</v>
      </c>
      <c r="D52" s="88" t="s">
        <v>29</v>
      </c>
      <c r="E52" s="87"/>
      <c r="F52" s="88" t="s">
        <v>812</v>
      </c>
      <c r="G52" s="88" t="s">
        <v>132</v>
      </c>
      <c r="H52" s="90">
        <v>891.9</v>
      </c>
      <c r="I52" s="90">
        <v>3362.7687999999998</v>
      </c>
      <c r="J52" s="90">
        <v>108.423</v>
      </c>
      <c r="K52" s="91">
        <v>2.1759122246874454E-5</v>
      </c>
      <c r="L52" s="91">
        <f t="shared" si="2"/>
        <v>3.2318110151668647E-2</v>
      </c>
      <c r="M52" s="91">
        <f>J52/'סכום נכסי הקרן'!$C$42</f>
        <v>5.6049216103494449E-4</v>
      </c>
    </row>
    <row r="53" spans="2:13">
      <c r="B53" s="86" t="s">
        <v>1841</v>
      </c>
      <c r="C53" s="87">
        <v>7943</v>
      </c>
      <c r="D53" s="88" t="s">
        <v>29</v>
      </c>
      <c r="E53" s="87"/>
      <c r="F53" s="88" t="s">
        <v>761</v>
      </c>
      <c r="G53" s="88" t="s">
        <v>132</v>
      </c>
      <c r="H53" s="90">
        <v>50227.49</v>
      </c>
      <c r="I53" s="90">
        <v>80.907799999999995</v>
      </c>
      <c r="J53" s="90">
        <v>146.90623000000002</v>
      </c>
      <c r="K53" s="91">
        <v>6.8344928542567066E-4</v>
      </c>
      <c r="L53" s="91">
        <f t="shared" si="2"/>
        <v>4.3788972110219877E-2</v>
      </c>
      <c r="M53" s="91">
        <f>J53/'סכום נכסי הקרן'!$C$42</f>
        <v>7.5943102775422738E-4</v>
      </c>
    </row>
    <row r="54" spans="2:13">
      <c r="B54" s="86" t="s">
        <v>1842</v>
      </c>
      <c r="C54" s="87">
        <v>8372</v>
      </c>
      <c r="D54" s="88" t="s">
        <v>29</v>
      </c>
      <c r="E54" s="87"/>
      <c r="F54" s="88" t="s">
        <v>812</v>
      </c>
      <c r="G54" s="88" t="s">
        <v>132</v>
      </c>
      <c r="H54" s="90">
        <v>260.19</v>
      </c>
      <c r="I54" s="90">
        <v>5672.6963999999998</v>
      </c>
      <c r="J54" s="90">
        <v>53.356639999999999</v>
      </c>
      <c r="K54" s="91">
        <v>1.3777669345741416E-5</v>
      </c>
      <c r="L54" s="91">
        <f t="shared" si="2"/>
        <v>1.5904243277191459E-2</v>
      </c>
      <c r="M54" s="91">
        <f>J54/'סכום נכסי הקרן'!$C$42</f>
        <v>2.7582688598510978E-4</v>
      </c>
    </row>
    <row r="55" spans="2:13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109" t="s">
        <v>221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109" t="s">
        <v>112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109" t="s">
        <v>204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109" t="s">
        <v>212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2" style="2" customWidth="1"/>
    <col min="4" max="4" width="12.28515625" style="1" bestFit="1" customWidth="1"/>
    <col min="5" max="6" width="11.28515625" style="1" bestFit="1" customWidth="1"/>
    <col min="7" max="7" width="9.570312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230</v>
      </c>
    </row>
    <row r="2" spans="2:11">
      <c r="B2" s="46" t="s">
        <v>145</v>
      </c>
      <c r="C2" s="46" t="s">
        <v>231</v>
      </c>
    </row>
    <row r="3" spans="2:11">
      <c r="B3" s="46" t="s">
        <v>147</v>
      </c>
      <c r="C3" s="46" t="s">
        <v>232</v>
      </c>
    </row>
    <row r="4" spans="2:11">
      <c r="B4" s="46" t="s">
        <v>148</v>
      </c>
      <c r="C4" s="46">
        <v>9454</v>
      </c>
    </row>
    <row r="6" spans="2:11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98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63">
      <c r="B8" s="21" t="s">
        <v>116</v>
      </c>
      <c r="C8" s="29" t="s">
        <v>47</v>
      </c>
      <c r="D8" s="29" t="s">
        <v>103</v>
      </c>
      <c r="E8" s="29" t="s">
        <v>104</v>
      </c>
      <c r="F8" s="29" t="s">
        <v>206</v>
      </c>
      <c r="G8" s="29" t="s">
        <v>205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1843</v>
      </c>
      <c r="C11" s="74"/>
      <c r="D11" s="75"/>
      <c r="E11" s="96"/>
      <c r="F11" s="77"/>
      <c r="G11" s="97"/>
      <c r="H11" s="77">
        <v>14172.000765187</v>
      </c>
      <c r="I11" s="78"/>
      <c r="J11" s="78">
        <f>IFERROR(H11/$H$11,0)</f>
        <v>1</v>
      </c>
      <c r="K11" s="78">
        <f>H11/'סכום נכסי הקרן'!$C$42</f>
        <v>7.3262087703425918E-2</v>
      </c>
    </row>
    <row r="12" spans="2:11" ht="21" customHeight="1">
      <c r="B12" s="79" t="s">
        <v>1844</v>
      </c>
      <c r="C12" s="80"/>
      <c r="D12" s="81"/>
      <c r="E12" s="98"/>
      <c r="F12" s="83"/>
      <c r="G12" s="99"/>
      <c r="H12" s="83">
        <v>669.49482688099999</v>
      </c>
      <c r="I12" s="84"/>
      <c r="J12" s="84">
        <f t="shared" ref="J12:J75" si="0">IFERROR(H12/$H$11,0)</f>
        <v>4.7240671093215676E-2</v>
      </c>
      <c r="K12" s="84">
        <f>H12/'סכום נכסי הקרן'!$C$42</f>
        <v>3.4609501887998646E-3</v>
      </c>
    </row>
    <row r="13" spans="2:11">
      <c r="B13" s="85" t="s">
        <v>194</v>
      </c>
      <c r="C13" s="80"/>
      <c r="D13" s="81"/>
      <c r="E13" s="98"/>
      <c r="F13" s="83"/>
      <c r="G13" s="99"/>
      <c r="H13" s="83">
        <v>65.372423744000002</v>
      </c>
      <c r="I13" s="84"/>
      <c r="J13" s="84">
        <f t="shared" si="0"/>
        <v>4.6127872011258253E-3</v>
      </c>
      <c r="K13" s="84">
        <f>H13/'סכום נכסי הקרן'!$C$42</f>
        <v>3.3794242048612079E-4</v>
      </c>
    </row>
    <row r="14" spans="2:11">
      <c r="B14" s="86" t="s">
        <v>1845</v>
      </c>
      <c r="C14" s="110">
        <v>91381</v>
      </c>
      <c r="D14" s="88" t="s">
        <v>132</v>
      </c>
      <c r="E14" s="100">
        <v>44742</v>
      </c>
      <c r="F14" s="90">
        <v>6257.3</v>
      </c>
      <c r="G14" s="101">
        <v>100</v>
      </c>
      <c r="H14" s="90">
        <v>22.620139999999999</v>
      </c>
      <c r="I14" s="91">
        <v>0</v>
      </c>
      <c r="J14" s="91">
        <f t="shared" si="0"/>
        <v>1.5961147882214023E-3</v>
      </c>
      <c r="K14" s="91">
        <f>H14/'סכום נכסי הקרן'!$C$42</f>
        <v>1.1693470159941145E-4</v>
      </c>
    </row>
    <row r="15" spans="2:11">
      <c r="B15" s="86" t="s">
        <v>1846</v>
      </c>
      <c r="C15" s="87">
        <v>8401</v>
      </c>
      <c r="D15" s="88" t="s">
        <v>132</v>
      </c>
      <c r="E15" s="100">
        <v>44621</v>
      </c>
      <c r="F15" s="90">
        <v>2120.8131640000001</v>
      </c>
      <c r="G15" s="101">
        <v>59.898299999999999</v>
      </c>
      <c r="H15" s="90">
        <v>4.5922467310000004</v>
      </c>
      <c r="I15" s="91">
        <v>1.8851653216699332E-4</v>
      </c>
      <c r="J15" s="91">
        <f t="shared" si="0"/>
        <v>3.2403658503044156E-4</v>
      </c>
      <c r="K15" s="91">
        <f>H15/'סכום נכסי הקרן'!$C$42</f>
        <v>2.3739596711618838E-5</v>
      </c>
    </row>
    <row r="16" spans="2:11">
      <c r="B16" s="86" t="s">
        <v>1847</v>
      </c>
      <c r="C16" s="87">
        <v>8507</v>
      </c>
      <c r="D16" s="88" t="s">
        <v>132</v>
      </c>
      <c r="E16" s="100">
        <v>44621</v>
      </c>
      <c r="F16" s="90">
        <v>1696.650531</v>
      </c>
      <c r="G16" s="101">
        <v>87.794200000000004</v>
      </c>
      <c r="H16" s="90">
        <v>5.3847621570000008</v>
      </c>
      <c r="I16" s="91">
        <v>1.1310991431898667E-4</v>
      </c>
      <c r="J16" s="91">
        <f t="shared" si="0"/>
        <v>3.7995779468397091E-4</v>
      </c>
      <c r="K16" s="91">
        <f>H16/'סכום נכסי הקרן'!$C$42</f>
        <v>2.7836501277737373E-5</v>
      </c>
    </row>
    <row r="17" spans="2:11">
      <c r="B17" s="86" t="s">
        <v>1848</v>
      </c>
      <c r="C17" s="110">
        <v>85741</v>
      </c>
      <c r="D17" s="88" t="s">
        <v>132</v>
      </c>
      <c r="E17" s="100">
        <v>44404</v>
      </c>
      <c r="F17" s="90">
        <v>3432.37</v>
      </c>
      <c r="G17" s="101">
        <v>100</v>
      </c>
      <c r="H17" s="90">
        <v>12.40803</v>
      </c>
      <c r="I17" s="91">
        <v>0</v>
      </c>
      <c r="J17" s="91">
        <f t="shared" si="0"/>
        <v>8.7553128210943025E-4</v>
      </c>
      <c r="K17" s="91">
        <f>H17/'סכום נכסי הקרן'!$C$42</f>
        <v>6.4143249576994012E-5</v>
      </c>
    </row>
    <row r="18" spans="2:11">
      <c r="B18" s="86" t="s">
        <v>1849</v>
      </c>
      <c r="C18" s="87">
        <v>8402</v>
      </c>
      <c r="D18" s="88" t="s">
        <v>132</v>
      </c>
      <c r="E18" s="100">
        <v>44560</v>
      </c>
      <c r="F18" s="90">
        <v>2859.3654099999999</v>
      </c>
      <c r="G18" s="101">
        <v>105.4036</v>
      </c>
      <c r="H18" s="90">
        <v>10.895154856000001</v>
      </c>
      <c r="I18" s="91">
        <v>1.1177031769297334E-4</v>
      </c>
      <c r="J18" s="91">
        <f t="shared" si="0"/>
        <v>7.687802898489499E-4</v>
      </c>
      <c r="K18" s="91">
        <f>H18/'סכום נכסי הקרן'!$C$42</f>
        <v>5.6322449019578959E-5</v>
      </c>
    </row>
    <row r="19" spans="2:11">
      <c r="B19" s="86" t="s">
        <v>1850</v>
      </c>
      <c r="C19" s="87">
        <v>8291</v>
      </c>
      <c r="D19" s="88" t="s">
        <v>132</v>
      </c>
      <c r="E19" s="100">
        <v>44279</v>
      </c>
      <c r="F19" s="90">
        <v>2562.61</v>
      </c>
      <c r="G19" s="101">
        <v>102.2482</v>
      </c>
      <c r="H19" s="90">
        <v>9.4720899999999997</v>
      </c>
      <c r="I19" s="91">
        <v>3.2438084755090807E-4</v>
      </c>
      <c r="J19" s="91">
        <f t="shared" si="0"/>
        <v>6.6836646123163079E-4</v>
      </c>
      <c r="K19" s="91">
        <f>H19/'סכום נכסי הקרן'!$C$42</f>
        <v>4.8965922300780158E-5</v>
      </c>
    </row>
    <row r="20" spans="2:11">
      <c r="B20" s="92"/>
      <c r="C20" s="87"/>
      <c r="D20" s="87"/>
      <c r="E20" s="87"/>
      <c r="F20" s="90"/>
      <c r="G20" s="101"/>
      <c r="H20" s="87"/>
      <c r="I20" s="87"/>
      <c r="J20" s="91"/>
      <c r="K20" s="87"/>
    </row>
    <row r="21" spans="2:11">
      <c r="B21" s="85" t="s">
        <v>196</v>
      </c>
      <c r="C21" s="87"/>
      <c r="D21" s="88"/>
      <c r="E21" s="100"/>
      <c r="F21" s="90"/>
      <c r="G21" s="101"/>
      <c r="H21" s="90">
        <v>103.46769999999999</v>
      </c>
      <c r="I21" s="91"/>
      <c r="J21" s="91">
        <f t="shared" si="0"/>
        <v>7.3008534020238417E-3</v>
      </c>
      <c r="K21" s="91">
        <f>H21/'סכום נכסי הקרן'!$C$42</f>
        <v>5.3487576224892617E-4</v>
      </c>
    </row>
    <row r="22" spans="2:11" ht="16.5" customHeight="1">
      <c r="B22" s="86" t="s">
        <v>1851</v>
      </c>
      <c r="C22" s="87">
        <v>8510</v>
      </c>
      <c r="D22" s="88" t="s">
        <v>133</v>
      </c>
      <c r="E22" s="100">
        <v>44655</v>
      </c>
      <c r="F22" s="90">
        <v>115204.63</v>
      </c>
      <c r="G22" s="101">
        <v>89.812100000000001</v>
      </c>
      <c r="H22" s="90">
        <v>103.46769999999999</v>
      </c>
      <c r="I22" s="91">
        <v>1.5855303333333332E-4</v>
      </c>
      <c r="J22" s="91">
        <f t="shared" si="0"/>
        <v>7.3008534020238417E-3</v>
      </c>
      <c r="K22" s="91">
        <f>H22/'סכום נכסי הקרן'!$C$42</f>
        <v>5.3487576224892617E-4</v>
      </c>
    </row>
    <row r="23" spans="2:11" ht="16.5" customHeight="1">
      <c r="B23" s="92"/>
      <c r="C23" s="87"/>
      <c r="D23" s="87"/>
      <c r="E23" s="87"/>
      <c r="F23" s="90"/>
      <c r="G23" s="101"/>
      <c r="H23" s="87"/>
      <c r="I23" s="87"/>
      <c r="J23" s="91"/>
      <c r="K23" s="87"/>
    </row>
    <row r="24" spans="2:11" ht="16.5" customHeight="1">
      <c r="B24" s="85" t="s">
        <v>197</v>
      </c>
      <c r="C24" s="80"/>
      <c r="D24" s="81"/>
      <c r="E24" s="98"/>
      <c r="F24" s="83"/>
      <c r="G24" s="99"/>
      <c r="H24" s="83">
        <v>500.65470313699996</v>
      </c>
      <c r="I24" s="84"/>
      <c r="J24" s="84">
        <f t="shared" si="0"/>
        <v>3.5327030490066011E-2</v>
      </c>
      <c r="K24" s="84">
        <f>H24/'סכום נכסי הקרן'!$C$42</f>
        <v>2.5881320060648174E-3</v>
      </c>
    </row>
    <row r="25" spans="2:11">
      <c r="B25" s="86" t="s">
        <v>1852</v>
      </c>
      <c r="C25" s="110">
        <v>83021</v>
      </c>
      <c r="D25" s="88" t="s">
        <v>132</v>
      </c>
      <c r="E25" s="100">
        <v>44255</v>
      </c>
      <c r="F25" s="90">
        <v>6975.19</v>
      </c>
      <c r="G25" s="101">
        <v>100</v>
      </c>
      <c r="H25" s="90">
        <v>25.215310000000002</v>
      </c>
      <c r="I25" s="91">
        <v>0</v>
      </c>
      <c r="J25" s="91">
        <f t="shared" si="0"/>
        <v>1.7792343098047587E-3</v>
      </c>
      <c r="K25" s="91">
        <f>H25/'סכום נכסי הקרן'!$C$42</f>
        <v>1.303504200498607E-4</v>
      </c>
    </row>
    <row r="26" spans="2:11">
      <c r="B26" s="86" t="s">
        <v>1853</v>
      </c>
      <c r="C26" s="87">
        <v>8292</v>
      </c>
      <c r="D26" s="88" t="s">
        <v>132</v>
      </c>
      <c r="E26" s="100">
        <v>44317</v>
      </c>
      <c r="F26" s="90">
        <v>10340.39</v>
      </c>
      <c r="G26" s="101">
        <v>116.1189</v>
      </c>
      <c r="H26" s="90">
        <v>43.405850000000001</v>
      </c>
      <c r="I26" s="91">
        <v>3.5052000000000003E-5</v>
      </c>
      <c r="J26" s="91">
        <f t="shared" si="0"/>
        <v>3.0627891374819059E-3</v>
      </c>
      <c r="K26" s="91">
        <f>H26/'סכום נכסי הקרן'!$C$42</f>
        <v>2.243863264072996E-4</v>
      </c>
    </row>
    <row r="27" spans="2:11">
      <c r="B27" s="86" t="s">
        <v>1854</v>
      </c>
      <c r="C27" s="110">
        <v>83791</v>
      </c>
      <c r="D27" s="88" t="s">
        <v>133</v>
      </c>
      <c r="E27" s="100">
        <v>44308</v>
      </c>
      <c r="F27" s="90">
        <v>74436.38</v>
      </c>
      <c r="G27" s="101">
        <v>100</v>
      </c>
      <c r="H27" s="90">
        <v>74.43638</v>
      </c>
      <c r="I27" s="91">
        <v>0</v>
      </c>
      <c r="J27" s="91">
        <f t="shared" si="0"/>
        <v>5.2523550649849126E-3</v>
      </c>
      <c r="K27" s="91">
        <f>H27/'סכום נכסי הקרן'!$C$42</f>
        <v>3.8479849742045801E-4</v>
      </c>
    </row>
    <row r="28" spans="2:11">
      <c r="B28" s="86" t="s">
        <v>1855</v>
      </c>
      <c r="C28" s="87">
        <v>7079</v>
      </c>
      <c r="D28" s="88" t="s">
        <v>133</v>
      </c>
      <c r="E28" s="100">
        <v>44166</v>
      </c>
      <c r="F28" s="90">
        <v>111043.45</v>
      </c>
      <c r="G28" s="101">
        <v>56.796007000000003</v>
      </c>
      <c r="H28" s="90">
        <v>63.068239999999996</v>
      </c>
      <c r="I28" s="91">
        <v>2.8961525083612044E-4</v>
      </c>
      <c r="J28" s="91">
        <f t="shared" si="0"/>
        <v>4.4502001548662636E-3</v>
      </c>
      <c r="K28" s="91">
        <f>H28/'סכום נכסי הקרן'!$C$42</f>
        <v>3.2603095404361179E-4</v>
      </c>
    </row>
    <row r="29" spans="2:11">
      <c r="B29" s="86" t="s">
        <v>1856</v>
      </c>
      <c r="C29" s="87">
        <v>8279</v>
      </c>
      <c r="D29" s="88" t="s">
        <v>133</v>
      </c>
      <c r="E29" s="100">
        <v>44308</v>
      </c>
      <c r="F29" s="90">
        <v>16574.009999999998</v>
      </c>
      <c r="G29" s="101">
        <v>100.329408</v>
      </c>
      <c r="H29" s="90">
        <v>16.628610000000002</v>
      </c>
      <c r="I29" s="91">
        <v>2.5896890625E-4</v>
      </c>
      <c r="J29" s="91">
        <f t="shared" si="0"/>
        <v>1.1733424429984207E-3</v>
      </c>
      <c r="K29" s="91">
        <f>H29/'סכום נכסי הקרן'!$C$42</f>
        <v>8.5961516965102317E-5</v>
      </c>
    </row>
    <row r="30" spans="2:11">
      <c r="B30" s="86" t="s">
        <v>1857</v>
      </c>
      <c r="C30" s="87">
        <v>7992</v>
      </c>
      <c r="D30" s="88" t="s">
        <v>132</v>
      </c>
      <c r="E30" s="100">
        <v>44196</v>
      </c>
      <c r="F30" s="90">
        <v>18962.77</v>
      </c>
      <c r="G30" s="101">
        <v>111.49509999999999</v>
      </c>
      <c r="H30" s="90">
        <v>76.430320000000009</v>
      </c>
      <c r="I30" s="91">
        <v>3.389111111111111E-4</v>
      </c>
      <c r="J30" s="91">
        <f t="shared" si="0"/>
        <v>5.3930507954634242E-3</v>
      </c>
      <c r="K30" s="91">
        <f>H30/'סכום נכסי הקרן'!$C$42</f>
        <v>3.9510616036627229E-4</v>
      </c>
    </row>
    <row r="31" spans="2:11">
      <c r="B31" s="86" t="s">
        <v>1858</v>
      </c>
      <c r="C31" s="87">
        <v>8283</v>
      </c>
      <c r="D31" s="88" t="s">
        <v>133</v>
      </c>
      <c r="E31" s="100">
        <v>44317</v>
      </c>
      <c r="F31" s="90">
        <v>76008.75</v>
      </c>
      <c r="G31" s="101">
        <v>108.047907</v>
      </c>
      <c r="H31" s="90">
        <v>82.125860000000003</v>
      </c>
      <c r="I31" s="91">
        <v>8.8696145454545455E-5</v>
      </c>
      <c r="J31" s="91">
        <f t="shared" si="0"/>
        <v>5.7949375928442771E-3</v>
      </c>
      <c r="K31" s="91">
        <f>H31/'סכום נכסי הקרן'!$C$42</f>
        <v>4.2454922616283724E-4</v>
      </c>
    </row>
    <row r="32" spans="2:11">
      <c r="B32" s="86" t="s">
        <v>1859</v>
      </c>
      <c r="C32" s="87">
        <v>7067</v>
      </c>
      <c r="D32" s="88" t="s">
        <v>133</v>
      </c>
      <c r="E32" s="100">
        <v>44048</v>
      </c>
      <c r="F32" s="90">
        <v>82380.009999999995</v>
      </c>
      <c r="G32" s="101">
        <v>133.20028600000001</v>
      </c>
      <c r="H32" s="90">
        <v>109.73042</v>
      </c>
      <c r="I32" s="91">
        <v>2.702732715231788E-4</v>
      </c>
      <c r="J32" s="91">
        <f t="shared" si="0"/>
        <v>7.7427613657451069E-3</v>
      </c>
      <c r="K32" s="91">
        <f>H32/'סכום נכסי הקרן'!$C$42</f>
        <v>5.6725086224391585E-4</v>
      </c>
    </row>
    <row r="33" spans="2:11">
      <c r="B33" s="86" t="s">
        <v>1860</v>
      </c>
      <c r="C33" s="87">
        <v>8405</v>
      </c>
      <c r="D33" s="88" t="s">
        <v>132</v>
      </c>
      <c r="E33" s="100">
        <v>44581</v>
      </c>
      <c r="F33" s="90">
        <v>1755.2835999999998</v>
      </c>
      <c r="G33" s="101">
        <v>151.50800000000001</v>
      </c>
      <c r="H33" s="90">
        <v>9.6137131370000013</v>
      </c>
      <c r="I33" s="91">
        <v>1.5967187530252001E-4</v>
      </c>
      <c r="J33" s="91">
        <f t="shared" si="0"/>
        <v>6.7835962587694284E-4</v>
      </c>
      <c r="K33" s="91">
        <f>H33/'סכום נכסי הקרן'!$C$42</f>
        <v>4.9698042405459777E-5</v>
      </c>
    </row>
    <row r="34" spans="2:11">
      <c r="B34" s="92"/>
      <c r="C34" s="87"/>
      <c r="D34" s="87"/>
      <c r="E34" s="87"/>
      <c r="F34" s="90"/>
      <c r="G34" s="101"/>
      <c r="H34" s="87"/>
      <c r="I34" s="87"/>
      <c r="J34" s="91"/>
      <c r="K34" s="87"/>
    </row>
    <row r="35" spans="2:11">
      <c r="B35" s="79" t="s">
        <v>1861</v>
      </c>
      <c r="C35" s="80"/>
      <c r="D35" s="81"/>
      <c r="E35" s="98"/>
      <c r="F35" s="83"/>
      <c r="G35" s="99"/>
      <c r="H35" s="83">
        <v>13502.505938305998</v>
      </c>
      <c r="I35" s="84"/>
      <c r="J35" s="84">
        <f t="shared" si="0"/>
        <v>0.95275932890678416</v>
      </c>
      <c r="K35" s="84">
        <f>H35/'סכום נכסי הקרן'!$C$42</f>
        <v>6.9801137514626035E-2</v>
      </c>
    </row>
    <row r="36" spans="2:11">
      <c r="B36" s="85" t="s">
        <v>194</v>
      </c>
      <c r="C36" s="80"/>
      <c r="D36" s="81"/>
      <c r="E36" s="98"/>
      <c r="F36" s="83"/>
      <c r="G36" s="99"/>
      <c r="H36" s="83">
        <v>572.59522772699984</v>
      </c>
      <c r="I36" s="84"/>
      <c r="J36" s="84">
        <f t="shared" si="0"/>
        <v>4.0403273836504369E-2</v>
      </c>
      <c r="K36" s="84">
        <f>H36/'סכום נכסי הקרן'!$C$42</f>
        <v>2.9600281913155168E-3</v>
      </c>
    </row>
    <row r="37" spans="2:11">
      <c r="B37" s="86" t="s">
        <v>1862</v>
      </c>
      <c r="C37" s="110">
        <v>87255</v>
      </c>
      <c r="D37" s="88" t="s">
        <v>132</v>
      </c>
      <c r="E37" s="100">
        <v>44469</v>
      </c>
      <c r="F37" s="90">
        <v>584.75</v>
      </c>
      <c r="G37" s="101">
        <v>100</v>
      </c>
      <c r="H37" s="90">
        <v>2.1138600000000003</v>
      </c>
      <c r="I37" s="91">
        <v>0</v>
      </c>
      <c r="J37" s="91">
        <f t="shared" si="0"/>
        <v>1.4915748559600841E-4</v>
      </c>
      <c r="K37" s="91">
        <f>H37/'סכום נכסי הקרן'!$C$42</f>
        <v>1.0927588791357257E-5</v>
      </c>
    </row>
    <row r="38" spans="2:11">
      <c r="B38" s="86" t="s">
        <v>1863</v>
      </c>
      <c r="C38" s="110">
        <v>87254</v>
      </c>
      <c r="D38" s="88" t="s">
        <v>132</v>
      </c>
      <c r="E38" s="100">
        <v>44469</v>
      </c>
      <c r="F38" s="90">
        <v>2309.4</v>
      </c>
      <c r="G38" s="101">
        <v>100</v>
      </c>
      <c r="H38" s="90">
        <v>8.3484599999999993</v>
      </c>
      <c r="I38" s="91">
        <v>0</v>
      </c>
      <c r="J38" s="91">
        <f t="shared" si="0"/>
        <v>5.8908125523868759E-4</v>
      </c>
      <c r="K38" s="91">
        <f>H38/'סכום נכסי הקרן'!$C$42</f>
        <v>4.3157322585740957E-5</v>
      </c>
    </row>
    <row r="39" spans="2:11">
      <c r="B39" s="86" t="s">
        <v>1864</v>
      </c>
      <c r="C39" s="110">
        <v>87253</v>
      </c>
      <c r="D39" s="88" t="s">
        <v>132</v>
      </c>
      <c r="E39" s="100">
        <v>44469</v>
      </c>
      <c r="F39" s="90">
        <v>530.47</v>
      </c>
      <c r="G39" s="101">
        <v>100</v>
      </c>
      <c r="H39" s="90">
        <v>1.9176500000000001</v>
      </c>
      <c r="I39" s="91">
        <v>0</v>
      </c>
      <c r="J39" s="91">
        <f t="shared" si="0"/>
        <v>1.3531258089617359E-4</v>
      </c>
      <c r="K39" s="91">
        <f>H39/'סכום נכסי הקרן'!$C$42</f>
        <v>9.9132821689923848E-6</v>
      </c>
    </row>
    <row r="40" spans="2:11">
      <c r="B40" s="86" t="s">
        <v>1865</v>
      </c>
      <c r="C40" s="110">
        <v>87259</v>
      </c>
      <c r="D40" s="88" t="s">
        <v>132</v>
      </c>
      <c r="E40" s="100">
        <v>44469</v>
      </c>
      <c r="F40" s="90">
        <v>682.9</v>
      </c>
      <c r="G40" s="101">
        <v>100</v>
      </c>
      <c r="H40" s="90">
        <v>2.4686900000000001</v>
      </c>
      <c r="I40" s="91">
        <v>0</v>
      </c>
      <c r="J40" s="91">
        <f t="shared" si="0"/>
        <v>1.7419488192974464E-4</v>
      </c>
      <c r="K40" s="91">
        <f>H40/'סכום נכסי הקרן'!$C$42</f>
        <v>1.2761880717424873E-5</v>
      </c>
    </row>
    <row r="41" spans="2:11">
      <c r="B41" s="86" t="s">
        <v>1866</v>
      </c>
      <c r="C41" s="110">
        <v>87252</v>
      </c>
      <c r="D41" s="88" t="s">
        <v>132</v>
      </c>
      <c r="E41" s="100">
        <v>44469</v>
      </c>
      <c r="F41" s="90">
        <v>1687.81</v>
      </c>
      <c r="G41" s="101">
        <v>100</v>
      </c>
      <c r="H41" s="90">
        <v>6.1014499999999998</v>
      </c>
      <c r="I41" s="91">
        <v>0</v>
      </c>
      <c r="J41" s="91">
        <f t="shared" si="0"/>
        <v>4.3052848366957386E-4</v>
      </c>
      <c r="K41" s="91">
        <f>H41/'סכום נכסי הקרן'!$C$42</f>
        <v>3.154141552942329E-5</v>
      </c>
    </row>
    <row r="42" spans="2:11">
      <c r="B42" s="86" t="s">
        <v>1867</v>
      </c>
      <c r="C42" s="110">
        <v>87251</v>
      </c>
      <c r="D42" s="88" t="s">
        <v>132</v>
      </c>
      <c r="E42" s="100">
        <v>44469</v>
      </c>
      <c r="F42" s="90">
        <v>6118</v>
      </c>
      <c r="G42" s="101">
        <v>100</v>
      </c>
      <c r="H42" s="90">
        <v>22.11656</v>
      </c>
      <c r="I42" s="91">
        <v>0</v>
      </c>
      <c r="J42" s="91">
        <f t="shared" si="0"/>
        <v>1.5605813439079482E-3</v>
      </c>
      <c r="K42" s="91">
        <f>H42/'סכום נכסי הקרן'!$C$42</f>
        <v>1.1433144728571438E-4</v>
      </c>
    </row>
    <row r="43" spans="2:11">
      <c r="B43" s="86" t="s">
        <v>1868</v>
      </c>
      <c r="C43" s="87">
        <v>9457</v>
      </c>
      <c r="D43" s="88" t="s">
        <v>132</v>
      </c>
      <c r="E43" s="100">
        <v>44893</v>
      </c>
      <c r="F43" s="90">
        <v>1138.1826450000001</v>
      </c>
      <c r="G43" s="101">
        <v>100</v>
      </c>
      <c r="H43" s="90">
        <v>4.1145302629999998</v>
      </c>
      <c r="I43" s="91">
        <v>5.5124404894524336E-4</v>
      </c>
      <c r="J43" s="91">
        <f t="shared" si="0"/>
        <v>2.9032811465175702E-4</v>
      </c>
      <c r="K43" s="91">
        <f>H43/'סכום נכסי הקרן'!$C$42</f>
        <v>2.1270043798387319E-5</v>
      </c>
    </row>
    <row r="44" spans="2:11">
      <c r="B44" s="86" t="s">
        <v>1869</v>
      </c>
      <c r="C44" s="87">
        <v>8338</v>
      </c>
      <c r="D44" s="88" t="s">
        <v>132</v>
      </c>
      <c r="E44" s="100">
        <v>44561</v>
      </c>
      <c r="F44" s="90">
        <v>5622.6954910000004</v>
      </c>
      <c r="G44" s="101">
        <v>77.295500000000004</v>
      </c>
      <c r="H44" s="90">
        <v>15.711117464000001</v>
      </c>
      <c r="I44" s="91">
        <v>1.8742297664138278E-4</v>
      </c>
      <c r="J44" s="91">
        <f t="shared" si="0"/>
        <v>1.1086026401151336E-3</v>
      </c>
      <c r="K44" s="91">
        <f>H44/'סכום נכסי הקרן'!$C$42</f>
        <v>8.1218543848364435E-5</v>
      </c>
    </row>
    <row r="45" spans="2:11">
      <c r="B45" s="86" t="s">
        <v>1870</v>
      </c>
      <c r="C45" s="110">
        <v>872510</v>
      </c>
      <c r="D45" s="88" t="s">
        <v>132</v>
      </c>
      <c r="E45" s="100">
        <v>44469</v>
      </c>
      <c r="F45" s="90">
        <v>278.55</v>
      </c>
      <c r="G45" s="101">
        <v>100</v>
      </c>
      <c r="H45" s="90">
        <v>1.0069600000000001</v>
      </c>
      <c r="I45" s="91">
        <v>0</v>
      </c>
      <c r="J45" s="91">
        <f t="shared" si="0"/>
        <v>7.1052776293489936E-5</v>
      </c>
      <c r="K45" s="91">
        <f>H45/'סכום נכסי הקרן'!$C$42</f>
        <v>5.2054747283855611E-6</v>
      </c>
    </row>
    <row r="46" spans="2:11">
      <c r="B46" s="86" t="s">
        <v>1871</v>
      </c>
      <c r="C46" s="110">
        <v>87256</v>
      </c>
      <c r="D46" s="88" t="s">
        <v>132</v>
      </c>
      <c r="E46" s="100">
        <v>44469</v>
      </c>
      <c r="F46" s="90">
        <v>943.29</v>
      </c>
      <c r="G46" s="101">
        <v>100</v>
      </c>
      <c r="H46" s="90">
        <v>3.4099899999999996</v>
      </c>
      <c r="I46" s="91">
        <v>0</v>
      </c>
      <c r="J46" s="91">
        <f t="shared" si="0"/>
        <v>2.406145791620697E-4</v>
      </c>
      <c r="K46" s="91">
        <f>H46/'סכום נכסי הקרן'!$C$42</f>
        <v>1.7627926401294468E-5</v>
      </c>
    </row>
    <row r="47" spans="2:11">
      <c r="B47" s="86" t="s">
        <v>1872</v>
      </c>
      <c r="C47" s="110">
        <v>87258</v>
      </c>
      <c r="D47" s="88" t="s">
        <v>132</v>
      </c>
      <c r="E47" s="100">
        <v>44469</v>
      </c>
      <c r="F47" s="90">
        <v>800.26</v>
      </c>
      <c r="G47" s="101">
        <v>100</v>
      </c>
      <c r="H47" s="90">
        <v>2.89296</v>
      </c>
      <c r="I47" s="91">
        <v>0</v>
      </c>
      <c r="J47" s="91">
        <f t="shared" si="0"/>
        <v>2.0413208042624793E-4</v>
      </c>
      <c r="K47" s="91">
        <f>H47/'סכום נכסי הקרן'!$C$42</f>
        <v>1.4955142379270569E-5</v>
      </c>
    </row>
    <row r="48" spans="2:11">
      <c r="B48" s="86" t="s">
        <v>1873</v>
      </c>
      <c r="C48" s="87">
        <v>7068</v>
      </c>
      <c r="D48" s="88" t="s">
        <v>132</v>
      </c>
      <c r="E48" s="100">
        <v>43885</v>
      </c>
      <c r="F48" s="90">
        <v>28637.51</v>
      </c>
      <c r="G48" s="101">
        <v>111.6992</v>
      </c>
      <c r="H48" s="90">
        <v>115.63615</v>
      </c>
      <c r="I48" s="91">
        <v>4.2157999999999999E-5</v>
      </c>
      <c r="J48" s="91">
        <f t="shared" si="0"/>
        <v>8.1594795199317199E-3</v>
      </c>
      <c r="K48" s="91">
        <f>H48/'סכום נכסי הקרן'!$C$42</f>
        <v>5.9778050420354525E-4</v>
      </c>
    </row>
    <row r="49" spans="2:11">
      <c r="B49" s="86" t="s">
        <v>1874</v>
      </c>
      <c r="C49" s="87">
        <v>8322</v>
      </c>
      <c r="D49" s="88" t="s">
        <v>132</v>
      </c>
      <c r="E49" s="100">
        <v>44197</v>
      </c>
      <c r="F49" s="90">
        <v>48104.29</v>
      </c>
      <c r="G49" s="101">
        <v>107.24590000000001</v>
      </c>
      <c r="H49" s="90">
        <v>186.49742000000001</v>
      </c>
      <c r="I49" s="91">
        <v>2.5869344233333332E-4</v>
      </c>
      <c r="J49" s="91">
        <f t="shared" si="0"/>
        <v>1.3159568863284574E-2</v>
      </c>
      <c r="K49" s="91">
        <f>H49/'סכום נכסי הקרן'!$C$42</f>
        <v>9.640974882012273E-4</v>
      </c>
    </row>
    <row r="50" spans="2:11">
      <c r="B50" s="86" t="s">
        <v>1875</v>
      </c>
      <c r="C50" s="87">
        <v>9273</v>
      </c>
      <c r="D50" s="88" t="s">
        <v>132</v>
      </c>
      <c r="E50" s="100">
        <v>44852</v>
      </c>
      <c r="F50" s="90">
        <v>6364.82</v>
      </c>
      <c r="G50" s="101">
        <v>100</v>
      </c>
      <c r="H50" s="90">
        <v>23.00882</v>
      </c>
      <c r="I50" s="91">
        <v>3.1666268656716418E-4</v>
      </c>
      <c r="J50" s="91">
        <f t="shared" si="0"/>
        <v>1.6235406969861534E-3</v>
      </c>
      <c r="K50" s="91">
        <f>H50/'סכום נכסי הקרן'!$C$42</f>
        <v>1.189439809326808E-4</v>
      </c>
    </row>
    <row r="51" spans="2:11">
      <c r="B51" s="86" t="s">
        <v>1876</v>
      </c>
      <c r="C51" s="87">
        <v>8316</v>
      </c>
      <c r="D51" s="88" t="s">
        <v>132</v>
      </c>
      <c r="E51" s="100">
        <v>44378</v>
      </c>
      <c r="F51" s="90">
        <v>42457.11</v>
      </c>
      <c r="G51" s="101">
        <v>115.4859</v>
      </c>
      <c r="H51" s="90">
        <v>177.25060999999999</v>
      </c>
      <c r="I51" s="91">
        <v>2.7529356967741935E-4</v>
      </c>
      <c r="J51" s="91">
        <f t="shared" si="0"/>
        <v>1.2507098534415098E-2</v>
      </c>
      <c r="K51" s="91">
        <f>H51/'סכום נכסי הקרן'!$C$42</f>
        <v>9.1629614974370868E-4</v>
      </c>
    </row>
    <row r="52" spans="2:11">
      <c r="B52" s="92"/>
      <c r="C52" s="87"/>
      <c r="D52" s="87"/>
      <c r="E52" s="87"/>
      <c r="F52" s="90"/>
      <c r="G52" s="101"/>
      <c r="H52" s="87"/>
      <c r="I52" s="87"/>
      <c r="J52" s="91"/>
      <c r="K52" s="87"/>
    </row>
    <row r="53" spans="2:11">
      <c r="B53" s="85" t="s">
        <v>1877</v>
      </c>
      <c r="C53" s="87"/>
      <c r="D53" s="88"/>
      <c r="E53" s="100"/>
      <c r="F53" s="90"/>
      <c r="G53" s="101"/>
      <c r="H53" s="90">
        <v>31.020404121999999</v>
      </c>
      <c r="I53" s="91"/>
      <c r="J53" s="91">
        <f t="shared" si="0"/>
        <v>2.1888514286705716E-3</v>
      </c>
      <c r="K53" s="91">
        <f>H53/'סכום נכסי הקרן'!$C$42</f>
        <v>1.6035982533703252E-4</v>
      </c>
    </row>
    <row r="54" spans="2:11">
      <c r="B54" s="86" t="s">
        <v>1878</v>
      </c>
      <c r="C54" s="87" t="s">
        <v>1879</v>
      </c>
      <c r="D54" s="88" t="s">
        <v>132</v>
      </c>
      <c r="E54" s="100">
        <v>44616</v>
      </c>
      <c r="F54" s="90">
        <v>8.6290800000000001</v>
      </c>
      <c r="G54" s="101">
        <v>99443.1</v>
      </c>
      <c r="H54" s="90">
        <v>31.020404121999999</v>
      </c>
      <c r="I54" s="91">
        <v>1.1000143305673759E-5</v>
      </c>
      <c r="J54" s="91">
        <f t="shared" si="0"/>
        <v>2.1888514286705716E-3</v>
      </c>
      <c r="K54" s="91">
        <f>H54/'סכום נכסי הקרן'!$C$42</f>
        <v>1.6035982533703252E-4</v>
      </c>
    </row>
    <row r="55" spans="2:11">
      <c r="B55" s="92"/>
      <c r="C55" s="87"/>
      <c r="D55" s="87"/>
      <c r="E55" s="87"/>
      <c r="F55" s="90"/>
      <c r="G55" s="101"/>
      <c r="H55" s="87"/>
      <c r="I55" s="87"/>
      <c r="J55" s="91"/>
      <c r="K55" s="87"/>
    </row>
    <row r="56" spans="2:11">
      <c r="B56" s="85" t="s">
        <v>196</v>
      </c>
      <c r="C56" s="80"/>
      <c r="D56" s="81"/>
      <c r="E56" s="98"/>
      <c r="F56" s="83"/>
      <c r="G56" s="99"/>
      <c r="H56" s="83">
        <v>452.85495000000003</v>
      </c>
      <c r="I56" s="84"/>
      <c r="J56" s="84">
        <f t="shared" si="0"/>
        <v>3.1954200222203036E-2</v>
      </c>
      <c r="K56" s="84">
        <f>H56/'סכום נכסי הקרן'!$C$42</f>
        <v>2.3410314191718708E-3</v>
      </c>
    </row>
    <row r="57" spans="2:11">
      <c r="B57" s="86" t="s">
        <v>1880</v>
      </c>
      <c r="C57" s="87">
        <v>7989</v>
      </c>
      <c r="D57" s="88" t="s">
        <v>132</v>
      </c>
      <c r="E57" s="100">
        <v>43830</v>
      </c>
      <c r="F57" s="90">
        <v>47455.4</v>
      </c>
      <c r="G57" s="101">
        <v>134.0771</v>
      </c>
      <c r="H57" s="90">
        <v>230.01095000000001</v>
      </c>
      <c r="I57" s="91">
        <v>5.9319250000000003E-5</v>
      </c>
      <c r="J57" s="91">
        <f t="shared" si="0"/>
        <v>1.622995608107879E-2</v>
      </c>
      <c r="K57" s="91">
        <f>H57/'סכום נכסי הקרן'!$C$42</f>
        <v>1.1890404658347451E-3</v>
      </c>
    </row>
    <row r="58" spans="2:11">
      <c r="B58" s="86" t="s">
        <v>1881</v>
      </c>
      <c r="C58" s="87">
        <v>8404</v>
      </c>
      <c r="D58" s="88" t="s">
        <v>132</v>
      </c>
      <c r="E58" s="100">
        <v>44469</v>
      </c>
      <c r="F58" s="90">
        <v>56811.06</v>
      </c>
      <c r="G58" s="101">
        <v>108.50749999999999</v>
      </c>
      <c r="H58" s="90">
        <v>222.84399999999999</v>
      </c>
      <c r="I58" s="91">
        <v>1.9244908042857144E-4</v>
      </c>
      <c r="J58" s="91">
        <f t="shared" si="0"/>
        <v>1.5724244141124246E-2</v>
      </c>
      <c r="K58" s="91">
        <f>H58/'סכום נכסי הקרן'!$C$42</f>
        <v>1.1519909533371255E-3</v>
      </c>
    </row>
    <row r="59" spans="2:11">
      <c r="B59" s="92"/>
      <c r="C59" s="87"/>
      <c r="D59" s="87"/>
      <c r="E59" s="87"/>
      <c r="F59" s="90"/>
      <c r="G59" s="101"/>
      <c r="H59" s="87"/>
      <c r="I59" s="87"/>
      <c r="J59" s="91"/>
      <c r="K59" s="87"/>
    </row>
    <row r="60" spans="2:11">
      <c r="B60" s="85" t="s">
        <v>197</v>
      </c>
      <c r="C60" s="80"/>
      <c r="D60" s="81"/>
      <c r="E60" s="98"/>
      <c r="F60" s="83"/>
      <c r="G60" s="99"/>
      <c r="H60" s="83">
        <v>12446.035356457001</v>
      </c>
      <c r="I60" s="84"/>
      <c r="J60" s="84">
        <f t="shared" si="0"/>
        <v>0.87821300341940645</v>
      </c>
      <c r="K60" s="84">
        <f>H60/'סכום נכסי הקרן'!$C$42</f>
        <v>6.4339718078801636E-2</v>
      </c>
    </row>
    <row r="61" spans="2:11">
      <c r="B61" s="86" t="s">
        <v>1882</v>
      </c>
      <c r="C61" s="87">
        <v>7055</v>
      </c>
      <c r="D61" s="88" t="s">
        <v>132</v>
      </c>
      <c r="E61" s="100">
        <v>43914</v>
      </c>
      <c r="F61" s="90">
        <v>21841.55</v>
      </c>
      <c r="G61" s="101">
        <v>104.70650000000001</v>
      </c>
      <c r="H61" s="90">
        <v>82.673320000000004</v>
      </c>
      <c r="I61" s="91">
        <v>1.22465025E-4</v>
      </c>
      <c r="J61" s="91">
        <f t="shared" si="0"/>
        <v>5.8335672831096638E-3</v>
      </c>
      <c r="K61" s="91">
        <f>H61/'סכום נכסי הקרן'!$C$42</f>
        <v>4.2737931791901623E-4</v>
      </c>
    </row>
    <row r="62" spans="2:11">
      <c r="B62" s="86" t="s">
        <v>1883</v>
      </c>
      <c r="C62" s="87">
        <v>7070</v>
      </c>
      <c r="D62" s="88" t="s">
        <v>134</v>
      </c>
      <c r="E62" s="100">
        <v>44075</v>
      </c>
      <c r="F62" s="90">
        <v>114468.6</v>
      </c>
      <c r="G62" s="101">
        <v>102.0639</v>
      </c>
      <c r="H62" s="90">
        <v>459.40333000000004</v>
      </c>
      <c r="I62" s="91">
        <v>1.5671985099999999E-5</v>
      </c>
      <c r="J62" s="91">
        <f t="shared" si="0"/>
        <v>3.2416264831745388E-2</v>
      </c>
      <c r="K62" s="91">
        <f>H62/'סכום נכסי הקרן'!$C$42</f>
        <v>2.3748832371208116E-3</v>
      </c>
    </row>
    <row r="63" spans="2:11">
      <c r="B63" s="86" t="s">
        <v>1884</v>
      </c>
      <c r="C63" s="87">
        <v>8417</v>
      </c>
      <c r="D63" s="88" t="s">
        <v>134</v>
      </c>
      <c r="E63" s="100">
        <v>44713</v>
      </c>
      <c r="F63" s="90">
        <v>3550.43</v>
      </c>
      <c r="G63" s="101">
        <v>122.83320000000001</v>
      </c>
      <c r="H63" s="90">
        <v>17.14875</v>
      </c>
      <c r="I63" s="91">
        <v>2.4920399999999999E-6</v>
      </c>
      <c r="J63" s="91">
        <f t="shared" si="0"/>
        <v>1.2100443885188939E-3</v>
      </c>
      <c r="K63" s="91">
        <f>H63/'סכום נכסי הקרן'!$C$42</f>
        <v>8.8650378116709587E-5</v>
      </c>
    </row>
    <row r="64" spans="2:11">
      <c r="B64" s="86" t="s">
        <v>1885</v>
      </c>
      <c r="C64" s="87">
        <v>9282</v>
      </c>
      <c r="D64" s="88" t="s">
        <v>132</v>
      </c>
      <c r="E64" s="100">
        <v>44848</v>
      </c>
      <c r="F64" s="90">
        <v>11970.79</v>
      </c>
      <c r="G64" s="101">
        <v>102.1096</v>
      </c>
      <c r="H64" s="90">
        <v>44.187330000000003</v>
      </c>
      <c r="I64" s="91">
        <v>1.3209878000000001E-4</v>
      </c>
      <c r="J64" s="91">
        <f t="shared" si="0"/>
        <v>3.1179316690798211E-3</v>
      </c>
      <c r="K64" s="91">
        <f>H64/'סכום נכסי הקרן'!$C$42</f>
        <v>2.2842618339341498E-4</v>
      </c>
    </row>
    <row r="65" spans="2:11">
      <c r="B65" s="86" t="s">
        <v>1886</v>
      </c>
      <c r="C65" s="87">
        <v>8400</v>
      </c>
      <c r="D65" s="88" t="s">
        <v>132</v>
      </c>
      <c r="E65" s="100">
        <v>44544</v>
      </c>
      <c r="F65" s="90">
        <v>23871.126714999999</v>
      </c>
      <c r="G65" s="101">
        <v>109.32470000000001</v>
      </c>
      <c r="H65" s="90">
        <v>94.340791183999997</v>
      </c>
      <c r="I65" s="91">
        <v>6.8604997941032933E-5</v>
      </c>
      <c r="J65" s="91">
        <f t="shared" si="0"/>
        <v>6.6568435005835373E-3</v>
      </c>
      <c r="K65" s="91">
        <f>H65/'סכום נכסי הקרן'!$C$42</f>
        <v>4.8769425236773191E-4</v>
      </c>
    </row>
    <row r="66" spans="2:11">
      <c r="B66" s="86" t="s">
        <v>1887</v>
      </c>
      <c r="C66" s="87">
        <v>8843</v>
      </c>
      <c r="D66" s="88" t="s">
        <v>132</v>
      </c>
      <c r="E66" s="100">
        <v>44562</v>
      </c>
      <c r="F66" s="90">
        <v>11307.970181999997</v>
      </c>
      <c r="G66" s="101">
        <v>100.10809999999999</v>
      </c>
      <c r="H66" s="90">
        <v>40.922501599</v>
      </c>
      <c r="I66" s="91">
        <v>2.3950782583999068E-5</v>
      </c>
      <c r="J66" s="91">
        <f t="shared" si="0"/>
        <v>2.8875599343407194E-3</v>
      </c>
      <c r="K66" s="91">
        <f>H66/'סכום נכסי הקרן'!$C$42</f>
        <v>2.1154866915856858E-4</v>
      </c>
    </row>
    <row r="67" spans="2:11">
      <c r="B67" s="86" t="s">
        <v>1888</v>
      </c>
      <c r="C67" s="87">
        <v>7045</v>
      </c>
      <c r="D67" s="88" t="s">
        <v>134</v>
      </c>
      <c r="E67" s="100">
        <v>43909</v>
      </c>
      <c r="F67" s="90">
        <v>63446.44</v>
      </c>
      <c r="G67" s="101">
        <v>97.561099999999996</v>
      </c>
      <c r="H67" s="90">
        <v>243.39945</v>
      </c>
      <c r="I67" s="91">
        <v>2.3122757499999999E-5</v>
      </c>
      <c r="J67" s="91">
        <f t="shared" si="0"/>
        <v>1.7174670960920482E-2</v>
      </c>
      <c r="K67" s="91">
        <f>H67/'סכום נכסי הקרן'!$C$42</f>
        <v>1.2582522502164386E-3</v>
      </c>
    </row>
    <row r="68" spans="2:11">
      <c r="B68" s="86" t="s">
        <v>1889</v>
      </c>
      <c r="C68" s="87">
        <v>7086</v>
      </c>
      <c r="D68" s="88" t="s">
        <v>132</v>
      </c>
      <c r="E68" s="100">
        <v>44160</v>
      </c>
      <c r="F68" s="90">
        <v>53568.54</v>
      </c>
      <c r="G68" s="101">
        <v>94.392200000000003</v>
      </c>
      <c r="H68" s="90">
        <v>182.79074</v>
      </c>
      <c r="I68" s="91">
        <v>2.115718E-5</v>
      </c>
      <c r="J68" s="91">
        <f t="shared" si="0"/>
        <v>1.2898019343113411E-2</v>
      </c>
      <c r="K68" s="91">
        <f>H68/'סכום נכסי הקרן'!$C$42</f>
        <v>9.4493582431565864E-4</v>
      </c>
    </row>
    <row r="69" spans="2:11">
      <c r="B69" s="86" t="s">
        <v>1890</v>
      </c>
      <c r="C69" s="110">
        <v>87952</v>
      </c>
      <c r="D69" s="88" t="s">
        <v>134</v>
      </c>
      <c r="E69" s="100">
        <v>44819</v>
      </c>
      <c r="F69" s="90">
        <v>1608.48</v>
      </c>
      <c r="G69" s="101">
        <v>100</v>
      </c>
      <c r="H69" s="90">
        <v>6.3248599999999993</v>
      </c>
      <c r="I69" s="91">
        <v>0</v>
      </c>
      <c r="J69" s="91">
        <f t="shared" si="0"/>
        <v>4.4629266571427135E-4</v>
      </c>
      <c r="K69" s="91">
        <f>H69/'סכום נכסי הקרן'!$C$42</f>
        <v>3.2696332416954687E-5</v>
      </c>
    </row>
    <row r="70" spans="2:11">
      <c r="B70" s="86" t="s">
        <v>1891</v>
      </c>
      <c r="C70" s="87">
        <v>8318</v>
      </c>
      <c r="D70" s="88" t="s">
        <v>134</v>
      </c>
      <c r="E70" s="100">
        <v>44256</v>
      </c>
      <c r="F70" s="90">
        <v>9699.7900000000009</v>
      </c>
      <c r="G70" s="101">
        <v>93.769099999999995</v>
      </c>
      <c r="H70" s="90">
        <v>35.764969999999998</v>
      </c>
      <c r="I70" s="91">
        <v>3.8461538461538463E-5</v>
      </c>
      <c r="J70" s="91">
        <f t="shared" si="0"/>
        <v>2.5236359066431423E-3</v>
      </c>
      <c r="K70" s="91">
        <f>H70/'סכום נכסי הקרן'!$C$42</f>
        <v>1.8488683512400464E-4</v>
      </c>
    </row>
    <row r="71" spans="2:11">
      <c r="B71" s="86" t="s">
        <v>1892</v>
      </c>
      <c r="C71" s="87">
        <v>9391</v>
      </c>
      <c r="D71" s="88" t="s">
        <v>134</v>
      </c>
      <c r="E71" s="100">
        <v>44608</v>
      </c>
      <c r="F71" s="90">
        <v>12454.184849000001</v>
      </c>
      <c r="G71" s="101">
        <v>100</v>
      </c>
      <c r="H71" s="90">
        <v>48.972345653999994</v>
      </c>
      <c r="I71" s="91">
        <v>1.127074345207031E-5</v>
      </c>
      <c r="J71" s="91">
        <f t="shared" si="0"/>
        <v>3.4555703506803899E-3</v>
      </c>
      <c r="K71" s="91">
        <f>H71/'סכום נכסי הקרן'!$C$42</f>
        <v>2.5316229809690493E-4</v>
      </c>
    </row>
    <row r="72" spans="2:11">
      <c r="B72" s="86" t="s">
        <v>1893</v>
      </c>
      <c r="C72" s="110">
        <v>84032</v>
      </c>
      <c r="D72" s="88" t="s">
        <v>132</v>
      </c>
      <c r="E72" s="100">
        <v>44314</v>
      </c>
      <c r="F72" s="90">
        <v>10506.79</v>
      </c>
      <c r="G72" s="101">
        <v>100</v>
      </c>
      <c r="H72" s="90">
        <v>37.982050000000001</v>
      </c>
      <c r="I72" s="91">
        <v>2.0000000000000001E-4</v>
      </c>
      <c r="J72" s="91">
        <f t="shared" si="0"/>
        <v>2.6800767675162363E-3</v>
      </c>
      <c r="K72" s="91">
        <f>H72/'סכום נכסי הקרן'!$C$42</f>
        <v>1.9634801919368871E-4</v>
      </c>
    </row>
    <row r="73" spans="2:11">
      <c r="B73" s="86" t="s">
        <v>1894</v>
      </c>
      <c r="C73" s="87">
        <v>8314</v>
      </c>
      <c r="D73" s="88" t="s">
        <v>132</v>
      </c>
      <c r="E73" s="100">
        <v>44264</v>
      </c>
      <c r="F73" s="90">
        <v>8882.43</v>
      </c>
      <c r="G73" s="101">
        <v>102.13639999999999</v>
      </c>
      <c r="H73" s="90">
        <v>32.795970000000004</v>
      </c>
      <c r="I73" s="91">
        <v>3.79743672E-5</v>
      </c>
      <c r="J73" s="91">
        <f t="shared" si="0"/>
        <v>2.3141383170513299E-3</v>
      </c>
      <c r="K73" s="91">
        <f>H73/'סכום נכסי הקרן'!$C$42</f>
        <v>1.6953860434167298E-4</v>
      </c>
    </row>
    <row r="74" spans="2:11">
      <c r="B74" s="86" t="s">
        <v>1895</v>
      </c>
      <c r="C74" s="110">
        <v>84035</v>
      </c>
      <c r="D74" s="88" t="s">
        <v>132</v>
      </c>
      <c r="E74" s="100">
        <v>44314</v>
      </c>
      <c r="F74" s="90">
        <v>5735.47</v>
      </c>
      <c r="G74" s="101">
        <v>100</v>
      </c>
      <c r="H74" s="90">
        <v>20.733720000000002</v>
      </c>
      <c r="I74" s="91">
        <v>1E-4</v>
      </c>
      <c r="J74" s="91">
        <f t="shared" si="0"/>
        <v>1.4630058481884664E-3</v>
      </c>
      <c r="K74" s="91">
        <f>H74/'סכום נכסי הקרן'!$C$42</f>
        <v>1.0718286276060844E-4</v>
      </c>
    </row>
    <row r="75" spans="2:11">
      <c r="B75" s="86" t="s">
        <v>1896</v>
      </c>
      <c r="C75" s="87">
        <v>8337</v>
      </c>
      <c r="D75" s="88" t="s">
        <v>132</v>
      </c>
      <c r="E75" s="100">
        <v>44470</v>
      </c>
      <c r="F75" s="90">
        <v>25665.653763999999</v>
      </c>
      <c r="G75" s="101">
        <v>136.1335</v>
      </c>
      <c r="H75" s="90">
        <v>126.306483263</v>
      </c>
      <c r="I75" s="91">
        <v>4.9847852464849184E-5</v>
      </c>
      <c r="J75" s="91">
        <f t="shared" si="0"/>
        <v>8.912396023380639E-3</v>
      </c>
      <c r="K75" s="91">
        <f>H75/'סכום נכסי הקרן'!$C$42</f>
        <v>6.5294073911257677E-4</v>
      </c>
    </row>
    <row r="76" spans="2:11">
      <c r="B76" s="86" t="s">
        <v>1897</v>
      </c>
      <c r="C76" s="87">
        <v>8111</v>
      </c>
      <c r="D76" s="88" t="s">
        <v>132</v>
      </c>
      <c r="E76" s="100">
        <v>44377</v>
      </c>
      <c r="F76" s="90">
        <v>8948</v>
      </c>
      <c r="G76" s="101">
        <v>100.378</v>
      </c>
      <c r="H76" s="90">
        <v>32.469279999999998</v>
      </c>
      <c r="I76" s="91">
        <v>8.7297560975609757E-6</v>
      </c>
      <c r="J76" s="91">
        <f t="shared" ref="J76:J139" si="1">IFERROR(H76/$H$11,0)</f>
        <v>2.2910865260295211E-3</v>
      </c>
      <c r="K76" s="91">
        <f>H76/'סכום נכסי הקרן'!$C$42</f>
        <v>1.6784978200611218E-4</v>
      </c>
    </row>
    <row r="77" spans="2:11">
      <c r="B77" s="86" t="s">
        <v>1898</v>
      </c>
      <c r="C77" s="87">
        <v>9237</v>
      </c>
      <c r="D77" s="88" t="s">
        <v>132</v>
      </c>
      <c r="E77" s="100">
        <v>44712</v>
      </c>
      <c r="F77" s="90">
        <v>20102.61</v>
      </c>
      <c r="G77" s="101">
        <v>111.6357</v>
      </c>
      <c r="H77" s="90">
        <v>81.126710000000003</v>
      </c>
      <c r="I77" s="91">
        <v>1.4775324675324676E-5</v>
      </c>
      <c r="J77" s="91">
        <f t="shared" si="1"/>
        <v>5.7244359031707638E-3</v>
      </c>
      <c r="K77" s="91">
        <f>H77/'סכום נכסי הקרן'!$C$42</f>
        <v>4.1938412519073665E-4</v>
      </c>
    </row>
    <row r="78" spans="2:11">
      <c r="B78" s="86" t="s">
        <v>1899</v>
      </c>
      <c r="C78" s="110">
        <v>87954</v>
      </c>
      <c r="D78" s="88" t="s">
        <v>134</v>
      </c>
      <c r="E78" s="100">
        <v>44837</v>
      </c>
      <c r="F78" s="90">
        <v>3362.2</v>
      </c>
      <c r="G78" s="101">
        <v>100</v>
      </c>
      <c r="H78" s="90">
        <v>13.22086</v>
      </c>
      <c r="I78" s="91">
        <v>0</v>
      </c>
      <c r="J78" s="91">
        <f t="shared" si="1"/>
        <v>9.3288592197063368E-4</v>
      </c>
      <c r="K78" s="91">
        <f>H78/'סכום נכסי הקרן'!$C$42</f>
        <v>6.8345170232703907E-5</v>
      </c>
    </row>
    <row r="79" spans="2:11">
      <c r="B79" s="86" t="s">
        <v>1900</v>
      </c>
      <c r="C79" s="110">
        <v>87953</v>
      </c>
      <c r="D79" s="88" t="s">
        <v>134</v>
      </c>
      <c r="E79" s="100">
        <v>44792</v>
      </c>
      <c r="F79" s="90">
        <v>4545.7</v>
      </c>
      <c r="G79" s="101">
        <v>100</v>
      </c>
      <c r="H79" s="90">
        <v>17.874599999999997</v>
      </c>
      <c r="I79" s="91">
        <v>0</v>
      </c>
      <c r="J79" s="91">
        <f t="shared" si="1"/>
        <v>1.261261574576562E-3</v>
      </c>
      <c r="K79" s="91">
        <f>H79/'סכום נכסי הקרן'!$C$42</f>
        <v>9.2402656093589153E-5</v>
      </c>
    </row>
    <row r="80" spans="2:11">
      <c r="B80" s="86" t="s">
        <v>1901</v>
      </c>
      <c r="C80" s="110">
        <v>87343</v>
      </c>
      <c r="D80" s="88" t="s">
        <v>132</v>
      </c>
      <c r="E80" s="100">
        <v>44421</v>
      </c>
      <c r="F80" s="90">
        <v>5392.71</v>
      </c>
      <c r="G80" s="101">
        <v>100</v>
      </c>
      <c r="H80" s="90">
        <v>19.49466</v>
      </c>
      <c r="I80" s="91">
        <v>0</v>
      </c>
      <c r="J80" s="91">
        <f t="shared" si="1"/>
        <v>1.375575708963262E-3</v>
      </c>
      <c r="K80" s="91">
        <f>H80/'סכום נכסי הקרן'!$C$42</f>
        <v>1.0077754823276878E-4</v>
      </c>
    </row>
    <row r="81" spans="2:11">
      <c r="B81" s="86" t="s">
        <v>1902</v>
      </c>
      <c r="C81" s="110">
        <v>87342</v>
      </c>
      <c r="D81" s="88" t="s">
        <v>132</v>
      </c>
      <c r="E81" s="100">
        <v>44421</v>
      </c>
      <c r="F81" s="90">
        <v>2993.67</v>
      </c>
      <c r="G81" s="101">
        <v>100</v>
      </c>
      <c r="H81" s="90">
        <v>10.82211</v>
      </c>
      <c r="I81" s="91">
        <v>0</v>
      </c>
      <c r="J81" s="91">
        <f t="shared" si="1"/>
        <v>7.6362612303720141E-4</v>
      </c>
      <c r="K81" s="91">
        <f>H81/'סכום נכסי הקרן'!$C$42</f>
        <v>5.5944843998578557E-5</v>
      </c>
    </row>
    <row r="82" spans="2:11">
      <c r="B82" s="86" t="s">
        <v>1903</v>
      </c>
      <c r="C82" s="87">
        <v>9011</v>
      </c>
      <c r="D82" s="88" t="s">
        <v>135</v>
      </c>
      <c r="E82" s="100">
        <v>44644</v>
      </c>
      <c r="F82" s="90">
        <v>89099.881074999998</v>
      </c>
      <c r="G82" s="101">
        <v>102.169</v>
      </c>
      <c r="H82" s="90">
        <v>406.66019421999999</v>
      </c>
      <c r="I82" s="91">
        <v>1.3749972934899948E-4</v>
      </c>
      <c r="J82" s="91">
        <f t="shared" si="1"/>
        <v>2.8694621243525887E-2</v>
      </c>
      <c r="K82" s="91">
        <f>H82/'סכום נכסי הקרן'!$C$42</f>
        <v>2.1022278581597819E-3</v>
      </c>
    </row>
    <row r="83" spans="2:11">
      <c r="B83" s="86" t="s">
        <v>1904</v>
      </c>
      <c r="C83" s="87">
        <v>8329</v>
      </c>
      <c r="D83" s="88" t="s">
        <v>132</v>
      </c>
      <c r="E83" s="100">
        <v>43810</v>
      </c>
      <c r="F83" s="90">
        <v>39571.449999999997</v>
      </c>
      <c r="G83" s="101">
        <v>107.44889999999999</v>
      </c>
      <c r="H83" s="90">
        <v>153.70651000000001</v>
      </c>
      <c r="I83" s="91">
        <v>4.2412700714285715E-6</v>
      </c>
      <c r="J83" s="91">
        <f t="shared" si="1"/>
        <v>1.0845787588268723E-2</v>
      </c>
      <c r="K83" s="91">
        <f>H83/'סכום נכסי הקרן'!$C$42</f>
        <v>7.9458504150447141E-4</v>
      </c>
    </row>
    <row r="84" spans="2:11">
      <c r="B84" s="86" t="s">
        <v>1905</v>
      </c>
      <c r="C84" s="87">
        <v>8278</v>
      </c>
      <c r="D84" s="88" t="s">
        <v>132</v>
      </c>
      <c r="E84" s="100">
        <v>44256</v>
      </c>
      <c r="F84" s="90">
        <v>7299.5</v>
      </c>
      <c r="G84" s="101">
        <v>117.8798</v>
      </c>
      <c r="H84" s="90">
        <v>31.10577</v>
      </c>
      <c r="I84" s="91">
        <v>2.91981572E-5</v>
      </c>
      <c r="J84" s="91">
        <f t="shared" si="1"/>
        <v>2.1948749873348995E-3</v>
      </c>
      <c r="K84" s="91">
        <f>H84/'סכום נכסי הקרן'!$C$42</f>
        <v>1.6080112382018525E-4</v>
      </c>
    </row>
    <row r="85" spans="2:11">
      <c r="B85" s="86" t="s">
        <v>1906</v>
      </c>
      <c r="C85" s="87">
        <v>8413</v>
      </c>
      <c r="D85" s="88" t="s">
        <v>134</v>
      </c>
      <c r="E85" s="100">
        <v>44661</v>
      </c>
      <c r="F85" s="90">
        <v>4059.88</v>
      </c>
      <c r="G85" s="101">
        <v>101.27200000000001</v>
      </c>
      <c r="H85" s="90">
        <v>16.16732</v>
      </c>
      <c r="I85" s="91">
        <v>2.2113666666666668E-5</v>
      </c>
      <c r="J85" s="91">
        <f t="shared" si="1"/>
        <v>1.1407930515862255E-3</v>
      </c>
      <c r="K85" s="91">
        <f>H85/'סכום נכסי הקרן'!$C$42</f>
        <v>8.357688059676894E-5</v>
      </c>
    </row>
    <row r="86" spans="2:11">
      <c r="B86" s="86" t="s">
        <v>1907</v>
      </c>
      <c r="C86" s="87">
        <v>8281</v>
      </c>
      <c r="D86" s="88" t="s">
        <v>134</v>
      </c>
      <c r="E86" s="100">
        <v>44302</v>
      </c>
      <c r="F86" s="90">
        <v>45588.72</v>
      </c>
      <c r="G86" s="101">
        <v>140.8741</v>
      </c>
      <c r="H86" s="90">
        <v>252.53649999999999</v>
      </c>
      <c r="I86" s="91">
        <v>1.7194407142857143E-5</v>
      </c>
      <c r="J86" s="91">
        <f t="shared" si="1"/>
        <v>1.7819396441210097E-2</v>
      </c>
      <c r="K86" s="91">
        <f>H86/'סכום נכסי הקרן'!$C$42</f>
        <v>1.3054861848980498E-3</v>
      </c>
    </row>
    <row r="87" spans="2:11">
      <c r="B87" s="86" t="s">
        <v>1908</v>
      </c>
      <c r="C87" s="87">
        <v>8323</v>
      </c>
      <c r="D87" s="88" t="s">
        <v>132</v>
      </c>
      <c r="E87" s="100">
        <v>44406</v>
      </c>
      <c r="F87" s="90">
        <v>62651.47</v>
      </c>
      <c r="G87" s="101">
        <v>96.047300000000007</v>
      </c>
      <c r="H87" s="90">
        <v>217.53277</v>
      </c>
      <c r="I87" s="91">
        <v>4.1497172404181185E-6</v>
      </c>
      <c r="J87" s="91">
        <f t="shared" si="1"/>
        <v>1.5349474898022956E-2</v>
      </c>
      <c r="K87" s="91">
        <f>H87/'סכום נכסי הקרן'!$C$42</f>
        <v>1.1245345761804924E-3</v>
      </c>
    </row>
    <row r="88" spans="2:11">
      <c r="B88" s="86" t="s">
        <v>1909</v>
      </c>
      <c r="C88" s="87">
        <v>7060</v>
      </c>
      <c r="D88" s="88" t="s">
        <v>134</v>
      </c>
      <c r="E88" s="100">
        <v>44197</v>
      </c>
      <c r="F88" s="90">
        <v>33485.81</v>
      </c>
      <c r="G88" s="101">
        <v>110.4329</v>
      </c>
      <c r="H88" s="90">
        <v>145.4102</v>
      </c>
      <c r="I88" s="91">
        <v>2.7775085585585585E-6</v>
      </c>
      <c r="J88" s="91">
        <f t="shared" si="1"/>
        <v>1.0260386123968807E-2</v>
      </c>
      <c r="K88" s="91">
        <f>H88/'סכום נכסי הקרן'!$C$42</f>
        <v>7.5169730808521702E-4</v>
      </c>
    </row>
    <row r="89" spans="2:11">
      <c r="B89" s="86" t="s">
        <v>1910</v>
      </c>
      <c r="C89" s="87">
        <v>9317</v>
      </c>
      <c r="D89" s="88" t="s">
        <v>134</v>
      </c>
      <c r="E89" s="100">
        <v>44545</v>
      </c>
      <c r="F89" s="90">
        <v>105390.460273</v>
      </c>
      <c r="G89" s="101">
        <v>100.1293</v>
      </c>
      <c r="H89" s="90">
        <v>414.95220816699998</v>
      </c>
      <c r="I89" s="91">
        <v>2.6354158420424449E-5</v>
      </c>
      <c r="J89" s="91">
        <f t="shared" si="1"/>
        <v>2.9279719571164212E-2</v>
      </c>
      <c r="K89" s="91">
        <f>H89/'סכום נכסי הקרן'!$C$42</f>
        <v>2.1450933831543488E-3</v>
      </c>
    </row>
    <row r="90" spans="2:11">
      <c r="B90" s="86" t="s">
        <v>1911</v>
      </c>
      <c r="C90" s="87">
        <v>7999</v>
      </c>
      <c r="D90" s="88" t="s">
        <v>134</v>
      </c>
      <c r="E90" s="100">
        <v>44228</v>
      </c>
      <c r="F90" s="90">
        <v>58634.36</v>
      </c>
      <c r="G90" s="101">
        <v>118.4289</v>
      </c>
      <c r="H90" s="90">
        <v>273.05209000000002</v>
      </c>
      <c r="I90" s="91">
        <v>1.1026881132075471E-4</v>
      </c>
      <c r="J90" s="91">
        <f t="shared" si="1"/>
        <v>1.9267010672956105E-2</v>
      </c>
      <c r="K90" s="91">
        <f>H90/'סכום נכסי הקרן'!$C$42</f>
        <v>1.4115414257049534E-3</v>
      </c>
    </row>
    <row r="91" spans="2:11">
      <c r="B91" s="86" t="s">
        <v>1912</v>
      </c>
      <c r="C91" s="110">
        <v>87957</v>
      </c>
      <c r="D91" s="88" t="s">
        <v>134</v>
      </c>
      <c r="E91" s="100">
        <v>44895</v>
      </c>
      <c r="F91" s="90">
        <v>8392.06</v>
      </c>
      <c r="G91" s="101">
        <v>100</v>
      </c>
      <c r="H91" s="90">
        <v>32.999269999999996</v>
      </c>
      <c r="I91" s="91">
        <v>0</v>
      </c>
      <c r="J91" s="91">
        <f t="shared" si="1"/>
        <v>2.3284835039708361E-3</v>
      </c>
      <c r="K91" s="91">
        <f>H91/'סכום נכסי הקרן'!$C$42</f>
        <v>1.7058956268389187E-4</v>
      </c>
    </row>
    <row r="92" spans="2:11">
      <c r="B92" s="86" t="s">
        <v>1913</v>
      </c>
      <c r="C92" s="110">
        <v>87958</v>
      </c>
      <c r="D92" s="88" t="s">
        <v>134</v>
      </c>
      <c r="E92" s="100">
        <v>44895</v>
      </c>
      <c r="F92" s="90">
        <v>6294.05</v>
      </c>
      <c r="G92" s="101">
        <v>100</v>
      </c>
      <c r="H92" s="90">
        <v>24.74945</v>
      </c>
      <c r="I92" s="91">
        <v>0</v>
      </c>
      <c r="J92" s="91">
        <f t="shared" si="1"/>
        <v>1.7463624515739594E-3</v>
      </c>
      <c r="K92" s="91">
        <f>H92/'סכום נכסי הקרן'!$C$42</f>
        <v>1.2794215908918131E-4</v>
      </c>
    </row>
    <row r="93" spans="2:11">
      <c r="B93" s="86" t="s">
        <v>1914</v>
      </c>
      <c r="C93" s="87">
        <v>7991</v>
      </c>
      <c r="D93" s="88" t="s">
        <v>132</v>
      </c>
      <c r="E93" s="100">
        <v>44105</v>
      </c>
      <c r="F93" s="90">
        <v>41752.29</v>
      </c>
      <c r="G93" s="101">
        <v>110.7782</v>
      </c>
      <c r="H93" s="90">
        <v>167.20254</v>
      </c>
      <c r="I93" s="91">
        <v>8.2505513888888888E-6</v>
      </c>
      <c r="J93" s="91">
        <f t="shared" si="1"/>
        <v>1.179808996417266E-2</v>
      </c>
      <c r="K93" s="91">
        <f>H93/'סכום נכסי הקרן'!$C$42</f>
        <v>8.6435270168812653E-4</v>
      </c>
    </row>
    <row r="94" spans="2:11">
      <c r="B94" s="86" t="s">
        <v>1915</v>
      </c>
      <c r="C94" s="87">
        <v>9246</v>
      </c>
      <c r="D94" s="88" t="s">
        <v>134</v>
      </c>
      <c r="E94" s="100">
        <v>44816</v>
      </c>
      <c r="F94" s="90">
        <v>88653.07</v>
      </c>
      <c r="G94" s="101">
        <v>86.131399999999999</v>
      </c>
      <c r="H94" s="90">
        <v>300.25542999999999</v>
      </c>
      <c r="I94" s="91">
        <v>5.4450568181818179E-5</v>
      </c>
      <c r="J94" s="91">
        <f t="shared" si="1"/>
        <v>2.1186523693786867E-2</v>
      </c>
      <c r="K94" s="91">
        <f>H94/'סכום נכסי הקרן'!$C$42</f>
        <v>1.5521689569849247E-3</v>
      </c>
    </row>
    <row r="95" spans="2:11">
      <c r="B95" s="86" t="s">
        <v>1916</v>
      </c>
      <c r="C95" s="87">
        <v>9245</v>
      </c>
      <c r="D95" s="88" t="s">
        <v>132</v>
      </c>
      <c r="E95" s="100">
        <v>44816</v>
      </c>
      <c r="F95" s="90">
        <v>8269.9</v>
      </c>
      <c r="G95" s="101">
        <v>100.9092</v>
      </c>
      <c r="H95" s="90">
        <v>30.1675</v>
      </c>
      <c r="I95" s="91">
        <v>5.8445833333333335E-5</v>
      </c>
      <c r="J95" s="91">
        <f t="shared" si="1"/>
        <v>2.1286690919538587E-3</v>
      </c>
      <c r="K95" s="91">
        <f>H95/'סכום נכסי הקרן'!$C$42</f>
        <v>1.5595074170629558E-4</v>
      </c>
    </row>
    <row r="96" spans="2:11">
      <c r="B96" s="86" t="s">
        <v>1917</v>
      </c>
      <c r="C96" s="87">
        <v>8412</v>
      </c>
      <c r="D96" s="88" t="s">
        <v>134</v>
      </c>
      <c r="E96" s="100">
        <v>44440</v>
      </c>
      <c r="F96" s="90">
        <v>14377.09</v>
      </c>
      <c r="G96" s="101">
        <v>104.2872</v>
      </c>
      <c r="H96" s="90">
        <v>58.957279999999997</v>
      </c>
      <c r="I96" s="91">
        <v>4.8735910508474579E-5</v>
      </c>
      <c r="J96" s="91">
        <f t="shared" si="1"/>
        <v>4.1601239639237385E-3</v>
      </c>
      <c r="K96" s="91">
        <f>H96/'סכום נכסי הקרן'!$C$42</f>
        <v>3.047793667021048E-4</v>
      </c>
    </row>
    <row r="97" spans="2:11">
      <c r="B97" s="86" t="s">
        <v>1918</v>
      </c>
      <c r="C97" s="87">
        <v>9495</v>
      </c>
      <c r="D97" s="88" t="s">
        <v>132</v>
      </c>
      <c r="E97" s="100">
        <v>44980</v>
      </c>
      <c r="F97" s="90">
        <v>79983.56</v>
      </c>
      <c r="G97" s="101">
        <v>100.6091</v>
      </c>
      <c r="H97" s="90">
        <v>290.90171999999995</v>
      </c>
      <c r="I97" s="91">
        <v>1.7256266666666666E-4</v>
      </c>
      <c r="J97" s="91">
        <f t="shared" si="1"/>
        <v>2.0526510322705412E-2</v>
      </c>
      <c r="K97" s="91">
        <f>H97/'סכום נכסי הקרן'!$C$42</f>
        <v>1.5038149995073213E-3</v>
      </c>
    </row>
    <row r="98" spans="2:11">
      <c r="B98" s="86" t="s">
        <v>1919</v>
      </c>
      <c r="C98" s="87">
        <v>8287</v>
      </c>
      <c r="D98" s="88" t="s">
        <v>132</v>
      </c>
      <c r="E98" s="100">
        <v>43800</v>
      </c>
      <c r="F98" s="90">
        <v>16955.03</v>
      </c>
      <c r="G98" s="101">
        <v>211.86580000000001</v>
      </c>
      <c r="H98" s="90">
        <v>129.85771</v>
      </c>
      <c r="I98" s="91">
        <v>1.2930454545454547E-4</v>
      </c>
      <c r="J98" s="91">
        <f t="shared" si="1"/>
        <v>9.1629765021598569E-3</v>
      </c>
      <c r="K98" s="91">
        <f>H98/'סכום נכסי הקרן'!$C$42</f>
        <v>6.7129878812566626E-4</v>
      </c>
    </row>
    <row r="99" spans="2:11">
      <c r="B99" s="86" t="s">
        <v>1920</v>
      </c>
      <c r="C99" s="110">
        <v>1181106</v>
      </c>
      <c r="D99" s="88" t="s">
        <v>132</v>
      </c>
      <c r="E99" s="100">
        <v>44287</v>
      </c>
      <c r="F99" s="90">
        <v>22467.200000000001</v>
      </c>
      <c r="G99" s="101">
        <v>122.61450000000001</v>
      </c>
      <c r="H99" s="90">
        <v>99.586199999999991</v>
      </c>
      <c r="I99" s="91">
        <v>1.5250833333333333E-4</v>
      </c>
      <c r="J99" s="91">
        <f t="shared" si="1"/>
        <v>7.0269682912119111E-3</v>
      </c>
      <c r="K99" s="91">
        <f>H99/'סכום נכסי הקרן'!$C$42</f>
        <v>5.1481036723996E-4</v>
      </c>
    </row>
    <row r="100" spans="2:11">
      <c r="B100" s="86" t="s">
        <v>1921</v>
      </c>
      <c r="C100" s="110">
        <v>87956</v>
      </c>
      <c r="D100" s="88" t="s">
        <v>134</v>
      </c>
      <c r="E100" s="100">
        <v>44837</v>
      </c>
      <c r="F100" s="90">
        <v>5379.53</v>
      </c>
      <c r="G100" s="101">
        <v>100</v>
      </c>
      <c r="H100" s="90">
        <v>21.153380000000002</v>
      </c>
      <c r="I100" s="91">
        <v>0</v>
      </c>
      <c r="J100" s="91">
        <f t="shared" si="1"/>
        <v>1.4926177573996824E-3</v>
      </c>
      <c r="K100" s="91">
        <f>H100/'סכום נכסי הקרן'!$C$42</f>
        <v>1.0935229305030643E-4</v>
      </c>
    </row>
    <row r="101" spans="2:11">
      <c r="B101" s="86" t="s">
        <v>1922</v>
      </c>
      <c r="C101" s="87">
        <v>8299</v>
      </c>
      <c r="D101" s="88" t="s">
        <v>135</v>
      </c>
      <c r="E101" s="100">
        <v>44286</v>
      </c>
      <c r="F101" s="90">
        <v>49336.03</v>
      </c>
      <c r="G101" s="101">
        <v>99.282499999999999</v>
      </c>
      <c r="H101" s="90">
        <v>218.81256999999999</v>
      </c>
      <c r="I101" s="91">
        <v>1.9136406451612903E-4</v>
      </c>
      <c r="J101" s="91">
        <f t="shared" si="1"/>
        <v>1.5439779719565429E-2</v>
      </c>
      <c r="K101" s="91">
        <f>H101/'סכום נכסי הקרן'!$C$42</f>
        <v>1.1311504959363792E-3</v>
      </c>
    </row>
    <row r="102" spans="2:11">
      <c r="B102" s="86" t="s">
        <v>1923</v>
      </c>
      <c r="C102" s="110">
        <v>87344</v>
      </c>
      <c r="D102" s="88" t="s">
        <v>132</v>
      </c>
      <c r="E102" s="100">
        <v>44421</v>
      </c>
      <c r="F102" s="90">
        <v>3571.93</v>
      </c>
      <c r="G102" s="101">
        <v>100</v>
      </c>
      <c r="H102" s="90">
        <v>12.912540000000002</v>
      </c>
      <c r="I102" s="91">
        <v>0</v>
      </c>
      <c r="J102" s="91">
        <f t="shared" si="1"/>
        <v>9.111303487732785E-4</v>
      </c>
      <c r="K102" s="91">
        <f>H102/'סכום נכסי הקרן'!$C$42</f>
        <v>6.675131152108097E-5</v>
      </c>
    </row>
    <row r="103" spans="2:11">
      <c r="B103" s="86" t="s">
        <v>1924</v>
      </c>
      <c r="C103" s="87">
        <v>7046</v>
      </c>
      <c r="D103" s="88" t="s">
        <v>132</v>
      </c>
      <c r="E103" s="100">
        <v>43795</v>
      </c>
      <c r="F103" s="90">
        <v>37268.720000000001</v>
      </c>
      <c r="G103" s="101">
        <v>146.42519999999999</v>
      </c>
      <c r="H103" s="90">
        <v>197.27343999999999</v>
      </c>
      <c r="I103" s="91">
        <v>4.2987733333333328E-6</v>
      </c>
      <c r="J103" s="91">
        <f t="shared" si="1"/>
        <v>1.3919942799085571E-2</v>
      </c>
      <c r="K103" s="91">
        <f>H103/'סכום נכסי הקרן'!$C$42</f>
        <v>1.0198040701732791E-3</v>
      </c>
    </row>
    <row r="104" spans="2:11">
      <c r="B104" s="86" t="s">
        <v>1925</v>
      </c>
      <c r="C104" s="87">
        <v>8315</v>
      </c>
      <c r="D104" s="88" t="s">
        <v>132</v>
      </c>
      <c r="E104" s="100">
        <v>44337</v>
      </c>
      <c r="F104" s="90">
        <v>78855.08</v>
      </c>
      <c r="G104" s="101">
        <v>86.3249</v>
      </c>
      <c r="H104" s="90">
        <v>246.07872</v>
      </c>
      <c r="I104" s="91">
        <v>1.5720711750000001E-5</v>
      </c>
      <c r="J104" s="91">
        <f t="shared" si="1"/>
        <v>1.7363724718706151E-2</v>
      </c>
      <c r="K104" s="91">
        <f>H104/'סכום נכסי הקרן'!$C$42</f>
        <v>1.2721027231999945E-3</v>
      </c>
    </row>
    <row r="105" spans="2:11">
      <c r="B105" s="86" t="s">
        <v>1926</v>
      </c>
      <c r="C105" s="87">
        <v>8296</v>
      </c>
      <c r="D105" s="88" t="s">
        <v>132</v>
      </c>
      <c r="E105" s="100">
        <v>44085</v>
      </c>
      <c r="F105" s="90">
        <v>22998.73</v>
      </c>
      <c r="G105" s="101">
        <v>117.959</v>
      </c>
      <c r="H105" s="90">
        <v>98.071579999999997</v>
      </c>
      <c r="I105" s="91">
        <v>8.9068461538461538E-6</v>
      </c>
      <c r="J105" s="91">
        <f t="shared" si="1"/>
        <v>6.9200941790032383E-3</v>
      </c>
      <c r="K105" s="91">
        <f>H105/'סכום נכסי הקרן'!$C$42</f>
        <v>5.0698054665810244E-4</v>
      </c>
    </row>
    <row r="106" spans="2:11">
      <c r="B106" s="86" t="s">
        <v>1927</v>
      </c>
      <c r="C106" s="87">
        <v>8333</v>
      </c>
      <c r="D106" s="88" t="s">
        <v>132</v>
      </c>
      <c r="E106" s="100">
        <v>44501</v>
      </c>
      <c r="F106" s="90">
        <v>6942.48</v>
      </c>
      <c r="G106" s="101">
        <v>122.30200000000001</v>
      </c>
      <c r="H106" s="90">
        <v>30.694209999999998</v>
      </c>
      <c r="I106" s="91">
        <v>2.49425475E-5</v>
      </c>
      <c r="J106" s="91">
        <f t="shared" si="1"/>
        <v>2.1658346276271167E-3</v>
      </c>
      <c r="K106" s="91">
        <f>H106/'סכום נכסי הקרן'!$C$42</f>
        <v>1.5867356644033462E-4</v>
      </c>
    </row>
    <row r="107" spans="2:11">
      <c r="B107" s="86" t="s">
        <v>1928</v>
      </c>
      <c r="C107" s="110">
        <v>87955</v>
      </c>
      <c r="D107" s="88" t="s">
        <v>134</v>
      </c>
      <c r="E107" s="100">
        <v>44827</v>
      </c>
      <c r="F107" s="90">
        <v>6294.05</v>
      </c>
      <c r="G107" s="101">
        <v>100</v>
      </c>
      <c r="H107" s="90">
        <v>24.74945</v>
      </c>
      <c r="I107" s="91">
        <v>0</v>
      </c>
      <c r="J107" s="91">
        <f t="shared" si="1"/>
        <v>1.7463624515739594E-3</v>
      </c>
      <c r="K107" s="91">
        <f>H107/'סכום נכסי הקרן'!$C$42</f>
        <v>1.2794215908918131E-4</v>
      </c>
    </row>
    <row r="108" spans="2:11">
      <c r="B108" s="86" t="s">
        <v>1929</v>
      </c>
      <c r="C108" s="110">
        <v>84031</v>
      </c>
      <c r="D108" s="88" t="s">
        <v>132</v>
      </c>
      <c r="E108" s="100">
        <v>44314</v>
      </c>
      <c r="F108" s="90">
        <v>6229.23</v>
      </c>
      <c r="G108" s="101">
        <v>100</v>
      </c>
      <c r="H108" s="90">
        <v>22.518650000000001</v>
      </c>
      <c r="I108" s="91">
        <v>1E-4</v>
      </c>
      <c r="J108" s="91">
        <f t="shared" si="1"/>
        <v>1.5889534846283836E-3</v>
      </c>
      <c r="K108" s="91">
        <f>H108/'סכום נכסי הקרן'!$C$42</f>
        <v>1.1641004954750886E-4</v>
      </c>
    </row>
    <row r="109" spans="2:11">
      <c r="B109" s="86" t="s">
        <v>1930</v>
      </c>
      <c r="C109" s="87">
        <v>6653</v>
      </c>
      <c r="D109" s="88" t="s">
        <v>132</v>
      </c>
      <c r="E109" s="100">
        <v>39264</v>
      </c>
      <c r="F109" s="90">
        <v>475192.9200000001</v>
      </c>
      <c r="G109" s="101">
        <v>89.065100000000001</v>
      </c>
      <c r="H109" s="90">
        <v>1529.9802500000001</v>
      </c>
      <c r="I109" s="91">
        <v>6.5209612941176471E-5</v>
      </c>
      <c r="J109" s="91">
        <f t="shared" si="1"/>
        <v>0.10795795705560082</v>
      </c>
      <c r="K109" s="91">
        <f>H109/'סכום נכסי הקרן'!$C$42</f>
        <v>7.9092253180901156E-3</v>
      </c>
    </row>
    <row r="110" spans="2:11">
      <c r="B110" s="86" t="s">
        <v>1931</v>
      </c>
      <c r="C110" s="87">
        <v>8410</v>
      </c>
      <c r="D110" s="88" t="s">
        <v>134</v>
      </c>
      <c r="E110" s="100">
        <v>44651</v>
      </c>
      <c r="F110" s="90">
        <v>22006.408167000001</v>
      </c>
      <c r="G110" s="101">
        <v>112.15470000000001</v>
      </c>
      <c r="H110" s="90">
        <v>97.051497398999999</v>
      </c>
      <c r="I110" s="91">
        <v>7.335464593824048E-5</v>
      </c>
      <c r="J110" s="91">
        <f t="shared" si="1"/>
        <v>6.8481154501066248E-3</v>
      </c>
      <c r="K110" s="91">
        <f>H110/'סכום נכסי הקרן'!$C$42</f>
        <v>5.017072347088975E-4</v>
      </c>
    </row>
    <row r="111" spans="2:11">
      <c r="B111" s="86" t="s">
        <v>1932</v>
      </c>
      <c r="C111" s="87">
        <v>8319</v>
      </c>
      <c r="D111" s="88" t="s">
        <v>134</v>
      </c>
      <c r="E111" s="100">
        <v>44377</v>
      </c>
      <c r="F111" s="90">
        <v>15639.11</v>
      </c>
      <c r="G111" s="101">
        <v>103.1515</v>
      </c>
      <c r="H111" s="90">
        <v>63.434170000000002</v>
      </c>
      <c r="I111" s="91">
        <v>1.7476199785714285E-5</v>
      </c>
      <c r="J111" s="91">
        <f t="shared" si="1"/>
        <v>4.4760207857047051E-3</v>
      </c>
      <c r="K111" s="91">
        <f>H111/'סכום נכסי הקרן'!$C$42</f>
        <v>3.2792262736465547E-4</v>
      </c>
    </row>
    <row r="112" spans="2:11">
      <c r="B112" s="86" t="s">
        <v>1933</v>
      </c>
      <c r="C112" s="87">
        <v>8411</v>
      </c>
      <c r="D112" s="88" t="s">
        <v>134</v>
      </c>
      <c r="E112" s="100">
        <v>44651</v>
      </c>
      <c r="F112" s="90">
        <v>32239.386599000005</v>
      </c>
      <c r="G112" s="101">
        <v>101.33620000000001</v>
      </c>
      <c r="H112" s="90">
        <v>128.46563963600002</v>
      </c>
      <c r="I112" s="91">
        <v>1.1003196890736072E-4</v>
      </c>
      <c r="J112" s="91">
        <f t="shared" si="1"/>
        <v>9.0647496965686851E-3</v>
      </c>
      <c r="K112" s="91">
        <f>H112/'סכום נכסי הקרן'!$C$42</f>
        <v>6.6410248727961842E-4</v>
      </c>
    </row>
    <row r="113" spans="2:11">
      <c r="B113" s="86" t="s">
        <v>1934</v>
      </c>
      <c r="C113" s="87">
        <v>9384</v>
      </c>
      <c r="D113" s="88" t="s">
        <v>134</v>
      </c>
      <c r="E113" s="100">
        <v>44910</v>
      </c>
      <c r="F113" s="90">
        <v>4294.9459699999998</v>
      </c>
      <c r="G113" s="101">
        <v>100</v>
      </c>
      <c r="H113" s="90">
        <v>16.888586558</v>
      </c>
      <c r="I113" s="91">
        <v>4.2949431436854245E-5</v>
      </c>
      <c r="J113" s="91">
        <f t="shared" si="1"/>
        <v>1.191686822335361E-3</v>
      </c>
      <c r="K113" s="91">
        <f>H113/'סכום נכסי הקרן'!$C$42</f>
        <v>8.7305464492950144E-5</v>
      </c>
    </row>
    <row r="114" spans="2:11">
      <c r="B114" s="86" t="s">
        <v>1935</v>
      </c>
      <c r="C114" s="87">
        <v>7011</v>
      </c>
      <c r="D114" s="88" t="s">
        <v>134</v>
      </c>
      <c r="E114" s="100">
        <v>43651</v>
      </c>
      <c r="F114" s="90">
        <v>27950.73</v>
      </c>
      <c r="G114" s="101">
        <v>98.656800000000004</v>
      </c>
      <c r="H114" s="90">
        <v>108.43159</v>
      </c>
      <c r="I114" s="91">
        <v>3.2622330015882623E-5</v>
      </c>
      <c r="J114" s="91">
        <f t="shared" si="1"/>
        <v>7.6511137556779015E-3</v>
      </c>
      <c r="K114" s="91">
        <f>H114/'סכום נכסי הקרן'!$C$42</f>
        <v>5.6053656699736284E-4</v>
      </c>
    </row>
    <row r="115" spans="2:11">
      <c r="B115" s="86" t="s">
        <v>1936</v>
      </c>
      <c r="C115" s="87">
        <v>8406</v>
      </c>
      <c r="D115" s="88" t="s">
        <v>132</v>
      </c>
      <c r="E115" s="100">
        <v>44621</v>
      </c>
      <c r="F115" s="90">
        <v>61102.21</v>
      </c>
      <c r="G115" s="101">
        <v>100</v>
      </c>
      <c r="H115" s="90">
        <v>220.88449</v>
      </c>
      <c r="I115" s="91">
        <v>7.1884999999999994E-5</v>
      </c>
      <c r="J115" s="91">
        <f t="shared" si="1"/>
        <v>1.5585977848843661E-2</v>
      </c>
      <c r="K115" s="91">
        <f>H115/'סכום נכסי הקרן'!$C$42</f>
        <v>1.1418612761056378E-3</v>
      </c>
    </row>
    <row r="116" spans="2:11">
      <c r="B116" s="86" t="s">
        <v>1937</v>
      </c>
      <c r="C116" s="87">
        <v>8502</v>
      </c>
      <c r="D116" s="88" t="s">
        <v>132</v>
      </c>
      <c r="E116" s="100">
        <v>44621</v>
      </c>
      <c r="F116" s="90">
        <v>97983.286732000008</v>
      </c>
      <c r="G116" s="101">
        <v>101.2145</v>
      </c>
      <c r="H116" s="90">
        <v>358.51145688299999</v>
      </c>
      <c r="I116" s="91">
        <v>8.1517470778401003E-5</v>
      </c>
      <c r="J116" s="91">
        <f t="shared" si="1"/>
        <v>2.5297166068722649E-2</v>
      </c>
      <c r="K116" s="91">
        <f>H116/'סכום נכסי הקרן'!$C$42</f>
        <v>1.8533231991748889E-3</v>
      </c>
    </row>
    <row r="117" spans="2:11">
      <c r="B117" s="86" t="s">
        <v>1938</v>
      </c>
      <c r="C117" s="110">
        <v>84034</v>
      </c>
      <c r="D117" s="88" t="s">
        <v>132</v>
      </c>
      <c r="E117" s="100">
        <v>44314</v>
      </c>
      <c r="F117" s="90">
        <v>6478.74</v>
      </c>
      <c r="G117" s="101">
        <v>100</v>
      </c>
      <c r="H117" s="90">
        <v>23.420630000000003</v>
      </c>
      <c r="I117" s="91">
        <v>1E-4</v>
      </c>
      <c r="J117" s="91">
        <f t="shared" si="1"/>
        <v>1.6525986971107087E-3</v>
      </c>
      <c r="K117" s="91">
        <f>H117/'סכום נכסי הקרן'!$C$42</f>
        <v>1.2107283068629214E-4</v>
      </c>
    </row>
    <row r="118" spans="2:11">
      <c r="B118" s="86" t="s">
        <v>1939</v>
      </c>
      <c r="C118" s="110">
        <v>87345</v>
      </c>
      <c r="D118" s="88" t="s">
        <v>132</v>
      </c>
      <c r="E118" s="100">
        <v>44421</v>
      </c>
      <c r="F118" s="90">
        <v>3367.4</v>
      </c>
      <c r="G118" s="101">
        <v>100</v>
      </c>
      <c r="H118" s="90">
        <v>12.173159999999999</v>
      </c>
      <c r="I118" s="91">
        <v>0</v>
      </c>
      <c r="J118" s="91">
        <f t="shared" si="1"/>
        <v>8.5895846335987504E-4</v>
      </c>
      <c r="K118" s="91">
        <f>H118/'סכום נכסי הקרן'!$C$42</f>
        <v>6.2929090276271125E-5</v>
      </c>
    </row>
    <row r="119" spans="2:11">
      <c r="B119" s="86" t="s">
        <v>1940</v>
      </c>
      <c r="C119" s="87">
        <v>7077</v>
      </c>
      <c r="D119" s="88" t="s">
        <v>132</v>
      </c>
      <c r="E119" s="100">
        <v>44012</v>
      </c>
      <c r="F119" s="90">
        <v>76699.839999999997</v>
      </c>
      <c r="G119" s="101">
        <v>118.6538</v>
      </c>
      <c r="H119" s="90">
        <v>328.99131</v>
      </c>
      <c r="I119" s="91">
        <v>3.8349923999999996E-5</v>
      </c>
      <c r="J119" s="91">
        <f t="shared" si="1"/>
        <v>2.3214175291900566E-2</v>
      </c>
      <c r="K119" s="91">
        <f>H119/'סכום נכסי הקרן'!$C$42</f>
        <v>1.7007189461979222E-3</v>
      </c>
    </row>
    <row r="120" spans="2:11">
      <c r="B120" s="86" t="s">
        <v>1941</v>
      </c>
      <c r="C120" s="87">
        <v>9172</v>
      </c>
      <c r="D120" s="88" t="s">
        <v>134</v>
      </c>
      <c r="E120" s="100">
        <v>44743</v>
      </c>
      <c r="F120" s="90">
        <v>4674.7229550000002</v>
      </c>
      <c r="G120" s="101">
        <v>91.522499999999994</v>
      </c>
      <c r="H120" s="90">
        <v>16.823616247999997</v>
      </c>
      <c r="I120" s="91">
        <v>1.5913951561630341E-4</v>
      </c>
      <c r="J120" s="91">
        <f t="shared" si="1"/>
        <v>1.1871024089503716E-3</v>
      </c>
      <c r="K120" s="91">
        <f>H120/'סכום נכסי הקרן'!$C$42</f>
        <v>8.69696007974703E-5</v>
      </c>
    </row>
    <row r="121" spans="2:11">
      <c r="B121" s="86" t="s">
        <v>1942</v>
      </c>
      <c r="C121" s="110">
        <v>84033</v>
      </c>
      <c r="D121" s="88" t="s">
        <v>132</v>
      </c>
      <c r="E121" s="100">
        <v>44314</v>
      </c>
      <c r="F121" s="90">
        <v>7474.81</v>
      </c>
      <c r="G121" s="101">
        <v>100</v>
      </c>
      <c r="H121" s="90">
        <v>27.021429999999999</v>
      </c>
      <c r="I121" s="91">
        <v>1E-4</v>
      </c>
      <c r="J121" s="91">
        <f t="shared" si="1"/>
        <v>1.906677147970324E-3</v>
      </c>
      <c r="K121" s="91">
        <f>H121/'סכום נכסי הקרן'!$C$42</f>
        <v>1.3968714843671986E-4</v>
      </c>
    </row>
    <row r="122" spans="2:11">
      <c r="B122" s="86" t="s">
        <v>1942</v>
      </c>
      <c r="C122" s="110">
        <v>84037</v>
      </c>
      <c r="D122" s="88" t="s">
        <v>132</v>
      </c>
      <c r="E122" s="100">
        <v>44314</v>
      </c>
      <c r="F122" s="90">
        <v>1654.12</v>
      </c>
      <c r="G122" s="101">
        <v>100</v>
      </c>
      <c r="H122" s="90">
        <v>5.97966</v>
      </c>
      <c r="I122" s="91">
        <v>0</v>
      </c>
      <c r="J122" s="91">
        <f t="shared" si="1"/>
        <v>4.2193477823461705E-4</v>
      </c>
      <c r="K122" s="91">
        <f>H122/'סכום נכסי הקרן'!$C$42</f>
        <v>3.0911822728150075E-5</v>
      </c>
    </row>
    <row r="123" spans="2:11">
      <c r="B123" s="86" t="s">
        <v>1943</v>
      </c>
      <c r="C123" s="87">
        <v>8275</v>
      </c>
      <c r="D123" s="88" t="s">
        <v>132</v>
      </c>
      <c r="E123" s="100">
        <v>44256</v>
      </c>
      <c r="F123" s="90">
        <v>5683.88</v>
      </c>
      <c r="G123" s="101">
        <v>108.51009999999999</v>
      </c>
      <c r="H123" s="90">
        <v>22.2958</v>
      </c>
      <c r="I123" s="91">
        <v>9.4731333333333342E-6</v>
      </c>
      <c r="J123" s="91">
        <f t="shared" si="1"/>
        <v>1.5732288171172565E-3</v>
      </c>
      <c r="K123" s="91">
        <f>H123/'סכום נכסי הקרן'!$C$42</f>
        <v>1.1525802757720147E-4</v>
      </c>
    </row>
    <row r="124" spans="2:11">
      <c r="B124" s="86" t="s">
        <v>1944</v>
      </c>
      <c r="C124" s="87">
        <v>8335</v>
      </c>
      <c r="D124" s="88" t="s">
        <v>132</v>
      </c>
      <c r="E124" s="100">
        <v>44412</v>
      </c>
      <c r="F124" s="90">
        <v>50559.17</v>
      </c>
      <c r="G124" s="101">
        <v>96.288700000000006</v>
      </c>
      <c r="H124" s="90">
        <v>175.98822000000001</v>
      </c>
      <c r="I124" s="91">
        <v>2.0223664199999999E-4</v>
      </c>
      <c r="J124" s="91">
        <f t="shared" si="1"/>
        <v>1.2418022191496673E-2</v>
      </c>
      <c r="K124" s="91">
        <f>H124/'סכום נכסי הקרן'!$C$42</f>
        <v>9.0977023089651866E-4</v>
      </c>
    </row>
    <row r="125" spans="2:11">
      <c r="B125" s="86" t="s">
        <v>1945</v>
      </c>
      <c r="C125" s="87">
        <v>8415</v>
      </c>
      <c r="D125" s="88" t="s">
        <v>134</v>
      </c>
      <c r="E125" s="100">
        <v>44440</v>
      </c>
      <c r="F125" s="90">
        <v>138783.29999999999</v>
      </c>
      <c r="G125" s="101">
        <v>113.59739999999999</v>
      </c>
      <c r="H125" s="90">
        <v>619.92792000000009</v>
      </c>
      <c r="I125" s="91">
        <v>2.3130539966666669E-4</v>
      </c>
      <c r="J125" s="91">
        <f t="shared" si="1"/>
        <v>4.3743147511170775E-2</v>
      </c>
      <c r="K125" s="91">
        <f>H125/'סכום נכסי הקרן'!$C$42</f>
        <v>3.2047143093872905E-3</v>
      </c>
    </row>
    <row r="126" spans="2:11">
      <c r="B126" s="86" t="s">
        <v>1946</v>
      </c>
      <c r="C126" s="110">
        <v>87341</v>
      </c>
      <c r="D126" s="88" t="s">
        <v>132</v>
      </c>
      <c r="E126" s="100">
        <v>44421</v>
      </c>
      <c r="F126" s="90">
        <v>2977.35</v>
      </c>
      <c r="G126" s="101">
        <v>100</v>
      </c>
      <c r="H126" s="90">
        <v>10.763110000000001</v>
      </c>
      <c r="I126" s="91">
        <v>0</v>
      </c>
      <c r="J126" s="91">
        <f t="shared" si="1"/>
        <v>7.5946298467885964E-4</v>
      </c>
      <c r="K126" s="91">
        <f>H126/'סכום נכסי הקרן'!$C$42</f>
        <v>5.5639843791048223E-5</v>
      </c>
    </row>
    <row r="127" spans="2:11">
      <c r="B127" s="86" t="s">
        <v>1947</v>
      </c>
      <c r="C127" s="87">
        <v>8310</v>
      </c>
      <c r="D127" s="88" t="s">
        <v>132</v>
      </c>
      <c r="E127" s="100">
        <v>44377</v>
      </c>
      <c r="F127" s="90">
        <v>22785.55</v>
      </c>
      <c r="G127" s="101">
        <v>36.096400000000003</v>
      </c>
      <c r="H127" s="90">
        <v>29.732500000000002</v>
      </c>
      <c r="I127" s="91">
        <v>5.9439938461538458E-5</v>
      </c>
      <c r="J127" s="91">
        <f t="shared" si="1"/>
        <v>2.0979747667694737E-3</v>
      </c>
      <c r="K127" s="91">
        <f>H127/'סכום נכסי הקרן'!$C$42</f>
        <v>1.5370201136263972E-4</v>
      </c>
    </row>
    <row r="128" spans="2:11">
      <c r="B128" s="86" t="s">
        <v>1948</v>
      </c>
      <c r="C128" s="110">
        <v>87951</v>
      </c>
      <c r="D128" s="88" t="s">
        <v>134</v>
      </c>
      <c r="E128" s="100">
        <v>44771</v>
      </c>
      <c r="F128" s="90">
        <v>5447.6</v>
      </c>
      <c r="G128" s="101">
        <v>100</v>
      </c>
      <c r="H128" s="90">
        <v>21.421060000000001</v>
      </c>
      <c r="I128" s="91">
        <v>0</v>
      </c>
      <c r="J128" s="91">
        <f t="shared" si="1"/>
        <v>1.5115057044464779E-3</v>
      </c>
      <c r="K128" s="91">
        <f>H128/'סכום נכסי הקרן'!$C$42</f>
        <v>1.1073606348338644E-4</v>
      </c>
    </row>
    <row r="129" spans="2:11">
      <c r="B129" s="86" t="s">
        <v>1949</v>
      </c>
      <c r="C129" s="87">
        <v>7085</v>
      </c>
      <c r="D129" s="88" t="s">
        <v>132</v>
      </c>
      <c r="E129" s="100">
        <v>43983</v>
      </c>
      <c r="F129" s="90">
        <v>118638.69</v>
      </c>
      <c r="G129" s="101">
        <v>97.327799999999996</v>
      </c>
      <c r="H129" s="90">
        <v>417.41836999999998</v>
      </c>
      <c r="I129" s="91">
        <v>3.9546193333333335E-5</v>
      </c>
      <c r="J129" s="91">
        <f t="shared" si="1"/>
        <v>2.9453736061415752E-2</v>
      </c>
      <c r="K129" s="91">
        <f>H129/'סכום נכסי הקרן'!$C$42</f>
        <v>2.1578421945249995E-3</v>
      </c>
    </row>
    <row r="130" spans="2:11">
      <c r="B130" s="86" t="s">
        <v>1950</v>
      </c>
      <c r="C130" s="87">
        <v>8330</v>
      </c>
      <c r="D130" s="88" t="s">
        <v>132</v>
      </c>
      <c r="E130" s="100">
        <v>44002</v>
      </c>
      <c r="F130" s="90">
        <v>47389.77</v>
      </c>
      <c r="G130" s="101">
        <v>109.64279999999999</v>
      </c>
      <c r="H130" s="90">
        <v>187.83348999999998</v>
      </c>
      <c r="I130" s="91">
        <v>1.5405421030769231E-4</v>
      </c>
      <c r="J130" s="91">
        <f t="shared" si="1"/>
        <v>1.3253844189834231E-2</v>
      </c>
      <c r="K130" s="91">
        <f>H130/'סכום נכסי הקרן'!$C$42</f>
        <v>9.7100429544317733E-4</v>
      </c>
    </row>
    <row r="131" spans="2:11">
      <c r="B131" s="86" t="s">
        <v>1951</v>
      </c>
      <c r="C131" s="87">
        <v>8416</v>
      </c>
      <c r="D131" s="88" t="s">
        <v>134</v>
      </c>
      <c r="E131" s="100">
        <v>44713</v>
      </c>
      <c r="F131" s="90">
        <v>17979.55</v>
      </c>
      <c r="G131" s="101">
        <v>103.69289999999999</v>
      </c>
      <c r="H131" s="90">
        <v>73.310050000000004</v>
      </c>
      <c r="I131" s="91">
        <v>4.4459880239520961E-6</v>
      </c>
      <c r="J131" s="91">
        <f t="shared" si="1"/>
        <v>5.1728793424908256E-3</v>
      </c>
      <c r="K131" s="91">
        <f>H131/'סכום נכסי הקרן'!$C$42</f>
        <v>3.7897594006880306E-4</v>
      </c>
    </row>
    <row r="132" spans="2:11">
      <c r="B132" s="86" t="s">
        <v>1952</v>
      </c>
      <c r="C132" s="87">
        <v>8339</v>
      </c>
      <c r="D132" s="88" t="s">
        <v>132</v>
      </c>
      <c r="E132" s="100">
        <v>44539</v>
      </c>
      <c r="F132" s="90">
        <v>20108.753959000001</v>
      </c>
      <c r="G132" s="101">
        <v>99.008600000000001</v>
      </c>
      <c r="H132" s="90">
        <v>71.972465646000003</v>
      </c>
      <c r="I132" s="91">
        <v>4.9113522442929998E-5</v>
      </c>
      <c r="J132" s="91">
        <f t="shared" si="1"/>
        <v>5.0784971605983631E-3</v>
      </c>
      <c r="K132" s="91">
        <f>H132/'סכום נכסי הקרן'!$C$42</f>
        <v>3.7206130438135674E-4</v>
      </c>
    </row>
    <row r="133" spans="2:11">
      <c r="B133" s="86" t="s">
        <v>1953</v>
      </c>
      <c r="C133" s="87">
        <v>8112</v>
      </c>
      <c r="D133" s="88" t="s">
        <v>132</v>
      </c>
      <c r="E133" s="100">
        <v>44440</v>
      </c>
      <c r="F133" s="90">
        <v>7608.27</v>
      </c>
      <c r="G133" s="101">
        <v>73.055599999999998</v>
      </c>
      <c r="H133" s="90">
        <v>20.093150000000001</v>
      </c>
      <c r="I133" s="91">
        <v>4.7551704999999999E-6</v>
      </c>
      <c r="J133" s="91">
        <f t="shared" si="1"/>
        <v>1.4178061611002794E-3</v>
      </c>
      <c r="K133" s="91">
        <f>H133/'סכום נכסי הקרן'!$C$42</f>
        <v>1.0387143932098627E-4</v>
      </c>
    </row>
    <row r="134" spans="2:11">
      <c r="B134" s="86" t="s">
        <v>1954</v>
      </c>
      <c r="C134" s="87">
        <v>8317</v>
      </c>
      <c r="D134" s="88" t="s">
        <v>132</v>
      </c>
      <c r="E134" s="100">
        <v>44378</v>
      </c>
      <c r="F134" s="90">
        <v>7317.03</v>
      </c>
      <c r="G134" s="101">
        <v>103.96210000000001</v>
      </c>
      <c r="H134" s="90">
        <v>27.499089999999999</v>
      </c>
      <c r="I134" s="91">
        <v>1.5735542580645161E-6</v>
      </c>
      <c r="J134" s="91">
        <f t="shared" si="1"/>
        <v>1.9403816338727912E-3</v>
      </c>
      <c r="K134" s="91">
        <f>H134/'סכום נכסי הקרן'!$C$42</f>
        <v>1.421564094389053E-4</v>
      </c>
    </row>
    <row r="135" spans="2:11">
      <c r="B135" s="86" t="s">
        <v>1955</v>
      </c>
      <c r="C135" s="87">
        <v>9377</v>
      </c>
      <c r="D135" s="88" t="s">
        <v>132</v>
      </c>
      <c r="E135" s="100">
        <v>44502</v>
      </c>
      <c r="F135" s="90">
        <v>28247.7</v>
      </c>
      <c r="G135" s="101">
        <v>100.6054</v>
      </c>
      <c r="H135" s="90">
        <v>102.73367</v>
      </c>
      <c r="I135" s="91">
        <v>1.6098036011221269E-4</v>
      </c>
      <c r="J135" s="91">
        <f t="shared" si="1"/>
        <v>7.2490590215293733E-3</v>
      </c>
      <c r="K135" s="91">
        <f>H135/'סכום נכסי הקרן'!$C$42</f>
        <v>5.3108119780259579E-4</v>
      </c>
    </row>
    <row r="136" spans="2:11">
      <c r="B136" s="86" t="s">
        <v>1956</v>
      </c>
      <c r="C136" s="110">
        <v>84036</v>
      </c>
      <c r="D136" s="88" t="s">
        <v>132</v>
      </c>
      <c r="E136" s="100">
        <v>44314</v>
      </c>
      <c r="F136" s="90">
        <v>4983.6400000000003</v>
      </c>
      <c r="G136" s="101">
        <v>100</v>
      </c>
      <c r="H136" s="90">
        <v>18.01587</v>
      </c>
      <c r="I136" s="91">
        <v>1E-4</v>
      </c>
      <c r="J136" s="91">
        <f t="shared" si="1"/>
        <v>1.2712298212864427E-3</v>
      </c>
      <c r="K136" s="91">
        <f>H136/'סכום נכסי הקרן'!$C$42</f>
        <v>9.3132950658297812E-5</v>
      </c>
    </row>
    <row r="137" spans="2:11">
      <c r="B137" s="86" t="s">
        <v>1957</v>
      </c>
      <c r="C137" s="87">
        <v>7043</v>
      </c>
      <c r="D137" s="88" t="s">
        <v>134</v>
      </c>
      <c r="E137" s="100">
        <v>43860</v>
      </c>
      <c r="F137" s="90">
        <v>71013.88</v>
      </c>
      <c r="G137" s="101">
        <v>93.8172</v>
      </c>
      <c r="H137" s="90">
        <v>261.97586000000001</v>
      </c>
      <c r="I137" s="91">
        <v>2.3408575E-5</v>
      </c>
      <c r="J137" s="91">
        <f t="shared" si="1"/>
        <v>1.8485453419077855E-2</v>
      </c>
      <c r="K137" s="91">
        <f>H137/'סכום נכסי הקרן'!$C$42</f>
        <v>1.3542829096260763E-3</v>
      </c>
    </row>
    <row r="138" spans="2:11">
      <c r="B138" s="86" t="s">
        <v>1958</v>
      </c>
      <c r="C138" s="110">
        <v>85891</v>
      </c>
      <c r="D138" s="88" t="s">
        <v>132</v>
      </c>
      <c r="E138" s="100">
        <v>44395</v>
      </c>
      <c r="F138" s="90">
        <v>132542.88</v>
      </c>
      <c r="G138" s="101">
        <v>100</v>
      </c>
      <c r="H138" s="90">
        <v>479.14253000000002</v>
      </c>
      <c r="I138" s="91">
        <v>1E-4</v>
      </c>
      <c r="J138" s="91">
        <f t="shared" si="1"/>
        <v>3.3809095690778966E-2</v>
      </c>
      <c r="K138" s="91">
        <f>H138/'סכום נכסי הקרן'!$C$42</f>
        <v>2.4769249336713678E-3</v>
      </c>
    </row>
    <row r="139" spans="2:11">
      <c r="B139" s="86" t="s">
        <v>1959</v>
      </c>
      <c r="C139" s="110">
        <v>83111</v>
      </c>
      <c r="D139" s="88" t="s">
        <v>132</v>
      </c>
      <c r="E139" s="100">
        <v>44256</v>
      </c>
      <c r="F139" s="90">
        <v>12674.87</v>
      </c>
      <c r="G139" s="101">
        <v>100</v>
      </c>
      <c r="H139" s="90">
        <v>45.819650000000003</v>
      </c>
      <c r="I139" s="91">
        <v>0</v>
      </c>
      <c r="J139" s="91">
        <f t="shared" si="1"/>
        <v>3.2331108895050508E-3</v>
      </c>
      <c r="K139" s="91">
        <f>H139/'סכום נכסי הקרן'!$C$42</f>
        <v>2.3686445354182041E-4</v>
      </c>
    </row>
    <row r="140" spans="2:11">
      <c r="B140" s="86" t="s">
        <v>1960</v>
      </c>
      <c r="C140" s="87">
        <v>8000</v>
      </c>
      <c r="D140" s="88" t="s">
        <v>132</v>
      </c>
      <c r="E140" s="100">
        <v>44228</v>
      </c>
      <c r="F140" s="90">
        <v>42012.86</v>
      </c>
      <c r="G140" s="101">
        <v>96.393000000000001</v>
      </c>
      <c r="H140" s="90">
        <v>146.39831000000001</v>
      </c>
      <c r="I140" s="91">
        <v>2.7343975757575755E-6</v>
      </c>
      <c r="J140" s="91">
        <f t="shared" ref="J140:J145" si="2">IFERROR(H140/$H$11,0)</f>
        <v>1.033010881283764E-2</v>
      </c>
      <c r="K140" s="91">
        <f>H140/'סכום נכסי הקרן'!$C$42</f>
        <v>7.5680533783204417E-4</v>
      </c>
    </row>
    <row r="141" spans="2:11">
      <c r="B141" s="86" t="s">
        <v>1961</v>
      </c>
      <c r="C141" s="87">
        <v>8312</v>
      </c>
      <c r="D141" s="88" t="s">
        <v>134</v>
      </c>
      <c r="E141" s="100">
        <v>44377</v>
      </c>
      <c r="F141" s="90">
        <v>115095.13</v>
      </c>
      <c r="G141" s="101">
        <v>89.034099999999995</v>
      </c>
      <c r="H141" s="90">
        <v>402.94790999999998</v>
      </c>
      <c r="I141" s="91">
        <v>1.0536953636363637E-4</v>
      </c>
      <c r="J141" s="91">
        <f t="shared" si="2"/>
        <v>2.843267628024878E-2</v>
      </c>
      <c r="K141" s="91">
        <f>H141/'סכום נכסי הקרן'!$C$42</f>
        <v>2.0830372232867036E-3</v>
      </c>
    </row>
    <row r="142" spans="2:11">
      <c r="B142" s="86" t="s">
        <v>1962</v>
      </c>
      <c r="C142" s="87">
        <v>8273</v>
      </c>
      <c r="D142" s="88" t="s">
        <v>132</v>
      </c>
      <c r="E142" s="100">
        <v>43922</v>
      </c>
      <c r="F142" s="90">
        <v>105064.43</v>
      </c>
      <c r="G142" s="101">
        <v>70.557599999999994</v>
      </c>
      <c r="H142" s="90">
        <v>267.98334</v>
      </c>
      <c r="I142" s="91">
        <v>3.0802252500000002E-5</v>
      </c>
      <c r="J142" s="91">
        <f t="shared" si="2"/>
        <v>1.8909351222890929E-2</v>
      </c>
      <c r="K142" s="91">
        <f>H142/'סכום נכסי הקרן'!$C$42</f>
        <v>1.3853385477063194E-3</v>
      </c>
    </row>
    <row r="143" spans="2:11">
      <c r="B143" s="86" t="s">
        <v>1963</v>
      </c>
      <c r="C143" s="87">
        <v>8321</v>
      </c>
      <c r="D143" s="88" t="s">
        <v>132</v>
      </c>
      <c r="E143" s="100">
        <v>44217</v>
      </c>
      <c r="F143" s="90">
        <v>60787.44</v>
      </c>
      <c r="G143" s="101">
        <v>91.584900000000005</v>
      </c>
      <c r="H143" s="90">
        <v>201.25470999999999</v>
      </c>
      <c r="I143" s="91">
        <v>1.715719996E-4</v>
      </c>
      <c r="J143" s="91">
        <f t="shared" si="2"/>
        <v>1.4200867847423125E-2</v>
      </c>
      <c r="K143" s="91">
        <f>H143/'סכום נכסי הקרן'!$C$42</f>
        <v>1.0403852257026742E-3</v>
      </c>
    </row>
    <row r="144" spans="2:11">
      <c r="B144" s="86" t="s">
        <v>1964</v>
      </c>
      <c r="C144" s="87">
        <v>8509</v>
      </c>
      <c r="D144" s="88" t="s">
        <v>132</v>
      </c>
      <c r="E144" s="100">
        <v>44531</v>
      </c>
      <c r="F144" s="90">
        <v>100633.95</v>
      </c>
      <c r="G144" s="101">
        <v>74.951899999999995</v>
      </c>
      <c r="H144" s="90">
        <v>272.66883000000001</v>
      </c>
      <c r="I144" s="91">
        <v>5.4693402971428571E-5</v>
      </c>
      <c r="J144" s="91">
        <f t="shared" si="2"/>
        <v>1.9239967208426984E-2</v>
      </c>
      <c r="K144" s="91">
        <f>H144/'סכום נכסי הקרן'!$C$42</f>
        <v>1.4095601650348163E-3</v>
      </c>
    </row>
    <row r="145" spans="2:11">
      <c r="B145" s="86" t="s">
        <v>1965</v>
      </c>
      <c r="C145" s="87">
        <v>9409</v>
      </c>
      <c r="D145" s="88" t="s">
        <v>132</v>
      </c>
      <c r="E145" s="100">
        <v>44931</v>
      </c>
      <c r="F145" s="90">
        <v>22706.57</v>
      </c>
      <c r="G145" s="101">
        <v>77.922300000000007</v>
      </c>
      <c r="H145" s="90">
        <v>63.961930000000002</v>
      </c>
      <c r="I145" s="91">
        <v>7.9147829322748705E-5</v>
      </c>
      <c r="J145" s="91">
        <f t="shared" si="2"/>
        <v>4.5132604111284089E-3</v>
      </c>
      <c r="K145" s="91">
        <f>H145/'סכום נכסי הקרן'!$C$42</f>
        <v>3.3065088006848959E-4</v>
      </c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109" t="s">
        <v>112</v>
      </c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109" t="s">
        <v>204</v>
      </c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109" t="s">
        <v>212</v>
      </c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3.285156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9454</v>
      </c>
    </row>
    <row r="6" spans="2:12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99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206</v>
      </c>
      <c r="H8" s="29" t="s">
        <v>205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0"/>
      <c r="G11" s="90"/>
      <c r="H11" s="101"/>
      <c r="I11" s="90">
        <v>0.31310384299999999</v>
      </c>
      <c r="J11" s="91"/>
      <c r="K11" s="91">
        <f>IFERROR(I11/$I$11,0)</f>
        <v>1</v>
      </c>
      <c r="L11" s="91">
        <f>I11/'סכום נכסי הקרן'!$C$42</f>
        <v>1.6185887642973905E-6</v>
      </c>
    </row>
    <row r="12" spans="2:12" ht="21" customHeight="1">
      <c r="B12" s="113" t="s">
        <v>1966</v>
      </c>
      <c r="C12" s="87"/>
      <c r="D12" s="88"/>
      <c r="E12" s="88"/>
      <c r="F12" s="100"/>
      <c r="G12" s="90"/>
      <c r="H12" s="101"/>
      <c r="I12" s="90">
        <v>0.189583843</v>
      </c>
      <c r="J12" s="91"/>
      <c r="K12" s="91">
        <f t="shared" ref="K12:K17" si="0">IFERROR(I12/$I$11,0)</f>
        <v>0.60549829469835026</v>
      </c>
      <c r="L12" s="91">
        <f>I12/'סכום נכסי הקרן'!$C$42</f>
        <v>9.8005273659997992E-7</v>
      </c>
    </row>
    <row r="13" spans="2:12">
      <c r="B13" s="92" t="s">
        <v>1967</v>
      </c>
      <c r="C13" s="87">
        <v>8944</v>
      </c>
      <c r="D13" s="88" t="s">
        <v>512</v>
      </c>
      <c r="E13" s="88" t="s">
        <v>133</v>
      </c>
      <c r="F13" s="100">
        <v>44607</v>
      </c>
      <c r="G13" s="90">
        <v>1114.5895</v>
      </c>
      <c r="H13" s="101">
        <v>17.0045</v>
      </c>
      <c r="I13" s="90">
        <v>0.189530372</v>
      </c>
      <c r="J13" s="91">
        <v>6.6912817222856239E-6</v>
      </c>
      <c r="K13" s="91">
        <f t="shared" si="0"/>
        <v>0.60532751749073876</v>
      </c>
      <c r="L13" s="91">
        <f>I13/'סכום נכסי הקרן'!$C$42</f>
        <v>9.7977631853054183E-7</v>
      </c>
    </row>
    <row r="14" spans="2:12">
      <c r="B14" s="92" t="s">
        <v>1968</v>
      </c>
      <c r="C14" s="87" t="s">
        <v>1969</v>
      </c>
      <c r="D14" s="88" t="s">
        <v>1117</v>
      </c>
      <c r="E14" s="88" t="s">
        <v>133</v>
      </c>
      <c r="F14" s="100">
        <v>44628</v>
      </c>
      <c r="G14" s="90">
        <v>1977.4974999999999</v>
      </c>
      <c r="H14" s="101">
        <v>1E-4</v>
      </c>
      <c r="I14" s="90">
        <v>1.9769999999999999E-6</v>
      </c>
      <c r="J14" s="91">
        <v>2.1741363250395855E-5</v>
      </c>
      <c r="K14" s="91">
        <f t="shared" si="0"/>
        <v>6.3141990882558409E-6</v>
      </c>
      <c r="L14" s="91">
        <f>I14/'סכום נכסי הקרן'!$C$42</f>
        <v>1.0220091699787731E-11</v>
      </c>
    </row>
    <row r="15" spans="2:12">
      <c r="B15" s="92" t="s">
        <v>1970</v>
      </c>
      <c r="C15" s="87">
        <v>8731</v>
      </c>
      <c r="D15" s="88" t="s">
        <v>156</v>
      </c>
      <c r="E15" s="88" t="s">
        <v>133</v>
      </c>
      <c r="F15" s="100">
        <v>44537</v>
      </c>
      <c r="G15" s="90">
        <v>237.2997</v>
      </c>
      <c r="H15" s="101">
        <v>2.1700000000000001E-2</v>
      </c>
      <c r="I15" s="90">
        <v>5.1493999999999999E-5</v>
      </c>
      <c r="J15" s="91">
        <v>3.626580345896427E-5</v>
      </c>
      <c r="K15" s="91">
        <f t="shared" si="0"/>
        <v>1.6446300852334157E-4</v>
      </c>
      <c r="L15" s="91">
        <f>I15/'סכום נכסי הקרן'!$C$42</f>
        <v>2.661979777384266E-10</v>
      </c>
    </row>
    <row r="16" spans="2:12">
      <c r="B16" s="113" t="s">
        <v>200</v>
      </c>
      <c r="C16" s="87"/>
      <c r="D16" s="88"/>
      <c r="E16" s="88"/>
      <c r="F16" s="100"/>
      <c r="G16" s="90"/>
      <c r="H16" s="101"/>
      <c r="I16" s="90">
        <v>0.12351999999999999</v>
      </c>
      <c r="J16" s="91"/>
      <c r="K16" s="91">
        <f t="shared" si="0"/>
        <v>0.39450170530164969</v>
      </c>
      <c r="L16" s="91">
        <f>I16/'סכום נכסי הקרן'!$C$42</f>
        <v>6.3853602769741044E-7</v>
      </c>
    </row>
    <row r="17" spans="2:12">
      <c r="B17" s="92" t="s">
        <v>1971</v>
      </c>
      <c r="C17" s="87">
        <v>9122</v>
      </c>
      <c r="D17" s="88" t="s">
        <v>1205</v>
      </c>
      <c r="E17" s="88" t="s">
        <v>132</v>
      </c>
      <c r="F17" s="100">
        <v>44742</v>
      </c>
      <c r="G17" s="90">
        <v>205.22</v>
      </c>
      <c r="H17" s="101">
        <v>16.649999999999999</v>
      </c>
      <c r="I17" s="90">
        <v>0.12351999999999999</v>
      </c>
      <c r="J17" s="91">
        <v>2.4670752684444051E-5</v>
      </c>
      <c r="K17" s="91">
        <f t="shared" si="0"/>
        <v>0.39450170530164969</v>
      </c>
      <c r="L17" s="91">
        <f>I17/'סכום נכסי הקרן'!$C$42</f>
        <v>6.3853602769741044E-7</v>
      </c>
    </row>
    <row r="18" spans="2:12">
      <c r="B18" s="87"/>
      <c r="C18" s="87"/>
      <c r="D18" s="87"/>
      <c r="E18" s="87"/>
      <c r="F18" s="87"/>
      <c r="G18" s="90"/>
      <c r="H18" s="101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6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6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26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9454</v>
      </c>
    </row>
    <row r="6" spans="2:12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100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206</v>
      </c>
      <c r="H8" s="29" t="s">
        <v>205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52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v>0</v>
      </c>
      <c r="L11" s="108">
        <v>0</v>
      </c>
    </row>
    <row r="12" spans="2:12" ht="19.5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9454</v>
      </c>
    </row>
    <row r="6" spans="2:12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s="3" customFormat="1" ht="63">
      <c r="B7" s="66" t="s">
        <v>115</v>
      </c>
      <c r="C7" s="49" t="s">
        <v>47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46</v>
      </c>
      <c r="C10" s="74"/>
      <c r="D10" s="74"/>
      <c r="E10" s="74"/>
      <c r="F10" s="74"/>
      <c r="G10" s="75"/>
      <c r="H10" s="76"/>
      <c r="I10" s="76"/>
      <c r="J10" s="77">
        <f>J11+J55</f>
        <v>29997.599969649</v>
      </c>
      <c r="K10" s="78">
        <f>IFERROR(J10/$J$10,0)</f>
        <v>1</v>
      </c>
      <c r="L10" s="78">
        <f>J10/'סכום נכסי הקרן'!$C$42</f>
        <v>0.15507244434160974</v>
      </c>
    </row>
    <row r="11" spans="2:12">
      <c r="B11" s="79" t="s">
        <v>199</v>
      </c>
      <c r="C11" s="80"/>
      <c r="D11" s="80"/>
      <c r="E11" s="80"/>
      <c r="F11" s="80"/>
      <c r="G11" s="81"/>
      <c r="H11" s="82"/>
      <c r="I11" s="82"/>
      <c r="J11" s="83">
        <f>J12+J21</f>
        <v>29116.571518780001</v>
      </c>
      <c r="K11" s="84">
        <f t="shared" ref="K11:K58" si="0">IFERROR(J11/$J$10,0)</f>
        <v>0.97063003534414738</v>
      </c>
      <c r="L11" s="84">
        <f>J11/'סכום נכסי הקרן'!$C$42</f>
        <v>0.15051797213219997</v>
      </c>
    </row>
    <row r="12" spans="2:12">
      <c r="B12" s="85" t="s">
        <v>44</v>
      </c>
      <c r="C12" s="80"/>
      <c r="D12" s="80"/>
      <c r="E12" s="80"/>
      <c r="F12" s="80"/>
      <c r="G12" s="81"/>
      <c r="H12" s="82"/>
      <c r="I12" s="82"/>
      <c r="J12" s="83">
        <f>SUM(J13:J19)</f>
        <v>19008.129269018998</v>
      </c>
      <c r="K12" s="84">
        <f t="shared" si="0"/>
        <v>0.63365500200852942</v>
      </c>
      <c r="L12" s="84">
        <f>J12/'סכום נכסי הקרן'!$C$42</f>
        <v>9.8262430030750275E-2</v>
      </c>
    </row>
    <row r="13" spans="2:12">
      <c r="B13" s="86" t="s">
        <v>2617</v>
      </c>
      <c r="C13" s="87" t="s">
        <v>2618</v>
      </c>
      <c r="D13" s="87">
        <v>11</v>
      </c>
      <c r="E13" s="87" t="s">
        <v>318</v>
      </c>
      <c r="F13" s="87" t="s">
        <v>319</v>
      </c>
      <c r="G13" s="88" t="s">
        <v>133</v>
      </c>
      <c r="H13" s="89">
        <v>0</v>
      </c>
      <c r="I13" s="89">
        <v>0</v>
      </c>
      <c r="J13" s="90">
        <v>1186.048293482</v>
      </c>
      <c r="K13" s="91">
        <f t="shared" si="0"/>
        <v>3.953810620456373E-2</v>
      </c>
      <c r="L13" s="91">
        <f>J13/'סכום נכסי הקרן'!$C$42</f>
        <v>6.1312707737798634E-3</v>
      </c>
    </row>
    <row r="14" spans="2:12">
      <c r="B14" s="86" t="s">
        <v>2619</v>
      </c>
      <c r="C14" s="87" t="s">
        <v>2620</v>
      </c>
      <c r="D14" s="87">
        <v>12</v>
      </c>
      <c r="E14" s="87" t="s">
        <v>318</v>
      </c>
      <c r="F14" s="87" t="s">
        <v>319</v>
      </c>
      <c r="G14" s="88" t="s">
        <v>133</v>
      </c>
      <c r="H14" s="89">
        <v>0</v>
      </c>
      <c r="I14" s="89">
        <v>0</v>
      </c>
      <c r="J14" s="90">
        <v>760.25671313300018</v>
      </c>
      <c r="K14" s="91">
        <f t="shared" si="0"/>
        <v>2.5343917976845261E-2</v>
      </c>
      <c r="L14" s="91">
        <f>J14/'סכום נכסי הקרן'!$C$42</f>
        <v>3.9301433098626595E-3</v>
      </c>
    </row>
    <row r="15" spans="2:12">
      <c r="B15" s="86" t="s">
        <v>2619</v>
      </c>
      <c r="C15" s="87" t="s">
        <v>2621</v>
      </c>
      <c r="D15" s="87">
        <v>12</v>
      </c>
      <c r="E15" s="87" t="s">
        <v>318</v>
      </c>
      <c r="F15" s="87" t="s">
        <v>319</v>
      </c>
      <c r="G15" s="88" t="s">
        <v>133</v>
      </c>
      <c r="H15" s="89">
        <v>0</v>
      </c>
      <c r="I15" s="89">
        <v>0</v>
      </c>
      <c r="J15" s="90">
        <v>2575.9079900000002</v>
      </c>
      <c r="K15" s="91">
        <f t="shared" si="0"/>
        <v>8.5870469391093107E-2</v>
      </c>
      <c r="L15" s="91">
        <f>J15/'סכום נכסי הקרן'!$C$42</f>
        <v>1.3316143585238189E-2</v>
      </c>
    </row>
    <row r="16" spans="2:12">
      <c r="B16" s="86" t="s">
        <v>2622</v>
      </c>
      <c r="C16" s="87" t="s">
        <v>2623</v>
      </c>
      <c r="D16" s="87">
        <v>10</v>
      </c>
      <c r="E16" s="87" t="s">
        <v>318</v>
      </c>
      <c r="F16" s="87" t="s">
        <v>319</v>
      </c>
      <c r="G16" s="88" t="s">
        <v>133</v>
      </c>
      <c r="H16" s="89">
        <v>0</v>
      </c>
      <c r="I16" s="89">
        <v>0</v>
      </c>
      <c r="J16" s="90">
        <v>346.24870714500003</v>
      </c>
      <c r="K16" s="91">
        <f t="shared" si="0"/>
        <v>1.1542546986936551E-2</v>
      </c>
      <c r="L16" s="91">
        <f>J16/'סכום נכסי הקרן'!$C$42</f>
        <v>1.7899309751921333E-3</v>
      </c>
    </row>
    <row r="17" spans="2:12">
      <c r="B17" s="86" t="s">
        <v>2622</v>
      </c>
      <c r="C17" s="87" t="s">
        <v>2624</v>
      </c>
      <c r="D17" s="87">
        <v>10</v>
      </c>
      <c r="E17" s="87" t="s">
        <v>318</v>
      </c>
      <c r="F17" s="87" t="s">
        <v>319</v>
      </c>
      <c r="G17" s="88" t="s">
        <v>133</v>
      </c>
      <c r="H17" s="89">
        <v>0</v>
      </c>
      <c r="I17" s="89">
        <v>0</v>
      </c>
      <c r="J17" s="90">
        <v>11746.45</v>
      </c>
      <c r="K17" s="91">
        <f t="shared" si="0"/>
        <v>0.39157966010230266</v>
      </c>
      <c r="L17" s="91">
        <f>J17/'סכום נכסי הקרן'!$C$42</f>
        <v>6.0723215046520791E-2</v>
      </c>
    </row>
    <row r="18" spans="2:12">
      <c r="B18" s="86" t="s">
        <v>2622</v>
      </c>
      <c r="C18" s="87" t="s">
        <v>2625</v>
      </c>
      <c r="D18" s="87">
        <v>10</v>
      </c>
      <c r="E18" s="87" t="s">
        <v>318</v>
      </c>
      <c r="F18" s="87" t="s">
        <v>319</v>
      </c>
      <c r="G18" s="88" t="s">
        <v>133</v>
      </c>
      <c r="H18" s="89">
        <v>0</v>
      </c>
      <c r="I18" s="89">
        <v>0</v>
      </c>
      <c r="J18" s="90">
        <v>1434.586150246</v>
      </c>
      <c r="K18" s="91">
        <f t="shared" si="0"/>
        <v>4.7823364259056957E-2</v>
      </c>
      <c r="L18" s="91">
        <f>J18/'סכום נכסי הקרן'!$C$42</f>
        <v>7.4160859922911375E-3</v>
      </c>
    </row>
    <row r="19" spans="2:12">
      <c r="B19" s="86" t="s">
        <v>2626</v>
      </c>
      <c r="C19" s="87" t="s">
        <v>2627</v>
      </c>
      <c r="D19" s="87">
        <v>20</v>
      </c>
      <c r="E19" s="87" t="s">
        <v>318</v>
      </c>
      <c r="F19" s="87" t="s">
        <v>319</v>
      </c>
      <c r="G19" s="88" t="s">
        <v>133</v>
      </c>
      <c r="H19" s="89">
        <v>0</v>
      </c>
      <c r="I19" s="89">
        <v>0</v>
      </c>
      <c r="J19" s="90">
        <v>958.63141501300004</v>
      </c>
      <c r="K19" s="91">
        <f t="shared" si="0"/>
        <v>3.1956937087731188E-2</v>
      </c>
      <c r="L19" s="91">
        <f>J19/'סכום נכסי הקרן'!$C$42</f>
        <v>4.9556403478655184E-3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5" t="s">
        <v>45</v>
      </c>
      <c r="C21" s="80"/>
      <c r="D21" s="80"/>
      <c r="E21" s="80"/>
      <c r="F21" s="80"/>
      <c r="G21" s="81"/>
      <c r="H21" s="82"/>
      <c r="I21" s="82"/>
      <c r="J21" s="83">
        <f>SUM(J22:J53)</f>
        <v>10108.442249761001</v>
      </c>
      <c r="K21" s="84">
        <f t="shared" si="0"/>
        <v>0.33697503333561785</v>
      </c>
      <c r="L21" s="84">
        <f>J21/'סכום נכסי הקרן'!$C$42</f>
        <v>5.2255542101449684E-2</v>
      </c>
    </row>
    <row r="22" spans="2:12">
      <c r="B22" s="86" t="s">
        <v>2617</v>
      </c>
      <c r="C22" s="87" t="s">
        <v>2628</v>
      </c>
      <c r="D22" s="87">
        <v>11</v>
      </c>
      <c r="E22" s="87" t="s">
        <v>318</v>
      </c>
      <c r="F22" s="87" t="s">
        <v>319</v>
      </c>
      <c r="G22" s="88" t="s">
        <v>134</v>
      </c>
      <c r="H22" s="89">
        <v>0</v>
      </c>
      <c r="I22" s="89">
        <v>0</v>
      </c>
      <c r="J22" s="90">
        <v>3.917984208</v>
      </c>
      <c r="K22" s="91">
        <f t="shared" si="0"/>
        <v>1.3060992252594014E-4</v>
      </c>
      <c r="L22" s="91">
        <f>J22/'סכום נכסי הקרן'!$C$42</f>
        <v>2.0253999941365811E-5</v>
      </c>
    </row>
    <row r="23" spans="2:12">
      <c r="B23" s="86" t="s">
        <v>2617</v>
      </c>
      <c r="C23" s="87" t="s">
        <v>2629</v>
      </c>
      <c r="D23" s="87">
        <v>11</v>
      </c>
      <c r="E23" s="87" t="s">
        <v>318</v>
      </c>
      <c r="F23" s="87" t="s">
        <v>319</v>
      </c>
      <c r="G23" s="88" t="s">
        <v>136</v>
      </c>
      <c r="H23" s="89">
        <v>0</v>
      </c>
      <c r="I23" s="89">
        <v>0</v>
      </c>
      <c r="J23" s="90">
        <v>2.4844999999999997E-5</v>
      </c>
      <c r="K23" s="91">
        <f t="shared" si="0"/>
        <v>8.2823292613868095E-10</v>
      </c>
      <c r="L23" s="91">
        <f>J23/'סכום נכסי הקרן'!$C$42</f>
        <v>1.2843610434052916E-10</v>
      </c>
    </row>
    <row r="24" spans="2:12">
      <c r="B24" s="86" t="s">
        <v>2617</v>
      </c>
      <c r="C24" s="87" t="s">
        <v>2630</v>
      </c>
      <c r="D24" s="87">
        <v>11</v>
      </c>
      <c r="E24" s="87" t="s">
        <v>318</v>
      </c>
      <c r="F24" s="87" t="s">
        <v>319</v>
      </c>
      <c r="G24" s="88" t="s">
        <v>135</v>
      </c>
      <c r="H24" s="89">
        <v>0</v>
      </c>
      <c r="I24" s="89">
        <v>0</v>
      </c>
      <c r="J24" s="90">
        <v>7.2388499999999985E-4</v>
      </c>
      <c r="K24" s="91">
        <f t="shared" si="0"/>
        <v>2.4131430538856872E-8</v>
      </c>
      <c r="L24" s="91">
        <f>J24/'סכום נכסי הקרן'!$C$42</f>
        <v>3.7421199191203037E-9</v>
      </c>
    </row>
    <row r="25" spans="2:12">
      <c r="B25" s="86" t="s">
        <v>2617</v>
      </c>
      <c r="C25" s="87" t="s">
        <v>2631</v>
      </c>
      <c r="D25" s="87">
        <v>11</v>
      </c>
      <c r="E25" s="87" t="s">
        <v>318</v>
      </c>
      <c r="F25" s="87" t="s">
        <v>319</v>
      </c>
      <c r="G25" s="88" t="s">
        <v>132</v>
      </c>
      <c r="H25" s="89">
        <v>0</v>
      </c>
      <c r="I25" s="89">
        <v>0</v>
      </c>
      <c r="J25" s="90">
        <v>506.00227233299989</v>
      </c>
      <c r="K25" s="91">
        <f t="shared" si="0"/>
        <v>1.6868091875515485E-2</v>
      </c>
      <c r="L25" s="91">
        <f>J25/'סכום נכסי הקרן'!$C$42</f>
        <v>2.6157762385150348E-3</v>
      </c>
    </row>
    <row r="26" spans="2:12">
      <c r="B26" s="86" t="s">
        <v>2619</v>
      </c>
      <c r="C26" s="87" t="s">
        <v>2632</v>
      </c>
      <c r="D26" s="87">
        <v>12</v>
      </c>
      <c r="E26" s="87" t="s">
        <v>318</v>
      </c>
      <c r="F26" s="87" t="s">
        <v>319</v>
      </c>
      <c r="G26" s="88" t="s">
        <v>134</v>
      </c>
      <c r="H26" s="89">
        <v>0</v>
      </c>
      <c r="I26" s="89">
        <v>0</v>
      </c>
      <c r="J26" s="90">
        <v>117.292606347</v>
      </c>
      <c r="K26" s="91">
        <f t="shared" si="0"/>
        <v>3.910066354164147E-3</v>
      </c>
      <c r="L26" s="91">
        <f>J26/'סכום נכסי הקרן'!$C$42</f>
        <v>6.0634354707812062E-4</v>
      </c>
    </row>
    <row r="27" spans="2:12">
      <c r="B27" s="86" t="s">
        <v>2619</v>
      </c>
      <c r="C27" s="87" t="s">
        <v>2633</v>
      </c>
      <c r="D27" s="87">
        <v>12</v>
      </c>
      <c r="E27" s="87" t="s">
        <v>318</v>
      </c>
      <c r="F27" s="87" t="s">
        <v>319</v>
      </c>
      <c r="G27" s="88" t="s">
        <v>136</v>
      </c>
      <c r="H27" s="89">
        <v>0</v>
      </c>
      <c r="I27" s="89">
        <v>0</v>
      </c>
      <c r="J27" s="90">
        <v>2.6858499999999998</v>
      </c>
      <c r="K27" s="91">
        <f t="shared" si="0"/>
        <v>8.9535496263617483E-5</v>
      </c>
      <c r="L27" s="91">
        <f>J27/'סכום נכסי הקרן'!$C$42</f>
        <v>1.3884488260938228E-5</v>
      </c>
    </row>
    <row r="28" spans="2:12">
      <c r="B28" s="86" t="s">
        <v>2619</v>
      </c>
      <c r="C28" s="87" t="s">
        <v>2634</v>
      </c>
      <c r="D28" s="87">
        <v>12</v>
      </c>
      <c r="E28" s="87" t="s">
        <v>318</v>
      </c>
      <c r="F28" s="87" t="s">
        <v>319</v>
      </c>
      <c r="G28" s="88" t="s">
        <v>132</v>
      </c>
      <c r="H28" s="89">
        <v>0</v>
      </c>
      <c r="I28" s="89">
        <v>0</v>
      </c>
      <c r="J28" s="90">
        <v>948.39981007799997</v>
      </c>
      <c r="K28" s="91">
        <f t="shared" si="0"/>
        <v>3.1615856303090009E-2</v>
      </c>
      <c r="L28" s="91">
        <f>J28/'סכום נכסי הקרן'!$C$42</f>
        <v>4.9027481168732569E-3</v>
      </c>
    </row>
    <row r="29" spans="2:12">
      <c r="B29" s="86" t="s">
        <v>2619</v>
      </c>
      <c r="C29" s="87" t="s">
        <v>2635</v>
      </c>
      <c r="D29" s="87">
        <v>12</v>
      </c>
      <c r="E29" s="87" t="s">
        <v>318</v>
      </c>
      <c r="F29" s="87" t="s">
        <v>319</v>
      </c>
      <c r="G29" s="88" t="s">
        <v>135</v>
      </c>
      <c r="H29" s="89">
        <v>0</v>
      </c>
      <c r="I29" s="89">
        <v>0</v>
      </c>
      <c r="J29" s="90">
        <v>42.355471969000007</v>
      </c>
      <c r="K29" s="91">
        <f t="shared" si="0"/>
        <v>1.4119620240237375E-3</v>
      </c>
      <c r="L29" s="91">
        <f>J29/'סכום נכסי הקרן'!$C$42</f>
        <v>2.1895640238288764E-4</v>
      </c>
    </row>
    <row r="30" spans="2:12">
      <c r="B30" s="86" t="s">
        <v>2619</v>
      </c>
      <c r="C30" s="87" t="s">
        <v>2636</v>
      </c>
      <c r="D30" s="87">
        <v>12</v>
      </c>
      <c r="E30" s="87" t="s">
        <v>318</v>
      </c>
      <c r="F30" s="87" t="s">
        <v>319</v>
      </c>
      <c r="G30" s="88" t="s">
        <v>141</v>
      </c>
      <c r="H30" s="89">
        <v>0</v>
      </c>
      <c r="I30" s="89">
        <v>0</v>
      </c>
      <c r="J30" s="90">
        <v>0.19915444900000001</v>
      </c>
      <c r="K30" s="91">
        <f t="shared" si="0"/>
        <v>6.6390127610709088E-6</v>
      </c>
      <c r="L30" s="91">
        <f>J30/'סכום נכסי הקרן'!$C$42</f>
        <v>1.0295279368744052E-6</v>
      </c>
    </row>
    <row r="31" spans="2:12">
      <c r="B31" s="86" t="s">
        <v>2622</v>
      </c>
      <c r="C31" s="87" t="s">
        <v>2637</v>
      </c>
      <c r="D31" s="87">
        <v>10</v>
      </c>
      <c r="E31" s="87" t="s">
        <v>318</v>
      </c>
      <c r="F31" s="87" t="s">
        <v>319</v>
      </c>
      <c r="G31" s="88" t="s">
        <v>137</v>
      </c>
      <c r="H31" s="89">
        <v>0</v>
      </c>
      <c r="I31" s="89">
        <v>0</v>
      </c>
      <c r="J31" s="90">
        <v>2.6050600000000003E-4</v>
      </c>
      <c r="K31" s="91">
        <f t="shared" si="0"/>
        <v>8.6842280803655977E-9</v>
      </c>
      <c r="L31" s="91">
        <f>J31/'סכום נכסי הקרן'!$C$42</f>
        <v>1.3466844756423383E-9</v>
      </c>
    </row>
    <row r="32" spans="2:12">
      <c r="B32" s="86" t="s">
        <v>2622</v>
      </c>
      <c r="C32" s="87" t="s">
        <v>2638</v>
      </c>
      <c r="D32" s="87">
        <v>10</v>
      </c>
      <c r="E32" s="87" t="s">
        <v>318</v>
      </c>
      <c r="F32" s="87" t="s">
        <v>319</v>
      </c>
      <c r="G32" s="88" t="s">
        <v>134</v>
      </c>
      <c r="H32" s="89">
        <v>0</v>
      </c>
      <c r="I32" s="89">
        <v>0</v>
      </c>
      <c r="J32" s="90">
        <v>528.41814552099993</v>
      </c>
      <c r="K32" s="91">
        <f t="shared" si="0"/>
        <v>1.761534742964915E-2</v>
      </c>
      <c r="L32" s="91">
        <f>J32/'סכום נכסי הקרן'!$C$42</f>
        <v>2.7316549838423856E-3</v>
      </c>
    </row>
    <row r="33" spans="2:12">
      <c r="B33" s="86" t="s">
        <v>2622</v>
      </c>
      <c r="C33" s="87" t="s">
        <v>2639</v>
      </c>
      <c r="D33" s="87">
        <v>10</v>
      </c>
      <c r="E33" s="87" t="s">
        <v>318</v>
      </c>
      <c r="F33" s="87" t="s">
        <v>319</v>
      </c>
      <c r="G33" s="88" t="s">
        <v>132</v>
      </c>
      <c r="H33" s="89">
        <v>0</v>
      </c>
      <c r="I33" s="89">
        <v>0</v>
      </c>
      <c r="J33" s="90">
        <v>95.597520000000003</v>
      </c>
      <c r="K33" s="91">
        <f t="shared" si="0"/>
        <v>3.1868389503401525E-3</v>
      </c>
      <c r="L33" s="91">
        <f>J33/'סכום נכסי הקרן'!$C$42</f>
        <v>4.941909057522972E-4</v>
      </c>
    </row>
    <row r="34" spans="2:12">
      <c r="B34" s="86" t="s">
        <v>2622</v>
      </c>
      <c r="C34" s="87" t="s">
        <v>2640</v>
      </c>
      <c r="D34" s="87">
        <v>10</v>
      </c>
      <c r="E34" s="87" t="s">
        <v>318</v>
      </c>
      <c r="F34" s="87" t="s">
        <v>319</v>
      </c>
      <c r="G34" s="88" t="s">
        <v>134</v>
      </c>
      <c r="H34" s="89">
        <v>0</v>
      </c>
      <c r="I34" s="89">
        <v>0</v>
      </c>
      <c r="J34" s="90">
        <v>1.9108499999999999</v>
      </c>
      <c r="K34" s="91">
        <f t="shared" si="0"/>
        <v>6.3700096072131157E-5</v>
      </c>
      <c r="L34" s="91">
        <f>J34/'סכום נכסי הקרן'!$C$42</f>
        <v>9.8781296027007511E-6</v>
      </c>
    </row>
    <row r="35" spans="2:12">
      <c r="B35" s="86" t="s">
        <v>2622</v>
      </c>
      <c r="C35" s="87" t="s">
        <v>2641</v>
      </c>
      <c r="D35" s="87">
        <v>10</v>
      </c>
      <c r="E35" s="87" t="s">
        <v>318</v>
      </c>
      <c r="F35" s="87" t="s">
        <v>319</v>
      </c>
      <c r="G35" s="88" t="s">
        <v>135</v>
      </c>
      <c r="H35" s="89">
        <v>0</v>
      </c>
      <c r="I35" s="89">
        <v>0</v>
      </c>
      <c r="J35" s="90">
        <v>75.782387387999989</v>
      </c>
      <c r="K35" s="91">
        <f t="shared" si="0"/>
        <v>2.5262816846906141E-3</v>
      </c>
      <c r="L35" s="91">
        <f>J35/'סכום נכסי הקרן'!$C$42</f>
        <v>3.9175667594041334E-4</v>
      </c>
    </row>
    <row r="36" spans="2:12">
      <c r="B36" s="86" t="s">
        <v>2622</v>
      </c>
      <c r="C36" s="87" t="s">
        <v>2642</v>
      </c>
      <c r="D36" s="87">
        <v>10</v>
      </c>
      <c r="E36" s="87" t="s">
        <v>318</v>
      </c>
      <c r="F36" s="87" t="s">
        <v>319</v>
      </c>
      <c r="G36" s="88" t="s">
        <v>140</v>
      </c>
      <c r="H36" s="89">
        <v>0</v>
      </c>
      <c r="I36" s="89">
        <v>0</v>
      </c>
      <c r="J36" s="90">
        <v>0.31688</v>
      </c>
      <c r="K36" s="91">
        <f t="shared" si="0"/>
        <v>1.0563511758294435E-5</v>
      </c>
      <c r="L36" s="91">
        <f>J36/'סכום נכסי הקרן'!$C$42</f>
        <v>1.6381095891900536E-6</v>
      </c>
    </row>
    <row r="37" spans="2:12">
      <c r="B37" s="86" t="s">
        <v>2622</v>
      </c>
      <c r="C37" s="87" t="s">
        <v>2643</v>
      </c>
      <c r="D37" s="87">
        <v>10</v>
      </c>
      <c r="E37" s="87" t="s">
        <v>318</v>
      </c>
      <c r="F37" s="87" t="s">
        <v>319</v>
      </c>
      <c r="G37" s="88" t="s">
        <v>136</v>
      </c>
      <c r="H37" s="89">
        <v>0</v>
      </c>
      <c r="I37" s="89">
        <v>0</v>
      </c>
      <c r="J37" s="90">
        <v>2.4838939999999999E-3</v>
      </c>
      <c r="K37" s="91">
        <f t="shared" si="0"/>
        <v>8.2803090997718374E-8</v>
      </c>
      <c r="L37" s="91">
        <f>J37/'סכום נכסי הקרן'!$C$42</f>
        <v>1.2840477720056927E-8</v>
      </c>
    </row>
    <row r="38" spans="2:12">
      <c r="B38" s="86" t="s">
        <v>2622</v>
      </c>
      <c r="C38" s="87" t="s">
        <v>2644</v>
      </c>
      <c r="D38" s="87">
        <v>10</v>
      </c>
      <c r="E38" s="87" t="s">
        <v>318</v>
      </c>
      <c r="F38" s="87" t="s">
        <v>319</v>
      </c>
      <c r="G38" s="88" t="s">
        <v>135</v>
      </c>
      <c r="H38" s="89">
        <v>0</v>
      </c>
      <c r="I38" s="89">
        <v>0</v>
      </c>
      <c r="J38" s="90">
        <v>0.43198000000000003</v>
      </c>
      <c r="K38" s="91">
        <f t="shared" si="0"/>
        <v>1.4400485386733244E-5</v>
      </c>
      <c r="L38" s="91">
        <f>J38/'סכום נכסי הקרן'!$C$42</f>
        <v>2.2331184686263554E-6</v>
      </c>
    </row>
    <row r="39" spans="2:12">
      <c r="B39" s="86" t="s">
        <v>2622</v>
      </c>
      <c r="C39" s="87" t="s">
        <v>2645</v>
      </c>
      <c r="D39" s="87">
        <v>10</v>
      </c>
      <c r="E39" s="87" t="s">
        <v>318</v>
      </c>
      <c r="F39" s="87" t="s">
        <v>319</v>
      </c>
      <c r="G39" s="88" t="s">
        <v>141</v>
      </c>
      <c r="H39" s="89">
        <v>0</v>
      </c>
      <c r="I39" s="89">
        <v>0</v>
      </c>
      <c r="J39" s="90">
        <v>9.0062982999999999E-2</v>
      </c>
      <c r="K39" s="91">
        <f t="shared" si="0"/>
        <v>3.0023396235406835E-6</v>
      </c>
      <c r="L39" s="91">
        <f>J39/'סכום נכסי הקרן'!$C$42</f>
        <v>4.6558014416612218E-7</v>
      </c>
    </row>
    <row r="40" spans="2:12">
      <c r="B40" s="86" t="s">
        <v>2622</v>
      </c>
      <c r="C40" s="87" t="s">
        <v>2646</v>
      </c>
      <c r="D40" s="87">
        <v>10</v>
      </c>
      <c r="E40" s="87" t="s">
        <v>318</v>
      </c>
      <c r="F40" s="87" t="s">
        <v>319</v>
      </c>
      <c r="G40" s="88" t="s">
        <v>2612</v>
      </c>
      <c r="H40" s="89">
        <v>0</v>
      </c>
      <c r="I40" s="89">
        <v>0</v>
      </c>
      <c r="J40" s="90">
        <v>2.7325529000000005E-2</v>
      </c>
      <c r="K40" s="91">
        <f t="shared" si="0"/>
        <v>9.1092384149556808E-7</v>
      </c>
      <c r="L40" s="91">
        <f>J40/'סכום נכסי הקרן'!$C$42</f>
        <v>1.4125918670976681E-7</v>
      </c>
    </row>
    <row r="41" spans="2:12">
      <c r="B41" s="86" t="s">
        <v>2622</v>
      </c>
      <c r="C41" s="87" t="s">
        <v>2647</v>
      </c>
      <c r="D41" s="87">
        <v>10</v>
      </c>
      <c r="E41" s="87" t="s">
        <v>318</v>
      </c>
      <c r="F41" s="87" t="s">
        <v>319</v>
      </c>
      <c r="G41" s="88" t="s">
        <v>140</v>
      </c>
      <c r="H41" s="89">
        <v>0</v>
      </c>
      <c r="I41" s="89">
        <v>0</v>
      </c>
      <c r="J41" s="90">
        <v>2.0528503150000001</v>
      </c>
      <c r="K41" s="91">
        <f t="shared" si="0"/>
        <v>6.8433818608056477E-5</v>
      </c>
      <c r="L41" s="91">
        <f>J41/'סכום נכסי הקרן'!$C$42</f>
        <v>1.0612199527181655E-5</v>
      </c>
    </row>
    <row r="42" spans="2:12">
      <c r="B42" s="86" t="s">
        <v>2622</v>
      </c>
      <c r="C42" s="87" t="s">
        <v>2648</v>
      </c>
      <c r="D42" s="87">
        <v>10</v>
      </c>
      <c r="E42" s="87" t="s">
        <v>318</v>
      </c>
      <c r="F42" s="87" t="s">
        <v>319</v>
      </c>
      <c r="G42" s="88" t="s">
        <v>2614</v>
      </c>
      <c r="H42" s="89">
        <v>0</v>
      </c>
      <c r="I42" s="89">
        <v>0</v>
      </c>
      <c r="J42" s="90">
        <v>5.5137247989999993</v>
      </c>
      <c r="K42" s="91">
        <f t="shared" si="0"/>
        <v>1.838055312617903E-4</v>
      </c>
      <c r="L42" s="91">
        <f>J42/'סכום נכסי הקרן'!$C$42</f>
        <v>2.8503173016273984E-5</v>
      </c>
    </row>
    <row r="43" spans="2:12">
      <c r="B43" s="86" t="s">
        <v>2622</v>
      </c>
      <c r="C43" s="87" t="s">
        <v>2649</v>
      </c>
      <c r="D43" s="87">
        <v>10</v>
      </c>
      <c r="E43" s="87" t="s">
        <v>318</v>
      </c>
      <c r="F43" s="87" t="s">
        <v>319</v>
      </c>
      <c r="G43" s="88" t="s">
        <v>132</v>
      </c>
      <c r="H43" s="89">
        <v>0</v>
      </c>
      <c r="I43" s="89">
        <v>0</v>
      </c>
      <c r="J43" s="90">
        <v>6260.6257936400007</v>
      </c>
      <c r="K43" s="91">
        <f t="shared" si="0"/>
        <v>0.20870422300365304</v>
      </c>
      <c r="L43" s="91">
        <f>J43/'סכום נכסי הקרן'!$C$42</f>
        <v>3.2364274005592893E-2</v>
      </c>
    </row>
    <row r="44" spans="2:12">
      <c r="B44" s="86" t="s">
        <v>2622</v>
      </c>
      <c r="C44" s="87" t="s">
        <v>2650</v>
      </c>
      <c r="D44" s="87">
        <v>10</v>
      </c>
      <c r="E44" s="87" t="s">
        <v>318</v>
      </c>
      <c r="F44" s="87" t="s">
        <v>319</v>
      </c>
      <c r="G44" s="88" t="s">
        <v>132</v>
      </c>
      <c r="H44" s="89">
        <v>0</v>
      </c>
      <c r="I44" s="89">
        <v>0</v>
      </c>
      <c r="J44" s="90">
        <v>1.4661686E-2</v>
      </c>
      <c r="K44" s="91">
        <f t="shared" si="0"/>
        <v>4.8876196811859667E-7</v>
      </c>
      <c r="L44" s="91">
        <f>J44/'סכום נכסי הקרן'!$C$42</f>
        <v>7.5793513097366706E-8</v>
      </c>
    </row>
    <row r="45" spans="2:12">
      <c r="B45" s="86" t="s">
        <v>2622</v>
      </c>
      <c r="C45" s="87" t="s">
        <v>2651</v>
      </c>
      <c r="D45" s="87">
        <v>10</v>
      </c>
      <c r="E45" s="87" t="s">
        <v>318</v>
      </c>
      <c r="F45" s="87" t="s">
        <v>319</v>
      </c>
      <c r="G45" s="88" t="s">
        <v>138</v>
      </c>
      <c r="H45" s="89">
        <v>0</v>
      </c>
      <c r="I45" s="89">
        <v>0</v>
      </c>
      <c r="J45" s="90">
        <v>5.2858094000000001E-2</v>
      </c>
      <c r="K45" s="91">
        <f t="shared" si="0"/>
        <v>1.7620774346441321E-6</v>
      </c>
      <c r="L45" s="91">
        <f>J45/'סכום נכסי הקרן'!$C$42</f>
        <v>2.7324965490945859E-7</v>
      </c>
    </row>
    <row r="46" spans="2:12">
      <c r="B46" s="86" t="s">
        <v>2626</v>
      </c>
      <c r="C46" s="87" t="s">
        <v>2652</v>
      </c>
      <c r="D46" s="87">
        <v>20</v>
      </c>
      <c r="E46" s="87" t="s">
        <v>318</v>
      </c>
      <c r="F46" s="87" t="s">
        <v>319</v>
      </c>
      <c r="G46" s="88" t="s">
        <v>141</v>
      </c>
      <c r="H46" s="89">
        <v>0</v>
      </c>
      <c r="I46" s="89">
        <v>0</v>
      </c>
      <c r="J46" s="90">
        <v>3.3899341E-2</v>
      </c>
      <c r="K46" s="91">
        <f t="shared" si="0"/>
        <v>1.1300684399518198E-6</v>
      </c>
      <c r="L46" s="91">
        <f>J46/'סכום נכסי הקרן'!$C$42</f>
        <v>1.7524247525663831E-7</v>
      </c>
    </row>
    <row r="47" spans="2:12">
      <c r="B47" s="86" t="s">
        <v>2626</v>
      </c>
      <c r="C47" s="87" t="s">
        <v>2653</v>
      </c>
      <c r="D47" s="87">
        <v>20</v>
      </c>
      <c r="E47" s="87" t="s">
        <v>318</v>
      </c>
      <c r="F47" s="87" t="s">
        <v>319</v>
      </c>
      <c r="G47" s="88" t="s">
        <v>134</v>
      </c>
      <c r="H47" s="89">
        <v>0</v>
      </c>
      <c r="I47" s="89">
        <v>0</v>
      </c>
      <c r="J47" s="90">
        <v>1.9588303519999999</v>
      </c>
      <c r="K47" s="91">
        <f t="shared" si="0"/>
        <v>6.5299569098258101E-5</v>
      </c>
      <c r="L47" s="91">
        <f>J47/'סכום נכסי הקרן'!$C$42</f>
        <v>1.0126163794520728E-5</v>
      </c>
    </row>
    <row r="48" spans="2:12">
      <c r="B48" s="86" t="s">
        <v>2626</v>
      </c>
      <c r="C48" s="87" t="s">
        <v>2654</v>
      </c>
      <c r="D48" s="87">
        <v>20</v>
      </c>
      <c r="E48" s="87" t="s">
        <v>318</v>
      </c>
      <c r="F48" s="87" t="s">
        <v>319</v>
      </c>
      <c r="G48" s="88" t="s">
        <v>135</v>
      </c>
      <c r="H48" s="89">
        <v>0</v>
      </c>
      <c r="I48" s="89">
        <v>0</v>
      </c>
      <c r="J48" s="90">
        <v>0.123000764</v>
      </c>
      <c r="K48" s="91">
        <f t="shared" si="0"/>
        <v>4.1003534990949216E-6</v>
      </c>
      <c r="L48" s="91">
        <f>J48/'סכום נכסי הקרן'!$C$42</f>
        <v>6.3585183976932193E-7</v>
      </c>
    </row>
    <row r="49" spans="2:12">
      <c r="B49" s="86" t="s">
        <v>2626</v>
      </c>
      <c r="C49" s="87" t="s">
        <v>2655</v>
      </c>
      <c r="D49" s="87">
        <v>20</v>
      </c>
      <c r="E49" s="87" t="s">
        <v>318</v>
      </c>
      <c r="F49" s="87" t="s">
        <v>319</v>
      </c>
      <c r="G49" s="88" t="s">
        <v>132</v>
      </c>
      <c r="H49" s="89">
        <v>0</v>
      </c>
      <c r="I49" s="89">
        <v>0</v>
      </c>
      <c r="J49" s="90">
        <v>1328.2659053260002</v>
      </c>
      <c r="K49" s="91">
        <f t="shared" si="0"/>
        <v>4.4279072548134325E-2</v>
      </c>
      <c r="L49" s="91">
        <f>J49/'סכום נכסי הקרן'!$C$42</f>
        <v>6.8664640132186597E-3</v>
      </c>
    </row>
    <row r="50" spans="2:12">
      <c r="B50" s="86" t="s">
        <v>2626</v>
      </c>
      <c r="C50" s="87" t="s">
        <v>2656</v>
      </c>
      <c r="D50" s="87">
        <v>20</v>
      </c>
      <c r="E50" s="87" t="s">
        <v>318</v>
      </c>
      <c r="F50" s="87" t="s">
        <v>319</v>
      </c>
      <c r="G50" s="88" t="s">
        <v>136</v>
      </c>
      <c r="H50" s="89">
        <v>0</v>
      </c>
      <c r="I50" s="89">
        <v>0</v>
      </c>
      <c r="J50" s="90">
        <v>92.981883388</v>
      </c>
      <c r="K50" s="91">
        <f t="shared" si="0"/>
        <v>3.0996440875962509E-3</v>
      </c>
      <c r="L50" s="91">
        <f>J50/'סכום נכסי הקרן'!$C$42</f>
        <v>4.806693852525693E-4</v>
      </c>
    </row>
    <row r="51" spans="2:12">
      <c r="B51" s="86" t="s">
        <v>2626</v>
      </c>
      <c r="C51" s="87" t="s">
        <v>2657</v>
      </c>
      <c r="D51" s="87">
        <v>20</v>
      </c>
      <c r="E51" s="87" t="s">
        <v>318</v>
      </c>
      <c r="F51" s="87" t="s">
        <v>319</v>
      </c>
      <c r="G51" s="88" t="s">
        <v>138</v>
      </c>
      <c r="H51" s="89">
        <v>0</v>
      </c>
      <c r="I51" s="89">
        <v>0</v>
      </c>
      <c r="J51" s="90">
        <v>6.8900000000000009E-7</v>
      </c>
      <c r="K51" s="91">
        <f t="shared" si="0"/>
        <v>2.2968504170237523E-11</v>
      </c>
      <c r="L51" s="91">
        <f>J51/'סכום נכסי הקרן'!$C$42</f>
        <v>3.5617820845491897E-12</v>
      </c>
    </row>
    <row r="52" spans="2:12">
      <c r="B52" s="86" t="s">
        <v>2626</v>
      </c>
      <c r="C52" s="87" t="s">
        <v>2658</v>
      </c>
      <c r="D52" s="87">
        <v>20</v>
      </c>
      <c r="E52" s="87" t="s">
        <v>318</v>
      </c>
      <c r="F52" s="87" t="s">
        <v>319</v>
      </c>
      <c r="G52" s="88" t="s">
        <v>134</v>
      </c>
      <c r="H52" s="89">
        <v>0</v>
      </c>
      <c r="I52" s="89">
        <v>0</v>
      </c>
      <c r="J52" s="90">
        <v>0.16675213699999999</v>
      </c>
      <c r="K52" s="91">
        <f t="shared" si="0"/>
        <v>5.5588492802329731E-6</v>
      </c>
      <c r="L52" s="91">
        <f>J52/'סכום נכסי הקרן'!$C$42</f>
        <v>8.6202434561232507E-7</v>
      </c>
    </row>
    <row r="53" spans="2:12">
      <c r="B53" s="86" t="s">
        <v>2626</v>
      </c>
      <c r="C53" s="87" t="s">
        <v>2659</v>
      </c>
      <c r="D53" s="87">
        <v>20</v>
      </c>
      <c r="E53" s="87" t="s">
        <v>318</v>
      </c>
      <c r="F53" s="87" t="s">
        <v>319</v>
      </c>
      <c r="G53" s="88" t="s">
        <v>140</v>
      </c>
      <c r="H53" s="89">
        <v>0</v>
      </c>
      <c r="I53" s="89">
        <v>0</v>
      </c>
      <c r="J53" s="90">
        <v>93.220295295</v>
      </c>
      <c r="K53" s="91">
        <f t="shared" si="0"/>
        <v>3.1075917869869095E-3</v>
      </c>
      <c r="L53" s="91">
        <f>J53/'סכום נכסי הקרן'!$C$42</f>
        <v>4.8190185442397105E-4</v>
      </c>
    </row>
    <row r="54" spans="2:12">
      <c r="B54" s="92"/>
      <c r="C54" s="87"/>
      <c r="D54" s="87"/>
      <c r="E54" s="87"/>
      <c r="F54" s="87"/>
      <c r="G54" s="87"/>
      <c r="H54" s="87"/>
      <c r="I54" s="87"/>
      <c r="J54" s="87"/>
      <c r="K54" s="91"/>
      <c r="L54" s="87"/>
    </row>
    <row r="55" spans="2:12">
      <c r="B55" s="79" t="s">
        <v>198</v>
      </c>
      <c r="C55" s="80"/>
      <c r="D55" s="80"/>
      <c r="E55" s="80"/>
      <c r="F55" s="80"/>
      <c r="G55" s="81"/>
      <c r="H55" s="82"/>
      <c r="I55" s="82"/>
      <c r="J55" s="83">
        <f>J56</f>
        <v>881.02845086900004</v>
      </c>
      <c r="K55" s="84">
        <f t="shared" si="0"/>
        <v>2.9369964655852728E-2</v>
      </c>
      <c r="L55" s="84">
        <f>J55/'סכום נכסי הקרן'!$C$42</f>
        <v>4.5544722094097677E-3</v>
      </c>
    </row>
    <row r="56" spans="2:12">
      <c r="B56" s="85" t="s">
        <v>45</v>
      </c>
      <c r="C56" s="80"/>
      <c r="D56" s="80"/>
      <c r="E56" s="80"/>
      <c r="F56" s="80"/>
      <c r="G56" s="81"/>
      <c r="H56" s="82"/>
      <c r="I56" s="82"/>
      <c r="J56" s="83">
        <f>SUM(J57:J58)</f>
        <v>881.02845086900004</v>
      </c>
      <c r="K56" s="84">
        <f t="shared" ref="K56" si="1">IFERROR(J56/$J$10,0)</f>
        <v>2.9369964655852728E-2</v>
      </c>
      <c r="L56" s="84">
        <f>J56/'סכום נכסי הקרן'!$C$42</f>
        <v>4.5544722094097677E-3</v>
      </c>
    </row>
    <row r="57" spans="2:12">
      <c r="B57" s="86" t="s">
        <v>2660</v>
      </c>
      <c r="C57" s="87" t="s">
        <v>2661</v>
      </c>
      <c r="D57" s="87">
        <v>85</v>
      </c>
      <c r="E57" s="87" t="s">
        <v>744</v>
      </c>
      <c r="F57" s="87" t="s">
        <v>702</v>
      </c>
      <c r="G57" s="88" t="s">
        <v>134</v>
      </c>
      <c r="H57" s="89">
        <v>0</v>
      </c>
      <c r="I57" s="89">
        <v>0</v>
      </c>
      <c r="J57" s="90">
        <v>140.60038786499999</v>
      </c>
      <c r="K57" s="91">
        <f t="shared" si="0"/>
        <v>4.6870545646070612E-3</v>
      </c>
      <c r="L57" s="91">
        <f>J57/'סכום נכסי הקרן'!$C$42</f>
        <v>7.2683300809611631E-4</v>
      </c>
    </row>
    <row r="58" spans="2:12">
      <c r="B58" s="86" t="s">
        <v>2660</v>
      </c>
      <c r="C58" s="87" t="s">
        <v>2662</v>
      </c>
      <c r="D58" s="87">
        <v>85</v>
      </c>
      <c r="E58" s="87" t="s">
        <v>744</v>
      </c>
      <c r="F58" s="87" t="s">
        <v>702</v>
      </c>
      <c r="G58" s="88" t="s">
        <v>132</v>
      </c>
      <c r="H58" s="89">
        <v>0</v>
      </c>
      <c r="I58" s="89">
        <v>0</v>
      </c>
      <c r="J58" s="90">
        <v>740.42806300400002</v>
      </c>
      <c r="K58" s="91">
        <f t="shared" si="0"/>
        <v>2.4682910091245666E-2</v>
      </c>
      <c r="L58" s="91">
        <f>J58/'סכום נכסי הקרן'!$C$42</f>
        <v>3.8276392013136509E-3</v>
      </c>
    </row>
    <row r="59" spans="2:12">
      <c r="B59" s="93"/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105" t="s">
        <v>221</v>
      </c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5"/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79" t="s">
        <v>198</v>
      </c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4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0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230</v>
      </c>
    </row>
    <row r="2" spans="2:11">
      <c r="B2" s="46" t="s">
        <v>145</v>
      </c>
      <c r="C2" s="46" t="s">
        <v>231</v>
      </c>
    </row>
    <row r="3" spans="2:11">
      <c r="B3" s="46" t="s">
        <v>147</v>
      </c>
      <c r="C3" s="46" t="s">
        <v>232</v>
      </c>
    </row>
    <row r="4" spans="2:11">
      <c r="B4" s="46" t="s">
        <v>148</v>
      </c>
      <c r="C4" s="46">
        <v>9454</v>
      </c>
    </row>
    <row r="6" spans="2:11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101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206</v>
      </c>
      <c r="H8" s="29" t="s">
        <v>205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6"/>
      <c r="G11" s="77"/>
      <c r="H11" s="97"/>
      <c r="I11" s="77">
        <v>-1674.7520813109995</v>
      </c>
      <c r="J11" s="78">
        <f>IFERROR(I11/$I$11,0)</f>
        <v>1</v>
      </c>
      <c r="K11" s="78">
        <f>I11/'סכום נכסי הקרן'!$C$42</f>
        <v>-8.6576225824020105E-3</v>
      </c>
    </row>
    <row r="12" spans="2:11" ht="19.5" customHeight="1">
      <c r="B12" s="79" t="s">
        <v>35</v>
      </c>
      <c r="C12" s="80"/>
      <c r="D12" s="81"/>
      <c r="E12" s="81"/>
      <c r="F12" s="98"/>
      <c r="G12" s="83"/>
      <c r="H12" s="99"/>
      <c r="I12" s="83">
        <v>-1640.3053820070011</v>
      </c>
      <c r="J12" s="84">
        <f t="shared" ref="J12:J75" si="0">IFERROR(I12/$I$11,0)</f>
        <v>0.97943176205696458</v>
      </c>
      <c r="K12" s="84">
        <f>I12/'סכום נכסי הקרן'!$C$42</f>
        <v>-8.4795505411061692E-3</v>
      </c>
    </row>
    <row r="13" spans="2:11">
      <c r="B13" s="85" t="s">
        <v>192</v>
      </c>
      <c r="C13" s="80"/>
      <c r="D13" s="81"/>
      <c r="E13" s="81"/>
      <c r="F13" s="98"/>
      <c r="G13" s="83"/>
      <c r="H13" s="99"/>
      <c r="I13" s="83">
        <v>-24.539574324</v>
      </c>
      <c r="J13" s="84">
        <f t="shared" si="0"/>
        <v>1.4652660891031925E-2</v>
      </c>
      <c r="K13" s="84">
        <f>I13/'סכום נכסי הקרן'!$C$42</f>
        <v>-1.2685720782247675E-4</v>
      </c>
    </row>
    <row r="14" spans="2:11">
      <c r="B14" s="86" t="s">
        <v>1972</v>
      </c>
      <c r="C14" s="87" t="s">
        <v>1973</v>
      </c>
      <c r="D14" s="88" t="s">
        <v>550</v>
      </c>
      <c r="E14" s="88" t="s">
        <v>133</v>
      </c>
      <c r="F14" s="100">
        <v>44952</v>
      </c>
      <c r="G14" s="90">
        <v>69627.263000000006</v>
      </c>
      <c r="H14" s="101">
        <v>-27.116361999999999</v>
      </c>
      <c r="I14" s="90">
        <v>-18.880380774000002</v>
      </c>
      <c r="J14" s="91">
        <f t="shared" si="0"/>
        <v>1.1273537728175504E-2</v>
      </c>
      <c r="K14" s="91">
        <f>I14/'סכום נכסי הקרן'!$C$42</f>
        <v>-9.7602034819013292E-5</v>
      </c>
    </row>
    <row r="15" spans="2:11">
      <c r="B15" s="86" t="s">
        <v>980</v>
      </c>
      <c r="C15" s="87" t="s">
        <v>1974</v>
      </c>
      <c r="D15" s="88" t="s">
        <v>550</v>
      </c>
      <c r="E15" s="88" t="s">
        <v>133</v>
      </c>
      <c r="F15" s="100">
        <v>44952</v>
      </c>
      <c r="G15" s="90">
        <v>115886.08962100001</v>
      </c>
      <c r="H15" s="101">
        <v>-12.664854999999999</v>
      </c>
      <c r="I15" s="90">
        <v>-14.676804839000001</v>
      </c>
      <c r="J15" s="91">
        <f t="shared" si="0"/>
        <v>8.763568651612581E-3</v>
      </c>
      <c r="K15" s="91">
        <f>I15/'סכום נכסי הקרן'!$C$42</f>
        <v>-7.587166986063142E-5</v>
      </c>
    </row>
    <row r="16" spans="2:11" s="6" customFormat="1">
      <c r="B16" s="86" t="s">
        <v>990</v>
      </c>
      <c r="C16" s="87" t="s">
        <v>1975</v>
      </c>
      <c r="D16" s="88" t="s">
        <v>550</v>
      </c>
      <c r="E16" s="88" t="s">
        <v>133</v>
      </c>
      <c r="F16" s="100">
        <v>44882</v>
      </c>
      <c r="G16" s="90">
        <v>31324.998579999999</v>
      </c>
      <c r="H16" s="101">
        <v>-7.2972849999999996</v>
      </c>
      <c r="I16" s="90">
        <v>-2.2858744789999998</v>
      </c>
      <c r="J16" s="91">
        <f t="shared" si="0"/>
        <v>1.3649032023955524E-3</v>
      </c>
      <c r="K16" s="91">
        <f>I16/'סכום נכסי הקרן'!$C$42</f>
        <v>-1.1816816787852557E-5</v>
      </c>
    </row>
    <row r="17" spans="2:11" s="6" customFormat="1">
      <c r="B17" s="86" t="s">
        <v>990</v>
      </c>
      <c r="C17" s="87" t="s">
        <v>1976</v>
      </c>
      <c r="D17" s="88" t="s">
        <v>550</v>
      </c>
      <c r="E17" s="88" t="s">
        <v>133</v>
      </c>
      <c r="F17" s="100">
        <v>44965</v>
      </c>
      <c r="G17" s="90">
        <v>32566.147919999999</v>
      </c>
      <c r="H17" s="101">
        <v>-6.2907599999999997</v>
      </c>
      <c r="I17" s="90">
        <v>-2.0486581500000001</v>
      </c>
      <c r="J17" s="91">
        <f t="shared" si="0"/>
        <v>1.2232605487471949E-3</v>
      </c>
      <c r="K17" s="91">
        <f>I17/'סכום נכסי הקרן'!$C$42</f>
        <v>-1.059052815099519E-5</v>
      </c>
    </row>
    <row r="18" spans="2:11" s="6" customFormat="1">
      <c r="B18" s="86" t="s">
        <v>1096</v>
      </c>
      <c r="C18" s="87" t="s">
        <v>1977</v>
      </c>
      <c r="D18" s="88" t="s">
        <v>550</v>
      </c>
      <c r="E18" s="88" t="s">
        <v>133</v>
      </c>
      <c r="F18" s="100">
        <v>44965</v>
      </c>
      <c r="G18" s="90">
        <v>27850.3557</v>
      </c>
      <c r="H18" s="101">
        <v>15.568617</v>
      </c>
      <c r="I18" s="90">
        <v>4.3359152739999995</v>
      </c>
      <c r="J18" s="91">
        <f t="shared" si="0"/>
        <v>-2.5889893330395719E-3</v>
      </c>
      <c r="K18" s="91">
        <f>I18/'סכום נכסי הקרן'!$C$42</f>
        <v>2.2414492515321315E-5</v>
      </c>
    </row>
    <row r="19" spans="2:11">
      <c r="B19" s="86" t="s">
        <v>1096</v>
      </c>
      <c r="C19" s="87" t="s">
        <v>1978</v>
      </c>
      <c r="D19" s="88" t="s">
        <v>550</v>
      </c>
      <c r="E19" s="88" t="s">
        <v>133</v>
      </c>
      <c r="F19" s="100">
        <v>44952</v>
      </c>
      <c r="G19" s="90">
        <v>80183.637447000001</v>
      </c>
      <c r="H19" s="101">
        <v>27.412662000000001</v>
      </c>
      <c r="I19" s="90">
        <v>21.980469872</v>
      </c>
      <c r="J19" s="91">
        <f t="shared" si="0"/>
        <v>-1.3124611169190869E-2</v>
      </c>
      <c r="K19" s="91">
        <f>I19/'סכום נכסי הקרן'!$C$42</f>
        <v>1.1362793004363252E-4</v>
      </c>
    </row>
    <row r="20" spans="2:11">
      <c r="B20" s="86" t="s">
        <v>1023</v>
      </c>
      <c r="C20" s="87" t="s">
        <v>1979</v>
      </c>
      <c r="D20" s="88" t="s">
        <v>550</v>
      </c>
      <c r="E20" s="88" t="s">
        <v>133</v>
      </c>
      <c r="F20" s="100">
        <v>44917</v>
      </c>
      <c r="G20" s="90">
        <v>110307.01125300002</v>
      </c>
      <c r="H20" s="101">
        <v>-6.9257999999999997</v>
      </c>
      <c r="I20" s="90">
        <v>-7.639643253</v>
      </c>
      <c r="J20" s="91">
        <f t="shared" si="0"/>
        <v>4.5616562225852982E-3</v>
      </c>
      <c r="K20" s="91">
        <f>I20/'סכום נכסי הקרן'!$C$42</f>
        <v>-3.9493097925809127E-5</v>
      </c>
    </row>
    <row r="21" spans="2:11">
      <c r="B21" s="86" t="s">
        <v>1023</v>
      </c>
      <c r="C21" s="87" t="s">
        <v>1980</v>
      </c>
      <c r="D21" s="88" t="s">
        <v>550</v>
      </c>
      <c r="E21" s="88" t="s">
        <v>133</v>
      </c>
      <c r="F21" s="100">
        <v>44679</v>
      </c>
      <c r="G21" s="90">
        <v>93927.535799999998</v>
      </c>
      <c r="H21" s="101">
        <v>-5.6688359999999998</v>
      </c>
      <c r="I21" s="90">
        <v>-5.3245979749999996</v>
      </c>
      <c r="J21" s="91">
        <f t="shared" si="0"/>
        <v>3.1793350397462368E-3</v>
      </c>
      <c r="K21" s="91">
        <f>I21/'סכום נכסי הקרן'!$C$42</f>
        <v>-2.7525482837129011E-5</v>
      </c>
    </row>
    <row r="22" spans="2:11">
      <c r="B22" s="92"/>
      <c r="C22" s="87"/>
      <c r="D22" s="87"/>
      <c r="E22" s="87"/>
      <c r="F22" s="87"/>
      <c r="G22" s="90"/>
      <c r="H22" s="101"/>
      <c r="I22" s="87"/>
      <c r="J22" s="91"/>
      <c r="K22" s="87"/>
    </row>
    <row r="23" spans="2:11">
      <c r="B23" s="85" t="s">
        <v>1981</v>
      </c>
      <c r="C23" s="80"/>
      <c r="D23" s="81"/>
      <c r="E23" s="81"/>
      <c r="F23" s="98"/>
      <c r="G23" s="83"/>
      <c r="H23" s="99"/>
      <c r="I23" s="83">
        <v>-1346.0371090170011</v>
      </c>
      <c r="J23" s="84">
        <f t="shared" si="0"/>
        <v>0.80372320419110654</v>
      </c>
      <c r="K23" s="84">
        <f>I23/'סכום נכסי הקרן'!$C$42</f>
        <v>-6.958332162605425E-3</v>
      </c>
    </row>
    <row r="24" spans="2:11">
      <c r="B24" s="86" t="s">
        <v>1982</v>
      </c>
      <c r="C24" s="87" t="s">
        <v>1983</v>
      </c>
      <c r="D24" s="88" t="s">
        <v>550</v>
      </c>
      <c r="E24" s="88" t="s">
        <v>132</v>
      </c>
      <c r="F24" s="100">
        <v>44817</v>
      </c>
      <c r="G24" s="90">
        <v>176660.95165599999</v>
      </c>
      <c r="H24" s="101">
        <v>-9.2818240000000003</v>
      </c>
      <c r="I24" s="90">
        <v>-16.397357761999999</v>
      </c>
      <c r="J24" s="91">
        <f t="shared" si="0"/>
        <v>9.7909164854801146E-3</v>
      </c>
      <c r="K24" s="91">
        <f>I24/'סכום נכסי הקרן'!$C$42</f>
        <v>-8.4766059667104761E-5</v>
      </c>
    </row>
    <row r="25" spans="2:11">
      <c r="B25" s="86" t="s">
        <v>1984</v>
      </c>
      <c r="C25" s="87" t="s">
        <v>1985</v>
      </c>
      <c r="D25" s="88" t="s">
        <v>550</v>
      </c>
      <c r="E25" s="88" t="s">
        <v>132</v>
      </c>
      <c r="F25" s="100">
        <v>44817</v>
      </c>
      <c r="G25" s="90">
        <v>179040.16349999997</v>
      </c>
      <c r="H25" s="101">
        <v>-9.2288379999999997</v>
      </c>
      <c r="I25" s="90">
        <v>-16.523327350999999</v>
      </c>
      <c r="J25" s="91">
        <f t="shared" si="0"/>
        <v>9.8661333431904162E-3</v>
      </c>
      <c r="K25" s="91">
        <f>I25/'סכום נכסי הקרן'!$C$42</f>
        <v>-8.541725883299479E-5</v>
      </c>
    </row>
    <row r="26" spans="2:11">
      <c r="B26" s="86" t="s">
        <v>1986</v>
      </c>
      <c r="C26" s="87" t="s">
        <v>1987</v>
      </c>
      <c r="D26" s="88" t="s">
        <v>550</v>
      </c>
      <c r="E26" s="88" t="s">
        <v>132</v>
      </c>
      <c r="F26" s="100">
        <v>44951</v>
      </c>
      <c r="G26" s="90">
        <v>88641.121450000021</v>
      </c>
      <c r="H26" s="101">
        <v>-8.2331059999999994</v>
      </c>
      <c r="I26" s="90">
        <v>-7.2979178469999999</v>
      </c>
      <c r="J26" s="91">
        <f t="shared" si="0"/>
        <v>4.3576108538328695E-3</v>
      </c>
      <c r="K26" s="91">
        <f>I26/'סכום נכסי הקרן'!$C$42</f>
        <v>-3.7726550133463555E-5</v>
      </c>
    </row>
    <row r="27" spans="2:11">
      <c r="B27" s="86" t="s">
        <v>1986</v>
      </c>
      <c r="C27" s="87" t="s">
        <v>1988</v>
      </c>
      <c r="D27" s="88" t="s">
        <v>550</v>
      </c>
      <c r="E27" s="88" t="s">
        <v>132</v>
      </c>
      <c r="F27" s="100">
        <v>44951</v>
      </c>
      <c r="G27" s="90">
        <v>35702.818500000001</v>
      </c>
      <c r="H27" s="101">
        <v>-8.2331059999999994</v>
      </c>
      <c r="I27" s="90">
        <v>-2.939451037</v>
      </c>
      <c r="J27" s="91">
        <f t="shared" si="0"/>
        <v>1.7551559241526611E-3</v>
      </c>
      <c r="K27" s="91">
        <f>I27/'סכום נכסי הקרן'!$C$42</f>
        <v>-1.5195477564580749E-5</v>
      </c>
    </row>
    <row r="28" spans="2:11">
      <c r="B28" s="86" t="s">
        <v>1989</v>
      </c>
      <c r="C28" s="87" t="s">
        <v>1990</v>
      </c>
      <c r="D28" s="88" t="s">
        <v>550</v>
      </c>
      <c r="E28" s="88" t="s">
        <v>132</v>
      </c>
      <c r="F28" s="100">
        <v>44951</v>
      </c>
      <c r="G28" s="90">
        <v>101304.13880000002</v>
      </c>
      <c r="H28" s="101">
        <v>-8.2331059999999994</v>
      </c>
      <c r="I28" s="90">
        <v>-8.3404775400000002</v>
      </c>
      <c r="J28" s="91">
        <f t="shared" si="0"/>
        <v>4.9801266904359104E-3</v>
      </c>
      <c r="K28" s="91">
        <f>I28/'סכום נכסי הקרן'!$C$42</f>
        <v>-4.3116057298340916E-5</v>
      </c>
    </row>
    <row r="29" spans="2:11">
      <c r="B29" s="86" t="s">
        <v>1991</v>
      </c>
      <c r="C29" s="87" t="s">
        <v>1992</v>
      </c>
      <c r="D29" s="88" t="s">
        <v>550</v>
      </c>
      <c r="E29" s="88" t="s">
        <v>132</v>
      </c>
      <c r="F29" s="100">
        <v>44951</v>
      </c>
      <c r="G29" s="90">
        <v>258321.75346299997</v>
      </c>
      <c r="H29" s="101">
        <v>-8.1840799999999998</v>
      </c>
      <c r="I29" s="90">
        <v>-21.141259958999999</v>
      </c>
      <c r="J29" s="91">
        <f t="shared" si="0"/>
        <v>1.2623516157956094E-2</v>
      </c>
      <c r="K29" s="91">
        <f>I29/'סכום נכסי הקרן'!$C$42</f>
        <v>-1.0928963855843733E-4</v>
      </c>
    </row>
    <row r="30" spans="2:11">
      <c r="B30" s="86" t="s">
        <v>1991</v>
      </c>
      <c r="C30" s="87" t="s">
        <v>1993</v>
      </c>
      <c r="D30" s="88" t="s">
        <v>550</v>
      </c>
      <c r="E30" s="88" t="s">
        <v>132</v>
      </c>
      <c r="F30" s="100">
        <v>44951</v>
      </c>
      <c r="G30" s="90">
        <v>190031.33816300001</v>
      </c>
      <c r="H30" s="101">
        <v>-8.1840799999999998</v>
      </c>
      <c r="I30" s="90">
        <v>-15.552317475000001</v>
      </c>
      <c r="J30" s="91">
        <f t="shared" si="0"/>
        <v>9.2863401386703241E-3</v>
      </c>
      <c r="K30" s="91">
        <f>I30/'סכום נכסי הקרן'!$C$42</f>
        <v>-8.0397628092418404E-5</v>
      </c>
    </row>
    <row r="31" spans="2:11">
      <c r="B31" s="86" t="s">
        <v>1994</v>
      </c>
      <c r="C31" s="87" t="s">
        <v>1995</v>
      </c>
      <c r="D31" s="88" t="s">
        <v>550</v>
      </c>
      <c r="E31" s="88" t="s">
        <v>132</v>
      </c>
      <c r="F31" s="100">
        <v>44816</v>
      </c>
      <c r="G31" s="90">
        <v>25448.456620000001</v>
      </c>
      <c r="H31" s="101">
        <v>-8.3749749999999992</v>
      </c>
      <c r="I31" s="90">
        <v>-2.131301868</v>
      </c>
      <c r="J31" s="91">
        <f t="shared" si="0"/>
        <v>1.2726073857639946E-3</v>
      </c>
      <c r="K31" s="91">
        <f>I31/'סכום נכסי הקרן'!$C$42</f>
        <v>-1.1017754441521945E-5</v>
      </c>
    </row>
    <row r="32" spans="2:11">
      <c r="B32" s="86" t="s">
        <v>1994</v>
      </c>
      <c r="C32" s="87" t="s">
        <v>1996</v>
      </c>
      <c r="D32" s="88" t="s">
        <v>550</v>
      </c>
      <c r="E32" s="88" t="s">
        <v>132</v>
      </c>
      <c r="F32" s="100">
        <v>44816</v>
      </c>
      <c r="G32" s="90">
        <v>94974.096300000005</v>
      </c>
      <c r="H32" s="101">
        <v>-8.3749749999999992</v>
      </c>
      <c r="I32" s="90">
        <v>-7.9540567790000001</v>
      </c>
      <c r="J32" s="91">
        <f t="shared" si="0"/>
        <v>4.7493935775697301E-3</v>
      </c>
      <c r="K32" s="91">
        <f>I32/'סכום נכסי הקרן'!$C$42</f>
        <v>-4.1118457089882771E-5</v>
      </c>
    </row>
    <row r="33" spans="2:11">
      <c r="B33" s="86" t="s">
        <v>1997</v>
      </c>
      <c r="C33" s="87" t="s">
        <v>1998</v>
      </c>
      <c r="D33" s="88" t="s">
        <v>550</v>
      </c>
      <c r="E33" s="88" t="s">
        <v>132</v>
      </c>
      <c r="F33" s="100">
        <v>44816</v>
      </c>
      <c r="G33" s="90">
        <v>88669.141260000004</v>
      </c>
      <c r="H33" s="101">
        <v>-8.3424010000000006</v>
      </c>
      <c r="I33" s="90">
        <v>-7.3971349509999991</v>
      </c>
      <c r="J33" s="91">
        <f t="shared" si="0"/>
        <v>4.4168537143775373E-3</v>
      </c>
      <c r="K33" s="91">
        <f>I33/'סכום נכסי הקרן'!$C$42</f>
        <v>-3.8239452460761164E-5</v>
      </c>
    </row>
    <row r="34" spans="2:11">
      <c r="B34" s="86" t="s">
        <v>1997</v>
      </c>
      <c r="C34" s="87" t="s">
        <v>1999</v>
      </c>
      <c r="D34" s="88" t="s">
        <v>550</v>
      </c>
      <c r="E34" s="88" t="s">
        <v>132</v>
      </c>
      <c r="F34" s="100">
        <v>44816</v>
      </c>
      <c r="G34" s="90">
        <v>127280.53995000001</v>
      </c>
      <c r="H34" s="101">
        <v>-8.3424010000000006</v>
      </c>
      <c r="I34" s="90">
        <v>-10.618252492</v>
      </c>
      <c r="J34" s="91">
        <f t="shared" si="0"/>
        <v>6.3401936385043978E-3</v>
      </c>
      <c r="K34" s="91">
        <f>I34/'סכום נכסי הקרן'!$C$42</f>
        <v>-5.4891003621517244E-5</v>
      </c>
    </row>
    <row r="35" spans="2:11">
      <c r="B35" s="86" t="s">
        <v>2000</v>
      </c>
      <c r="C35" s="87" t="s">
        <v>2001</v>
      </c>
      <c r="D35" s="88" t="s">
        <v>550</v>
      </c>
      <c r="E35" s="88" t="s">
        <v>132</v>
      </c>
      <c r="F35" s="100">
        <v>44950</v>
      </c>
      <c r="G35" s="90">
        <v>107820.35460000001</v>
      </c>
      <c r="H35" s="101">
        <v>-7.5238060000000004</v>
      </c>
      <c r="I35" s="90">
        <v>-8.1121946999999999</v>
      </c>
      <c r="J35" s="91">
        <f t="shared" si="0"/>
        <v>4.8438182525796635E-3</v>
      </c>
      <c r="K35" s="91">
        <f>I35/'סכום נכסי הקרן'!$C$42</f>
        <v>-4.1935950288584738E-5</v>
      </c>
    </row>
    <row r="36" spans="2:11">
      <c r="B36" s="86" t="s">
        <v>2002</v>
      </c>
      <c r="C36" s="87" t="s">
        <v>2003</v>
      </c>
      <c r="D36" s="88" t="s">
        <v>550</v>
      </c>
      <c r="E36" s="88" t="s">
        <v>132</v>
      </c>
      <c r="F36" s="100">
        <v>44950</v>
      </c>
      <c r="G36" s="90">
        <v>153140.64027599999</v>
      </c>
      <c r="H36" s="101">
        <v>-7.4013200000000001</v>
      </c>
      <c r="I36" s="90">
        <v>-11.334428628</v>
      </c>
      <c r="J36" s="91">
        <f t="shared" si="0"/>
        <v>6.7678247750720122E-3</v>
      </c>
      <c r="K36" s="91">
        <f>I36/'סכום נכסי הקרן'!$C$42</f>
        <v>-5.8593272606403257E-5</v>
      </c>
    </row>
    <row r="37" spans="2:11">
      <c r="B37" s="86" t="s">
        <v>2004</v>
      </c>
      <c r="C37" s="87" t="s">
        <v>2005</v>
      </c>
      <c r="D37" s="88" t="s">
        <v>550</v>
      </c>
      <c r="E37" s="88" t="s">
        <v>132</v>
      </c>
      <c r="F37" s="100">
        <v>44950</v>
      </c>
      <c r="G37" s="90">
        <v>89337.39611999999</v>
      </c>
      <c r="H37" s="101">
        <v>-7.3948809999999998</v>
      </c>
      <c r="I37" s="90">
        <v>-6.6063940739999998</v>
      </c>
      <c r="J37" s="91">
        <f t="shared" si="0"/>
        <v>3.9446997246473043E-3</v>
      </c>
      <c r="K37" s="91">
        <f>I37/'סכום נכסי הקרן'!$C$42</f>
        <v>-3.415172141690149E-5</v>
      </c>
    </row>
    <row r="38" spans="2:11">
      <c r="B38" s="86" t="s">
        <v>2006</v>
      </c>
      <c r="C38" s="87" t="s">
        <v>2007</v>
      </c>
      <c r="D38" s="88" t="s">
        <v>550</v>
      </c>
      <c r="E38" s="88" t="s">
        <v>132</v>
      </c>
      <c r="F38" s="100">
        <v>44952</v>
      </c>
      <c r="G38" s="90">
        <v>120082.43710900001</v>
      </c>
      <c r="H38" s="101">
        <v>-7.2813369999999997</v>
      </c>
      <c r="I38" s="90">
        <v>-8.7436073520000015</v>
      </c>
      <c r="J38" s="91">
        <f t="shared" si="0"/>
        <v>5.2208368328496039E-3</v>
      </c>
      <c r="K38" s="91">
        <f>I38/'סכום נכסי הקרן'!$C$42</f>
        <v>-4.5200034863114919E-5</v>
      </c>
    </row>
    <row r="39" spans="2:11">
      <c r="B39" s="86" t="s">
        <v>2008</v>
      </c>
      <c r="C39" s="87" t="s">
        <v>2009</v>
      </c>
      <c r="D39" s="88" t="s">
        <v>550</v>
      </c>
      <c r="E39" s="88" t="s">
        <v>132</v>
      </c>
      <c r="F39" s="100">
        <v>44952</v>
      </c>
      <c r="G39" s="90">
        <v>242777.97010000001</v>
      </c>
      <c r="H39" s="101">
        <v>-7.2556409999999998</v>
      </c>
      <c r="I39" s="90">
        <v>-17.615098494000001</v>
      </c>
      <c r="J39" s="91">
        <f t="shared" si="0"/>
        <v>1.0518033499149836E-2</v>
      </c>
      <c r="K39" s="91">
        <f>I39/'סכום נכסי הקרן'!$C$42</f>
        <v>-9.1061164344700447E-5</v>
      </c>
    </row>
    <row r="40" spans="2:11">
      <c r="B40" s="86" t="s">
        <v>2010</v>
      </c>
      <c r="C40" s="87" t="s">
        <v>2011</v>
      </c>
      <c r="D40" s="88" t="s">
        <v>550</v>
      </c>
      <c r="E40" s="88" t="s">
        <v>132</v>
      </c>
      <c r="F40" s="100">
        <v>44952</v>
      </c>
      <c r="G40" s="90">
        <v>122714.508389</v>
      </c>
      <c r="H40" s="101">
        <v>-7.2139110000000004</v>
      </c>
      <c r="I40" s="90">
        <v>-8.8525157439999997</v>
      </c>
      <c r="J40" s="91">
        <f t="shared" si="0"/>
        <v>5.2858663934725377E-3</v>
      </c>
      <c r="K40" s="91">
        <f>I40/'סכום נכסי הקרן'!$C$42</f>
        <v>-4.5763036255687711E-5</v>
      </c>
    </row>
    <row r="41" spans="2:11">
      <c r="B41" s="86" t="s">
        <v>2012</v>
      </c>
      <c r="C41" s="87" t="s">
        <v>2013</v>
      </c>
      <c r="D41" s="88" t="s">
        <v>550</v>
      </c>
      <c r="E41" s="88" t="s">
        <v>132</v>
      </c>
      <c r="F41" s="100">
        <v>44900</v>
      </c>
      <c r="G41" s="90">
        <v>168761.20215199998</v>
      </c>
      <c r="H41" s="101">
        <v>-7.8495699999999999</v>
      </c>
      <c r="I41" s="90">
        <v>-13.247028785000001</v>
      </c>
      <c r="J41" s="91">
        <f t="shared" si="0"/>
        <v>7.9098446467552371E-3</v>
      </c>
      <c r="K41" s="91">
        <f>I41/'סכום נכסי הקרן'!$C$42</f>
        <v>-6.8480449637039795E-5</v>
      </c>
    </row>
    <row r="42" spans="2:11">
      <c r="B42" s="86" t="s">
        <v>2014</v>
      </c>
      <c r="C42" s="87" t="s">
        <v>2015</v>
      </c>
      <c r="D42" s="88" t="s">
        <v>550</v>
      </c>
      <c r="E42" s="88" t="s">
        <v>132</v>
      </c>
      <c r="F42" s="100">
        <v>44900</v>
      </c>
      <c r="G42" s="90">
        <v>319507.45878799999</v>
      </c>
      <c r="H42" s="101">
        <v>-7.827007</v>
      </c>
      <c r="I42" s="90">
        <v>-25.007872387999999</v>
      </c>
      <c r="J42" s="91">
        <f t="shared" si="0"/>
        <v>1.4932283211986686E-2</v>
      </c>
      <c r="K42" s="91">
        <f>I42/'סכום נכסי הקרן'!$C$42</f>
        <v>-1.2927807234291836E-4</v>
      </c>
    </row>
    <row r="43" spans="2:11">
      <c r="B43" s="86" t="s">
        <v>2014</v>
      </c>
      <c r="C43" s="87" t="s">
        <v>2016</v>
      </c>
      <c r="D43" s="88" t="s">
        <v>550</v>
      </c>
      <c r="E43" s="88" t="s">
        <v>132</v>
      </c>
      <c r="F43" s="100">
        <v>44900</v>
      </c>
      <c r="G43" s="90">
        <v>76804.452059999996</v>
      </c>
      <c r="H43" s="101">
        <v>-7.827007</v>
      </c>
      <c r="I43" s="90">
        <v>-6.0114901320000005</v>
      </c>
      <c r="J43" s="91">
        <f t="shared" si="0"/>
        <v>3.5894806157184727E-3</v>
      </c>
      <c r="K43" s="91">
        <f>I43/'סכום נכסי הקרן'!$C$42</f>
        <v>-3.1076368437738521E-5</v>
      </c>
    </row>
    <row r="44" spans="2:11">
      <c r="B44" s="86" t="s">
        <v>2017</v>
      </c>
      <c r="C44" s="87" t="s">
        <v>2018</v>
      </c>
      <c r="D44" s="88" t="s">
        <v>550</v>
      </c>
      <c r="E44" s="88" t="s">
        <v>132</v>
      </c>
      <c r="F44" s="100">
        <v>44900</v>
      </c>
      <c r="G44" s="90">
        <v>127469.7432</v>
      </c>
      <c r="H44" s="101">
        <v>-7.7625950000000001</v>
      </c>
      <c r="I44" s="90">
        <v>-9.8949593939999989</v>
      </c>
      <c r="J44" s="91">
        <f t="shared" si="0"/>
        <v>5.9083129404169498E-3</v>
      </c>
      <c r="K44" s="91">
        <f>I44/'סכום נכסי הקרן'!$C$42</f>
        <v>-5.1151943536851811E-5</v>
      </c>
    </row>
    <row r="45" spans="2:11">
      <c r="B45" s="86" t="s">
        <v>2017</v>
      </c>
      <c r="C45" s="87" t="s">
        <v>2019</v>
      </c>
      <c r="D45" s="88" t="s">
        <v>550</v>
      </c>
      <c r="E45" s="88" t="s">
        <v>132</v>
      </c>
      <c r="F45" s="100">
        <v>44900</v>
      </c>
      <c r="G45" s="90">
        <v>92220.432335999998</v>
      </c>
      <c r="H45" s="101">
        <v>-7.7625950000000001</v>
      </c>
      <c r="I45" s="90">
        <v>-7.1586982929999996</v>
      </c>
      <c r="J45" s="91">
        <f t="shared" si="0"/>
        <v>4.2744823982521375E-3</v>
      </c>
      <c r="K45" s="91">
        <f>I45/'סכום נכסי הקרן'!$C$42</f>
        <v>-3.7006855339187605E-5</v>
      </c>
    </row>
    <row r="46" spans="2:11">
      <c r="B46" s="86" t="s">
        <v>2020</v>
      </c>
      <c r="C46" s="87" t="s">
        <v>2021</v>
      </c>
      <c r="D46" s="88" t="s">
        <v>550</v>
      </c>
      <c r="E46" s="88" t="s">
        <v>132</v>
      </c>
      <c r="F46" s="100">
        <v>44810</v>
      </c>
      <c r="G46" s="90">
        <v>102635.47718</v>
      </c>
      <c r="H46" s="101">
        <v>-7.5199540000000002</v>
      </c>
      <c r="I46" s="90">
        <v>-7.7181409660000009</v>
      </c>
      <c r="J46" s="91">
        <f t="shared" si="0"/>
        <v>4.6085274663209995E-3</v>
      </c>
      <c r="K46" s="91">
        <f>I46/'סכום נכסי הקרן'!$C$42</f>
        <v>-3.9898891464040604E-5</v>
      </c>
    </row>
    <row r="47" spans="2:11">
      <c r="B47" s="86" t="s">
        <v>2022</v>
      </c>
      <c r="C47" s="87" t="s">
        <v>2023</v>
      </c>
      <c r="D47" s="88" t="s">
        <v>550</v>
      </c>
      <c r="E47" s="88" t="s">
        <v>132</v>
      </c>
      <c r="F47" s="100">
        <v>44810</v>
      </c>
      <c r="G47" s="90">
        <v>128313.4749</v>
      </c>
      <c r="H47" s="101">
        <v>-7.5039259999999999</v>
      </c>
      <c r="I47" s="90">
        <v>-9.6285477820000001</v>
      </c>
      <c r="J47" s="91">
        <f t="shared" si="0"/>
        <v>5.749237686847806E-3</v>
      </c>
      <c r="K47" s="91">
        <f>I47/'סכום נכסי הקרן'!$C$42</f>
        <v>-4.9774730029250262E-5</v>
      </c>
    </row>
    <row r="48" spans="2:11">
      <c r="B48" s="86" t="s">
        <v>2024</v>
      </c>
      <c r="C48" s="87" t="s">
        <v>2025</v>
      </c>
      <c r="D48" s="88" t="s">
        <v>550</v>
      </c>
      <c r="E48" s="88" t="s">
        <v>132</v>
      </c>
      <c r="F48" s="100">
        <v>44881</v>
      </c>
      <c r="G48" s="90">
        <v>89856.924142999997</v>
      </c>
      <c r="H48" s="101">
        <v>-7.5780830000000003</v>
      </c>
      <c r="I48" s="90">
        <v>-6.809432374</v>
      </c>
      <c r="J48" s="91">
        <f t="shared" si="0"/>
        <v>4.0659345642786492E-3</v>
      </c>
      <c r="K48" s="91">
        <f>I48/'סכום נכסי הקרן'!$C$42</f>
        <v>-3.5201326902267711E-5</v>
      </c>
    </row>
    <row r="49" spans="2:11">
      <c r="B49" s="86" t="s">
        <v>2024</v>
      </c>
      <c r="C49" s="87" t="s">
        <v>2026</v>
      </c>
      <c r="D49" s="88" t="s">
        <v>550</v>
      </c>
      <c r="E49" s="88" t="s">
        <v>132</v>
      </c>
      <c r="F49" s="100">
        <v>44881</v>
      </c>
      <c r="G49" s="90">
        <v>54294.381703000006</v>
      </c>
      <c r="H49" s="101">
        <v>-7.5780830000000003</v>
      </c>
      <c r="I49" s="90">
        <v>-4.1144733589999998</v>
      </c>
      <c r="J49" s="91">
        <f t="shared" si="0"/>
        <v>2.4567656340986192E-3</v>
      </c>
      <c r="K49" s="91">
        <f>I49/'סכום נכסי הקרן'!$C$42</f>
        <v>-2.1269749633441397E-5</v>
      </c>
    </row>
    <row r="50" spans="2:11">
      <c r="B50" s="86" t="s">
        <v>2027</v>
      </c>
      <c r="C50" s="87" t="s">
        <v>2028</v>
      </c>
      <c r="D50" s="88" t="s">
        <v>550</v>
      </c>
      <c r="E50" s="88" t="s">
        <v>132</v>
      </c>
      <c r="F50" s="100">
        <v>44949</v>
      </c>
      <c r="G50" s="90">
        <v>159717.913</v>
      </c>
      <c r="H50" s="101">
        <v>-7.5505560000000003</v>
      </c>
      <c r="I50" s="90">
        <v>-12.059590826999999</v>
      </c>
      <c r="J50" s="91">
        <f t="shared" si="0"/>
        <v>7.2008215195408058E-3</v>
      </c>
      <c r="K50" s="91">
        <f>I50/'סכום נכסי הקרן'!$C$42</f>
        <v>-6.2341994999422839E-5</v>
      </c>
    </row>
    <row r="51" spans="2:11">
      <c r="B51" s="86" t="s">
        <v>2029</v>
      </c>
      <c r="C51" s="87" t="s">
        <v>2030</v>
      </c>
      <c r="D51" s="88" t="s">
        <v>550</v>
      </c>
      <c r="E51" s="88" t="s">
        <v>132</v>
      </c>
      <c r="F51" s="100">
        <v>44949</v>
      </c>
      <c r="G51" s="90">
        <v>379880.61580200004</v>
      </c>
      <c r="H51" s="101">
        <v>-7.348668</v>
      </c>
      <c r="I51" s="90">
        <v>-27.916163579999999</v>
      </c>
      <c r="J51" s="91">
        <f t="shared" si="0"/>
        <v>1.6668833489758776E-2</v>
      </c>
      <c r="K51" s="91">
        <f>I51/'סכום נכסי הקרן'!$C$42</f>
        <v>-1.4431246924323448E-4</v>
      </c>
    </row>
    <row r="52" spans="2:11">
      <c r="B52" s="86" t="s">
        <v>2031</v>
      </c>
      <c r="C52" s="87" t="s">
        <v>2032</v>
      </c>
      <c r="D52" s="88" t="s">
        <v>550</v>
      </c>
      <c r="E52" s="88" t="s">
        <v>132</v>
      </c>
      <c r="F52" s="100">
        <v>44949</v>
      </c>
      <c r="G52" s="90">
        <v>223784.975015</v>
      </c>
      <c r="H52" s="101">
        <v>-7.4723850000000001</v>
      </c>
      <c r="I52" s="90">
        <v>-16.722075239000002</v>
      </c>
      <c r="J52" s="91">
        <f t="shared" si="0"/>
        <v>9.9848063636439402E-3</v>
      </c>
      <c r="K52" s="91">
        <f>I52/'סכום נכסי הקרן'!$C$42</f>
        <v>-8.6444685054795078E-5</v>
      </c>
    </row>
    <row r="53" spans="2:11">
      <c r="B53" s="86" t="s">
        <v>2033</v>
      </c>
      <c r="C53" s="87" t="s">
        <v>2034</v>
      </c>
      <c r="D53" s="88" t="s">
        <v>550</v>
      </c>
      <c r="E53" s="88" t="s">
        <v>132</v>
      </c>
      <c r="F53" s="100">
        <v>44949</v>
      </c>
      <c r="G53" s="90">
        <v>144968.54399999999</v>
      </c>
      <c r="H53" s="101">
        <v>-7.3007439999999999</v>
      </c>
      <c r="I53" s="90">
        <v>-10.583782346999998</v>
      </c>
      <c r="J53" s="91">
        <f t="shared" si="0"/>
        <v>6.3196114010588304E-3</v>
      </c>
      <c r="K53" s="91">
        <f>I53/'סכום נכסי הקרן'!$C$42</f>
        <v>-5.4712810377812137E-5</v>
      </c>
    </row>
    <row r="54" spans="2:11">
      <c r="B54" s="86" t="s">
        <v>2035</v>
      </c>
      <c r="C54" s="87" t="s">
        <v>2036</v>
      </c>
      <c r="D54" s="88" t="s">
        <v>550</v>
      </c>
      <c r="E54" s="88" t="s">
        <v>132</v>
      </c>
      <c r="F54" s="100">
        <v>44810</v>
      </c>
      <c r="G54" s="90">
        <v>63965.215669999998</v>
      </c>
      <c r="H54" s="101">
        <v>-7.3087609999999996</v>
      </c>
      <c r="I54" s="90">
        <v>-4.6750645200000003</v>
      </c>
      <c r="J54" s="91">
        <f t="shared" si="0"/>
        <v>2.7914964681461088E-3</v>
      </c>
      <c r="K54" s="91">
        <f>I54/'סכום נכסי הקרן'!$C$42</f>
        <v>-2.4167722861317205E-5</v>
      </c>
    </row>
    <row r="55" spans="2:11">
      <c r="B55" s="86" t="s">
        <v>2035</v>
      </c>
      <c r="C55" s="87" t="s">
        <v>2037</v>
      </c>
      <c r="D55" s="88" t="s">
        <v>550</v>
      </c>
      <c r="E55" s="88" t="s">
        <v>132</v>
      </c>
      <c r="F55" s="100">
        <v>44810</v>
      </c>
      <c r="G55" s="90">
        <v>77128.105011000007</v>
      </c>
      <c r="H55" s="101">
        <v>-7.3087609999999996</v>
      </c>
      <c r="I55" s="90">
        <v>-5.6371085980000002</v>
      </c>
      <c r="J55" s="91">
        <f t="shared" si="0"/>
        <v>3.3659361650634637E-3</v>
      </c>
      <c r="K55" s="91">
        <f>I55/'סכום נכסי הקרן'!$C$42</f>
        <v>-2.9141004953577063E-5</v>
      </c>
    </row>
    <row r="56" spans="2:11">
      <c r="B56" s="86" t="s">
        <v>2038</v>
      </c>
      <c r="C56" s="87" t="s">
        <v>2039</v>
      </c>
      <c r="D56" s="88" t="s">
        <v>550</v>
      </c>
      <c r="E56" s="88" t="s">
        <v>132</v>
      </c>
      <c r="F56" s="100">
        <v>44881</v>
      </c>
      <c r="G56" s="90">
        <v>347221.08344300004</v>
      </c>
      <c r="H56" s="101">
        <v>-7.3828649999999998</v>
      </c>
      <c r="I56" s="90">
        <v>-25.634863121999999</v>
      </c>
      <c r="J56" s="91">
        <f t="shared" si="0"/>
        <v>1.5306661450411796E-2</v>
      </c>
      <c r="K56" s="91">
        <f>I56/'סכום נכסי הקרן'!$C$42</f>
        <v>-1.3251929783426747E-4</v>
      </c>
    </row>
    <row r="57" spans="2:11">
      <c r="B57" s="86" t="s">
        <v>2040</v>
      </c>
      <c r="C57" s="87" t="s">
        <v>2041</v>
      </c>
      <c r="D57" s="88" t="s">
        <v>550</v>
      </c>
      <c r="E57" s="88" t="s">
        <v>132</v>
      </c>
      <c r="F57" s="100">
        <v>44810</v>
      </c>
      <c r="G57" s="90">
        <v>64001.385399999999</v>
      </c>
      <c r="H57" s="101">
        <v>-7.2481159999999996</v>
      </c>
      <c r="I57" s="90">
        <v>-4.6388947900000002</v>
      </c>
      <c r="J57" s="91">
        <f t="shared" si="0"/>
        <v>2.769899402882762E-3</v>
      </c>
      <c r="K57" s="91">
        <f>I57/'סכום נכסי הקרן'!$C$42</f>
        <v>-2.3980743621379643E-5</v>
      </c>
    </row>
    <row r="58" spans="2:11">
      <c r="B58" s="86" t="s">
        <v>2042</v>
      </c>
      <c r="C58" s="87" t="s">
        <v>2043</v>
      </c>
      <c r="D58" s="88" t="s">
        <v>550</v>
      </c>
      <c r="E58" s="88" t="s">
        <v>132</v>
      </c>
      <c r="F58" s="100">
        <v>44949</v>
      </c>
      <c r="G58" s="90">
        <v>90060.450584999999</v>
      </c>
      <c r="H58" s="101">
        <v>-7.205025</v>
      </c>
      <c r="I58" s="90">
        <v>-6.4888782269999998</v>
      </c>
      <c r="J58" s="91">
        <f t="shared" si="0"/>
        <v>3.8745306242106547E-3</v>
      </c>
      <c r="K58" s="91">
        <f>I58/'סכום נכסי הקרן'!$C$42</f>
        <v>-3.3544223828374315E-5</v>
      </c>
    </row>
    <row r="59" spans="2:11">
      <c r="B59" s="86" t="s">
        <v>2044</v>
      </c>
      <c r="C59" s="87" t="s">
        <v>2045</v>
      </c>
      <c r="D59" s="88" t="s">
        <v>550</v>
      </c>
      <c r="E59" s="88" t="s">
        <v>132</v>
      </c>
      <c r="F59" s="100">
        <v>44949</v>
      </c>
      <c r="G59" s="90">
        <v>160255.69977499999</v>
      </c>
      <c r="H59" s="101">
        <v>-7.3417870000000001</v>
      </c>
      <c r="I59" s="90">
        <v>-11.765632434999999</v>
      </c>
      <c r="J59" s="91">
        <f t="shared" si="0"/>
        <v>7.025297992637714E-3</v>
      </c>
      <c r="K59" s="91">
        <f>I59/'סכום נכסי הקרן'!$C$42</f>
        <v>-6.0822378549163785E-5</v>
      </c>
    </row>
    <row r="60" spans="2:11">
      <c r="B60" s="86" t="s">
        <v>2046</v>
      </c>
      <c r="C60" s="87" t="s">
        <v>2047</v>
      </c>
      <c r="D60" s="88" t="s">
        <v>550</v>
      </c>
      <c r="E60" s="88" t="s">
        <v>132</v>
      </c>
      <c r="F60" s="100">
        <v>44879</v>
      </c>
      <c r="G60" s="90">
        <v>170007.24935</v>
      </c>
      <c r="H60" s="101">
        <v>-7.138477</v>
      </c>
      <c r="I60" s="90">
        <v>-12.135927993999999</v>
      </c>
      <c r="J60" s="91">
        <f t="shared" si="0"/>
        <v>7.2464026941229231E-3</v>
      </c>
      <c r="K60" s="91">
        <f>I60/'סכום נכסי הקרן'!$C$42</f>
        <v>-6.2736619605817382E-5</v>
      </c>
    </row>
    <row r="61" spans="2:11">
      <c r="B61" s="86" t="s">
        <v>2048</v>
      </c>
      <c r="C61" s="87" t="s">
        <v>2049</v>
      </c>
      <c r="D61" s="88" t="s">
        <v>550</v>
      </c>
      <c r="E61" s="88" t="s">
        <v>132</v>
      </c>
      <c r="F61" s="100">
        <v>44889</v>
      </c>
      <c r="G61" s="90">
        <v>283636.28590000002</v>
      </c>
      <c r="H61" s="101">
        <v>-7.0696830000000004</v>
      </c>
      <c r="I61" s="90">
        <v>-20.052187623999998</v>
      </c>
      <c r="J61" s="91">
        <f t="shared" si="0"/>
        <v>1.1973227469168513E-2</v>
      </c>
      <c r="K61" s="91">
        <f>I61/'סכום נכסי הקרן'!$C$42</f>
        <v>-1.0365968452130938E-4</v>
      </c>
    </row>
    <row r="62" spans="2:11">
      <c r="B62" s="86" t="s">
        <v>2050</v>
      </c>
      <c r="C62" s="87" t="s">
        <v>2051</v>
      </c>
      <c r="D62" s="88" t="s">
        <v>550</v>
      </c>
      <c r="E62" s="88" t="s">
        <v>132</v>
      </c>
      <c r="F62" s="100">
        <v>44889</v>
      </c>
      <c r="G62" s="90">
        <v>173950.677188</v>
      </c>
      <c r="H62" s="101">
        <v>-7.0665060000000004</v>
      </c>
      <c r="I62" s="90">
        <v>-12.292235778</v>
      </c>
      <c r="J62" s="91">
        <f t="shared" si="0"/>
        <v>7.3397345882846203E-3</v>
      </c>
      <c r="K62" s="91">
        <f>I62/'סכום נכסי הקרן'!$C$42</f>
        <v>-6.354465192037005E-5</v>
      </c>
    </row>
    <row r="63" spans="2:11">
      <c r="B63" s="86" t="s">
        <v>2052</v>
      </c>
      <c r="C63" s="87" t="s">
        <v>2053</v>
      </c>
      <c r="D63" s="88" t="s">
        <v>550</v>
      </c>
      <c r="E63" s="88" t="s">
        <v>132</v>
      </c>
      <c r="F63" s="100">
        <v>44889</v>
      </c>
      <c r="G63" s="90">
        <v>90253.265109</v>
      </c>
      <c r="H63" s="101">
        <v>-7.0633299999999997</v>
      </c>
      <c r="I63" s="90">
        <v>-6.3748855619999993</v>
      </c>
      <c r="J63" s="91">
        <f t="shared" si="0"/>
        <v>3.806465227384417E-3</v>
      </c>
      <c r="K63" s="91">
        <f>I63/'סכום נכסי הקרן'!$C$42</f>
        <v>-3.2954939311731332E-5</v>
      </c>
    </row>
    <row r="64" spans="2:11">
      <c r="B64" s="86" t="s">
        <v>2054</v>
      </c>
      <c r="C64" s="87" t="s">
        <v>2055</v>
      </c>
      <c r="D64" s="88" t="s">
        <v>550</v>
      </c>
      <c r="E64" s="88" t="s">
        <v>132</v>
      </c>
      <c r="F64" s="100">
        <v>44901</v>
      </c>
      <c r="G64" s="90">
        <v>206305.41958399999</v>
      </c>
      <c r="H64" s="101">
        <v>-7.0199379999999998</v>
      </c>
      <c r="I64" s="90">
        <v>-14.482513136</v>
      </c>
      <c r="J64" s="91">
        <f t="shared" si="0"/>
        <v>8.6475564339427817E-3</v>
      </c>
      <c r="K64" s="91">
        <f>I64/'סכום נכסי הקרן'!$C$42</f>
        <v>-7.4867279865098828E-5</v>
      </c>
    </row>
    <row r="65" spans="2:11">
      <c r="B65" s="86" t="s">
        <v>2056</v>
      </c>
      <c r="C65" s="87" t="s">
        <v>2057</v>
      </c>
      <c r="D65" s="88" t="s">
        <v>550</v>
      </c>
      <c r="E65" s="88" t="s">
        <v>132</v>
      </c>
      <c r="F65" s="100">
        <v>44879</v>
      </c>
      <c r="G65" s="90">
        <v>134794.684626</v>
      </c>
      <c r="H65" s="101">
        <v>-7.0812819999999999</v>
      </c>
      <c r="I65" s="90">
        <v>-9.5451917570000013</v>
      </c>
      <c r="J65" s="91">
        <f t="shared" si="0"/>
        <v>5.6994655289683265E-3</v>
      </c>
      <c r="K65" s="91">
        <f>I65/'סכום נכסי הקרן'!$C$42</f>
        <v>-4.9343821471217999E-5</v>
      </c>
    </row>
    <row r="66" spans="2:11">
      <c r="B66" s="86" t="s">
        <v>2058</v>
      </c>
      <c r="C66" s="87" t="s">
        <v>2059</v>
      </c>
      <c r="D66" s="88" t="s">
        <v>550</v>
      </c>
      <c r="E66" s="88" t="s">
        <v>132</v>
      </c>
      <c r="F66" s="100">
        <v>44889</v>
      </c>
      <c r="G66" s="90">
        <v>103241.465684</v>
      </c>
      <c r="H66" s="101">
        <v>-6.9649400000000004</v>
      </c>
      <c r="I66" s="90">
        <v>-7.1907065069999998</v>
      </c>
      <c r="J66" s="91">
        <f t="shared" si="0"/>
        <v>4.2935946085650477E-3</v>
      </c>
      <c r="K66" s="91">
        <f>I66/'סכום נכסי הקרן'!$C$42</f>
        <v>-3.7172321642792278E-5</v>
      </c>
    </row>
    <row r="67" spans="2:11">
      <c r="B67" s="86" t="s">
        <v>2060</v>
      </c>
      <c r="C67" s="87" t="s">
        <v>2061</v>
      </c>
      <c r="D67" s="88" t="s">
        <v>550</v>
      </c>
      <c r="E67" s="88" t="s">
        <v>132</v>
      </c>
      <c r="F67" s="100">
        <v>44959</v>
      </c>
      <c r="G67" s="90">
        <v>160038.50335799999</v>
      </c>
      <c r="H67" s="101">
        <v>-6.1505979999999996</v>
      </c>
      <c r="I67" s="90">
        <v>-9.8433251740000003</v>
      </c>
      <c r="J67" s="91">
        <f t="shared" si="0"/>
        <v>5.8774819770903786E-3</v>
      </c>
      <c r="K67" s="91">
        <f>I67/'סכום נכסי הקרן'!$C$42</f>
        <v>-5.0885020692518477E-5</v>
      </c>
    </row>
    <row r="68" spans="2:11">
      <c r="B68" s="86" t="s">
        <v>2062</v>
      </c>
      <c r="C68" s="87" t="s">
        <v>2063</v>
      </c>
      <c r="D68" s="88" t="s">
        <v>550</v>
      </c>
      <c r="E68" s="88" t="s">
        <v>132</v>
      </c>
      <c r="F68" s="100">
        <v>44959</v>
      </c>
      <c r="G68" s="90">
        <v>32114.912899999999</v>
      </c>
      <c r="H68" s="101">
        <v>-6.1380140000000001</v>
      </c>
      <c r="I68" s="90">
        <v>-1.9712177129999999</v>
      </c>
      <c r="J68" s="91">
        <f t="shared" si="0"/>
        <v>1.1770206080036194E-3</v>
      </c>
      <c r="K68" s="91">
        <f>I68/'סכום נכסי הקרן'!$C$42</f>
        <v>-1.0190200195804681E-5</v>
      </c>
    </row>
    <row r="69" spans="2:11">
      <c r="B69" s="86" t="s">
        <v>2064</v>
      </c>
      <c r="C69" s="87" t="s">
        <v>2065</v>
      </c>
      <c r="D69" s="88" t="s">
        <v>550</v>
      </c>
      <c r="E69" s="88" t="s">
        <v>132</v>
      </c>
      <c r="F69" s="100">
        <v>44879</v>
      </c>
      <c r="G69" s="90">
        <v>112435.50937499999</v>
      </c>
      <c r="H69" s="101">
        <v>-6.9797529999999997</v>
      </c>
      <c r="I69" s="90">
        <v>-7.8477209419999987</v>
      </c>
      <c r="J69" s="91">
        <f t="shared" si="0"/>
        <v>4.6859000980352785E-3</v>
      </c>
      <c r="K69" s="91">
        <f>I69/'סכום נכסי הקרן'!$C$42</f>
        <v>-4.0568754507630014E-5</v>
      </c>
    </row>
    <row r="70" spans="2:11">
      <c r="B70" s="86" t="s">
        <v>2066</v>
      </c>
      <c r="C70" s="87" t="s">
        <v>2067</v>
      </c>
      <c r="D70" s="88" t="s">
        <v>550</v>
      </c>
      <c r="E70" s="88" t="s">
        <v>132</v>
      </c>
      <c r="F70" s="100">
        <v>44959</v>
      </c>
      <c r="G70" s="90">
        <v>129181.90539499999</v>
      </c>
      <c r="H70" s="101">
        <v>-6.0531459999999999</v>
      </c>
      <c r="I70" s="90">
        <v>-7.8195692250000004</v>
      </c>
      <c r="J70" s="91">
        <f t="shared" si="0"/>
        <v>4.6690906148203291E-3</v>
      </c>
      <c r="K70" s="91">
        <f>I70/'סכום נכסי הקרן'!$C$42</f>
        <v>-4.0423224346149767E-5</v>
      </c>
    </row>
    <row r="71" spans="2:11">
      <c r="B71" s="86" t="s">
        <v>2066</v>
      </c>
      <c r="C71" s="87" t="s">
        <v>2068</v>
      </c>
      <c r="D71" s="88" t="s">
        <v>550</v>
      </c>
      <c r="E71" s="88" t="s">
        <v>132</v>
      </c>
      <c r="F71" s="100">
        <v>44959</v>
      </c>
      <c r="G71" s="90">
        <v>97126.048120000007</v>
      </c>
      <c r="H71" s="101">
        <v>-6.0531459999999999</v>
      </c>
      <c r="I71" s="90">
        <v>-5.8791814110000002</v>
      </c>
      <c r="J71" s="91">
        <f t="shared" si="0"/>
        <v>3.5104786413507629E-3</v>
      </c>
      <c r="K71" s="91">
        <f>I71/'סכום נכסי הקרן'!$C$42</f>
        <v>-3.0392399160398294E-5</v>
      </c>
    </row>
    <row r="72" spans="2:11">
      <c r="B72" s="86" t="s">
        <v>2069</v>
      </c>
      <c r="C72" s="87" t="s">
        <v>2070</v>
      </c>
      <c r="D72" s="88" t="s">
        <v>550</v>
      </c>
      <c r="E72" s="88" t="s">
        <v>132</v>
      </c>
      <c r="F72" s="100">
        <v>44944</v>
      </c>
      <c r="G72" s="90">
        <v>177297.03267499999</v>
      </c>
      <c r="H72" s="101">
        <v>-6.9058479999999998</v>
      </c>
      <c r="I72" s="90">
        <v>-12.243862735</v>
      </c>
      <c r="J72" s="91">
        <f t="shared" si="0"/>
        <v>7.3108508845174738E-3</v>
      </c>
      <c r="K72" s="91">
        <f>I72/'סכום נכסי הקרן'!$C$42</f>
        <v>-6.3294587714372185E-5</v>
      </c>
    </row>
    <row r="73" spans="2:11">
      <c r="B73" s="86" t="s">
        <v>2069</v>
      </c>
      <c r="C73" s="87" t="s">
        <v>2071</v>
      </c>
      <c r="D73" s="88" t="s">
        <v>550</v>
      </c>
      <c r="E73" s="88" t="s">
        <v>132</v>
      </c>
      <c r="F73" s="100">
        <v>44944</v>
      </c>
      <c r="G73" s="90">
        <v>15505.501305</v>
      </c>
      <c r="H73" s="101">
        <v>-6.9058479999999998</v>
      </c>
      <c r="I73" s="90">
        <v>-1.0707862769999998</v>
      </c>
      <c r="J73" s="91">
        <f t="shared" si="0"/>
        <v>6.3937002315100043E-4</v>
      </c>
      <c r="K73" s="91">
        <f>I73/'סכום נכסי הקרן'!$C$42</f>
        <v>-5.5354243509429967E-6</v>
      </c>
    </row>
    <row r="74" spans="2:11">
      <c r="B74" s="86" t="s">
        <v>2072</v>
      </c>
      <c r="C74" s="87" t="s">
        <v>2073</v>
      </c>
      <c r="D74" s="88" t="s">
        <v>550</v>
      </c>
      <c r="E74" s="88" t="s">
        <v>132</v>
      </c>
      <c r="F74" s="100">
        <v>44889</v>
      </c>
      <c r="G74" s="90">
        <v>323279.94671300001</v>
      </c>
      <c r="H74" s="101">
        <v>-6.7497509999999998</v>
      </c>
      <c r="I74" s="90">
        <v>-21.820591380000003</v>
      </c>
      <c r="J74" s="91">
        <f t="shared" si="0"/>
        <v>1.3029147193487169E-2</v>
      </c>
      <c r="K74" s="91">
        <f>I74/'סכום נכסי הקרן'!$C$42</f>
        <v>-1.1280143897177427E-4</v>
      </c>
    </row>
    <row r="75" spans="2:11">
      <c r="B75" s="86" t="s">
        <v>2074</v>
      </c>
      <c r="C75" s="87" t="s">
        <v>2075</v>
      </c>
      <c r="D75" s="88" t="s">
        <v>550</v>
      </c>
      <c r="E75" s="88" t="s">
        <v>132</v>
      </c>
      <c r="F75" s="100">
        <v>44907</v>
      </c>
      <c r="G75" s="90">
        <v>64856.837805000003</v>
      </c>
      <c r="H75" s="101">
        <v>-6.3767969999999998</v>
      </c>
      <c r="I75" s="90">
        <v>-4.1357886529999996</v>
      </c>
      <c r="J75" s="91">
        <f t="shared" si="0"/>
        <v>2.469493066557347E-3</v>
      </c>
      <c r="K75" s="91">
        <f>I75/'סכום נכסי הקרן'!$C$42</f>
        <v>-2.1379938940112079E-5</v>
      </c>
    </row>
    <row r="76" spans="2:11">
      <c r="B76" s="86" t="s">
        <v>2076</v>
      </c>
      <c r="C76" s="87" t="s">
        <v>2077</v>
      </c>
      <c r="D76" s="88" t="s">
        <v>550</v>
      </c>
      <c r="E76" s="88" t="s">
        <v>132</v>
      </c>
      <c r="F76" s="100">
        <v>44882</v>
      </c>
      <c r="G76" s="90">
        <v>207584.72864799999</v>
      </c>
      <c r="H76" s="101">
        <v>-6.4340130000000002</v>
      </c>
      <c r="I76" s="90">
        <v>-13.356027456</v>
      </c>
      <c r="J76" s="91">
        <f t="shared" ref="J76:J139" si="1">IFERROR(I76/$I$11,0)</f>
        <v>7.9749281132672923E-3</v>
      </c>
      <c r="K76" s="91">
        <f>I76/'סכום נכסי הקרן'!$C$42</f>
        <v>-6.9043917726455562E-5</v>
      </c>
    </row>
    <row r="77" spans="2:11">
      <c r="B77" s="86" t="s">
        <v>2078</v>
      </c>
      <c r="C77" s="87" t="s">
        <v>2079</v>
      </c>
      <c r="D77" s="88" t="s">
        <v>550</v>
      </c>
      <c r="E77" s="88" t="s">
        <v>132</v>
      </c>
      <c r="F77" s="100">
        <v>44958</v>
      </c>
      <c r="G77" s="90">
        <v>73163.812049999993</v>
      </c>
      <c r="H77" s="101">
        <v>-5.5955769999999996</v>
      </c>
      <c r="I77" s="90">
        <v>-4.0939372030000003</v>
      </c>
      <c r="J77" s="91">
        <f t="shared" si="1"/>
        <v>2.4445034275134368E-3</v>
      </c>
      <c r="K77" s="91">
        <f>I77/'סכום נכסי הקרן'!$C$42</f>
        <v>-2.1163588076799446E-5</v>
      </c>
    </row>
    <row r="78" spans="2:11">
      <c r="B78" s="86" t="s">
        <v>2078</v>
      </c>
      <c r="C78" s="87" t="s">
        <v>2080</v>
      </c>
      <c r="D78" s="88" t="s">
        <v>550</v>
      </c>
      <c r="E78" s="88" t="s">
        <v>132</v>
      </c>
      <c r="F78" s="100">
        <v>44958</v>
      </c>
      <c r="G78" s="90">
        <v>186837.27375600004</v>
      </c>
      <c r="H78" s="101">
        <v>-5.5955769999999996</v>
      </c>
      <c r="I78" s="90">
        <v>-10.454622917</v>
      </c>
      <c r="J78" s="91">
        <f t="shared" si="1"/>
        <v>6.2424898787503515E-3</v>
      </c>
      <c r="K78" s="91">
        <f>I78/'סכום נכסי הקרן'!$C$42</f>
        <v>-5.4045121344685028E-5</v>
      </c>
    </row>
    <row r="79" spans="2:11">
      <c r="B79" s="86" t="s">
        <v>2081</v>
      </c>
      <c r="C79" s="87" t="s">
        <v>2082</v>
      </c>
      <c r="D79" s="88" t="s">
        <v>550</v>
      </c>
      <c r="E79" s="88" t="s">
        <v>132</v>
      </c>
      <c r="F79" s="100">
        <v>44903</v>
      </c>
      <c r="G79" s="90">
        <v>259610.9841</v>
      </c>
      <c r="H79" s="101">
        <v>-6.2626980000000003</v>
      </c>
      <c r="I79" s="90">
        <v>-16.258651133000001</v>
      </c>
      <c r="J79" s="91">
        <f t="shared" si="1"/>
        <v>9.7080942991112414E-3</v>
      </c>
      <c r="K79" s="91">
        <f>I79/'סכום נכסי הקרן'!$C$42</f>
        <v>-8.4049016436073701E-5</v>
      </c>
    </row>
    <row r="80" spans="2:11">
      <c r="B80" s="86" t="s">
        <v>2083</v>
      </c>
      <c r="C80" s="87" t="s">
        <v>2084</v>
      </c>
      <c r="D80" s="88" t="s">
        <v>550</v>
      </c>
      <c r="E80" s="88" t="s">
        <v>132</v>
      </c>
      <c r="F80" s="100">
        <v>44958</v>
      </c>
      <c r="G80" s="90">
        <v>135642.19850999999</v>
      </c>
      <c r="H80" s="101">
        <v>-5.5488939999999998</v>
      </c>
      <c r="I80" s="90">
        <v>-7.5266422009999987</v>
      </c>
      <c r="J80" s="91">
        <f t="shared" si="1"/>
        <v>4.494182921156979E-3</v>
      </c>
      <c r="K80" s="91">
        <f>I80/'סכום נכסי הקרן'!$C$42</f>
        <v>-3.8908939547654095E-5</v>
      </c>
    </row>
    <row r="81" spans="2:11">
      <c r="B81" s="86" t="s">
        <v>2083</v>
      </c>
      <c r="C81" s="87" t="s">
        <v>2085</v>
      </c>
      <c r="D81" s="88" t="s">
        <v>550</v>
      </c>
      <c r="E81" s="88" t="s">
        <v>132</v>
      </c>
      <c r="F81" s="100">
        <v>44958</v>
      </c>
      <c r="G81" s="90">
        <v>116824.942845</v>
      </c>
      <c r="H81" s="101">
        <v>-5.5488939999999998</v>
      </c>
      <c r="I81" s="90">
        <v>-6.4824925780000004</v>
      </c>
      <c r="J81" s="91">
        <f t="shared" si="1"/>
        <v>3.8707177320988855E-3</v>
      </c>
      <c r="K81" s="91">
        <f>I81/'סכום נכסי הקרן'!$C$42</f>
        <v>-3.3511213247523208E-5</v>
      </c>
    </row>
    <row r="82" spans="2:11">
      <c r="B82" s="86" t="s">
        <v>2086</v>
      </c>
      <c r="C82" s="87" t="s">
        <v>2087</v>
      </c>
      <c r="D82" s="88" t="s">
        <v>550</v>
      </c>
      <c r="E82" s="88" t="s">
        <v>132</v>
      </c>
      <c r="F82" s="100">
        <v>44958</v>
      </c>
      <c r="G82" s="90">
        <v>96064.557138000004</v>
      </c>
      <c r="H82" s="101">
        <v>-5.5395630000000002</v>
      </c>
      <c r="I82" s="90">
        <v>-5.3215564280000001</v>
      </c>
      <c r="J82" s="91">
        <f t="shared" si="1"/>
        <v>3.1775189219853213E-3</v>
      </c>
      <c r="K82" s="91">
        <f>I82/'סכום נכסי הקרן'!$C$42</f>
        <v>-2.7509759574989807E-5</v>
      </c>
    </row>
    <row r="83" spans="2:11">
      <c r="B83" s="86" t="s">
        <v>2086</v>
      </c>
      <c r="C83" s="87" t="s">
        <v>2088</v>
      </c>
      <c r="D83" s="88" t="s">
        <v>550</v>
      </c>
      <c r="E83" s="88" t="s">
        <v>132</v>
      </c>
      <c r="F83" s="100">
        <v>44958</v>
      </c>
      <c r="G83" s="90">
        <v>161493.08527499999</v>
      </c>
      <c r="H83" s="101">
        <v>-5.5395630000000002</v>
      </c>
      <c r="I83" s="90">
        <v>-8.9460108050000002</v>
      </c>
      <c r="J83" s="91">
        <f t="shared" si="1"/>
        <v>5.341692603240143E-3</v>
      </c>
      <c r="K83" s="91">
        <f>I83/'סכום נכסי הקרן'!$C$42</f>
        <v>-4.6246358510061642E-5</v>
      </c>
    </row>
    <row r="84" spans="2:11">
      <c r="B84" s="86" t="s">
        <v>2089</v>
      </c>
      <c r="C84" s="87" t="s">
        <v>2090</v>
      </c>
      <c r="D84" s="88" t="s">
        <v>550</v>
      </c>
      <c r="E84" s="88" t="s">
        <v>132</v>
      </c>
      <c r="F84" s="100">
        <v>44907</v>
      </c>
      <c r="G84" s="90">
        <v>25965.689232000001</v>
      </c>
      <c r="H84" s="101">
        <v>-6.2827580000000003</v>
      </c>
      <c r="I84" s="90">
        <v>-1.631361353</v>
      </c>
      <c r="J84" s="91">
        <f t="shared" si="1"/>
        <v>9.7409125279185609E-4</v>
      </c>
      <c r="K84" s="91">
        <f>I84/'סכום נכסי הקרן'!$C$42</f>
        <v>-8.4333144274910378E-6</v>
      </c>
    </row>
    <row r="85" spans="2:11">
      <c r="B85" s="86" t="s">
        <v>2089</v>
      </c>
      <c r="C85" s="87" t="s">
        <v>2091</v>
      </c>
      <c r="D85" s="88" t="s">
        <v>550</v>
      </c>
      <c r="E85" s="88" t="s">
        <v>132</v>
      </c>
      <c r="F85" s="100">
        <v>44907</v>
      </c>
      <c r="G85" s="90">
        <v>90291.241488</v>
      </c>
      <c r="H85" s="101">
        <v>-6.2827580000000003</v>
      </c>
      <c r="I85" s="90">
        <v>-5.6727799729999999</v>
      </c>
      <c r="J85" s="91">
        <f t="shared" si="1"/>
        <v>3.3872356609100825E-3</v>
      </c>
      <c r="K85" s="91">
        <f>I85/'סכום נכסי הקרן'!$C$42</f>
        <v>-2.9325407949812529E-5</v>
      </c>
    </row>
    <row r="86" spans="2:11">
      <c r="B86" s="86" t="s">
        <v>2092</v>
      </c>
      <c r="C86" s="87" t="s">
        <v>2093</v>
      </c>
      <c r="D86" s="88" t="s">
        <v>550</v>
      </c>
      <c r="E86" s="88" t="s">
        <v>132</v>
      </c>
      <c r="F86" s="100">
        <v>44963</v>
      </c>
      <c r="G86" s="90">
        <v>116876.589593</v>
      </c>
      <c r="H86" s="101">
        <v>-5.4761220000000002</v>
      </c>
      <c r="I86" s="90">
        <v>-6.4003044530000004</v>
      </c>
      <c r="J86" s="91">
        <f t="shared" si="1"/>
        <v>3.8216429311673573E-3</v>
      </c>
      <c r="K86" s="91">
        <f>I86/'סכום נכסי הקרן'!$C$42</f>
        <v>-3.3086342142751523E-5</v>
      </c>
    </row>
    <row r="87" spans="2:11">
      <c r="B87" s="86" t="s">
        <v>2094</v>
      </c>
      <c r="C87" s="87" t="s">
        <v>2095</v>
      </c>
      <c r="D87" s="88" t="s">
        <v>550</v>
      </c>
      <c r="E87" s="88" t="s">
        <v>132</v>
      </c>
      <c r="F87" s="100">
        <v>44894</v>
      </c>
      <c r="G87" s="90">
        <v>103905.60460000001</v>
      </c>
      <c r="H87" s="101">
        <v>-6.2759939999999999</v>
      </c>
      <c r="I87" s="90">
        <v>-6.5211096239999993</v>
      </c>
      <c r="J87" s="91">
        <f t="shared" si="1"/>
        <v>3.8937760978301102E-3</v>
      </c>
      <c r="K87" s="91">
        <f>I87/'סכום נכסי הקרן'!$C$42</f>
        <v>-3.3710843875391143E-5</v>
      </c>
    </row>
    <row r="88" spans="2:11">
      <c r="B88" s="86" t="s">
        <v>2096</v>
      </c>
      <c r="C88" s="87" t="s">
        <v>2097</v>
      </c>
      <c r="D88" s="88" t="s">
        <v>550</v>
      </c>
      <c r="E88" s="88" t="s">
        <v>132</v>
      </c>
      <c r="F88" s="100">
        <v>44963</v>
      </c>
      <c r="G88" s="90">
        <v>323186.05589999998</v>
      </c>
      <c r="H88" s="101">
        <v>-5.4690630000000002</v>
      </c>
      <c r="I88" s="90">
        <v>-17.675250232</v>
      </c>
      <c r="J88" s="91">
        <f t="shared" si="1"/>
        <v>1.0553950300610329E-2</v>
      </c>
      <c r="K88" s="91">
        <f>I88/'סכום נכסי הקרן'!$C$42</f>
        <v>-9.1372118456112478E-5</v>
      </c>
    </row>
    <row r="89" spans="2:11">
      <c r="B89" s="86" t="s">
        <v>2098</v>
      </c>
      <c r="C89" s="87" t="s">
        <v>2099</v>
      </c>
      <c r="D89" s="88" t="s">
        <v>550</v>
      </c>
      <c r="E89" s="88" t="s">
        <v>132</v>
      </c>
      <c r="F89" s="100">
        <v>44903</v>
      </c>
      <c r="G89" s="90">
        <v>129901.134175</v>
      </c>
      <c r="H89" s="101">
        <v>-6.1844599999999996</v>
      </c>
      <c r="I89" s="90">
        <v>-8.0336834419999992</v>
      </c>
      <c r="J89" s="91">
        <f t="shared" si="1"/>
        <v>4.7969389210797183E-3</v>
      </c>
      <c r="K89" s="91">
        <f>I89/'סכום נכסי הקרן'!$C$42</f>
        <v>-4.1530086729542904E-5</v>
      </c>
    </row>
    <row r="90" spans="2:11">
      <c r="B90" s="86" t="s">
        <v>2100</v>
      </c>
      <c r="C90" s="87" t="s">
        <v>2101</v>
      </c>
      <c r="D90" s="88" t="s">
        <v>550</v>
      </c>
      <c r="E90" s="88" t="s">
        <v>132</v>
      </c>
      <c r="F90" s="100">
        <v>44902</v>
      </c>
      <c r="G90" s="90">
        <v>57164.91554400001</v>
      </c>
      <c r="H90" s="101">
        <v>-6.2131920000000003</v>
      </c>
      <c r="I90" s="90">
        <v>-3.5517659539999999</v>
      </c>
      <c r="J90" s="91">
        <f t="shared" si="1"/>
        <v>2.1207711837680893E-3</v>
      </c>
      <c r="K90" s="91">
        <f>I90/'סכום נכסי הקרן'!$C$42</f>
        <v>-1.8360836492698053E-5</v>
      </c>
    </row>
    <row r="91" spans="2:11">
      <c r="B91" s="86" t="s">
        <v>2100</v>
      </c>
      <c r="C91" s="87" t="s">
        <v>2102</v>
      </c>
      <c r="D91" s="88" t="s">
        <v>550</v>
      </c>
      <c r="E91" s="88" t="s">
        <v>132</v>
      </c>
      <c r="F91" s="100">
        <v>44902</v>
      </c>
      <c r="G91" s="90">
        <v>97681.185600000012</v>
      </c>
      <c r="H91" s="101">
        <v>-6.2131920000000003</v>
      </c>
      <c r="I91" s="90">
        <v>-6.0691195999999996</v>
      </c>
      <c r="J91" s="91">
        <f t="shared" si="1"/>
        <v>3.6238913614300926E-3</v>
      </c>
      <c r="K91" s="91">
        <f>I91/'סכום נכסי הקרן'!$C$42</f>
        <v>-3.1374283686888733E-5</v>
      </c>
    </row>
    <row r="92" spans="2:11">
      <c r="B92" s="86" t="s">
        <v>2103</v>
      </c>
      <c r="C92" s="87" t="s">
        <v>2104</v>
      </c>
      <c r="D92" s="88" t="s">
        <v>550</v>
      </c>
      <c r="E92" s="88" t="s">
        <v>132</v>
      </c>
      <c r="F92" s="100">
        <v>44882</v>
      </c>
      <c r="G92" s="90">
        <v>145489.40750299999</v>
      </c>
      <c r="H92" s="101">
        <v>-6.2648060000000001</v>
      </c>
      <c r="I92" s="90">
        <v>-9.1146292039999999</v>
      </c>
      <c r="J92" s="91">
        <f t="shared" si="1"/>
        <v>5.4423752062842928E-3</v>
      </c>
      <c r="K92" s="91">
        <f>I92/'סכום נכסי הקרן'!$C$42</f>
        <v>-4.7118030487831693E-5</v>
      </c>
    </row>
    <row r="93" spans="2:11">
      <c r="B93" s="86" t="s">
        <v>2105</v>
      </c>
      <c r="C93" s="87" t="s">
        <v>2106</v>
      </c>
      <c r="D93" s="88" t="s">
        <v>550</v>
      </c>
      <c r="E93" s="88" t="s">
        <v>132</v>
      </c>
      <c r="F93" s="100">
        <v>44963</v>
      </c>
      <c r="G93" s="90">
        <v>103966.81556</v>
      </c>
      <c r="H93" s="101">
        <v>-5.3984969999999999</v>
      </c>
      <c r="I93" s="90">
        <v>-5.6126458140000004</v>
      </c>
      <c r="J93" s="91">
        <f t="shared" si="1"/>
        <v>3.3513293559285558E-3</v>
      </c>
      <c r="K93" s="91">
        <f>I93/'סכום נכסי הקרן'!$C$42</f>
        <v>-2.9014544712953847E-5</v>
      </c>
    </row>
    <row r="94" spans="2:11">
      <c r="B94" s="86" t="s">
        <v>2107</v>
      </c>
      <c r="C94" s="87" t="s">
        <v>2108</v>
      </c>
      <c r="D94" s="88" t="s">
        <v>550</v>
      </c>
      <c r="E94" s="88" t="s">
        <v>132</v>
      </c>
      <c r="F94" s="100">
        <v>44894</v>
      </c>
      <c r="G94" s="90">
        <v>175339.14436000001</v>
      </c>
      <c r="H94" s="101">
        <v>-6.2134239999999998</v>
      </c>
      <c r="I94" s="90">
        <v>-10.894563792000001</v>
      </c>
      <c r="J94" s="91">
        <f t="shared" si="1"/>
        <v>6.5051800284802236E-3</v>
      </c>
      <c r="K94" s="91">
        <f>I94/'סכום נכסי הקרן'!$C$42</f>
        <v>-5.6319393517160935E-5</v>
      </c>
    </row>
    <row r="95" spans="2:11">
      <c r="B95" s="86" t="s">
        <v>2109</v>
      </c>
      <c r="C95" s="87" t="s">
        <v>2110</v>
      </c>
      <c r="D95" s="88" t="s">
        <v>550</v>
      </c>
      <c r="E95" s="88" t="s">
        <v>132</v>
      </c>
      <c r="F95" s="100">
        <v>44902</v>
      </c>
      <c r="G95" s="90">
        <v>129958.51945000001</v>
      </c>
      <c r="H95" s="101">
        <v>-6.1819249999999997</v>
      </c>
      <c r="I95" s="90">
        <v>-8.0339384999999996</v>
      </c>
      <c r="J95" s="91">
        <f t="shared" si="1"/>
        <v>4.7970912170540577E-3</v>
      </c>
      <c r="K95" s="91">
        <f>I95/'סכום נכסי הקרן'!$C$42</f>
        <v>-4.1531405250609558E-5</v>
      </c>
    </row>
    <row r="96" spans="2:11">
      <c r="B96" s="86" t="s">
        <v>2111</v>
      </c>
      <c r="C96" s="87" t="s">
        <v>2112</v>
      </c>
      <c r="D96" s="88" t="s">
        <v>550</v>
      </c>
      <c r="E96" s="88" t="s">
        <v>132</v>
      </c>
      <c r="F96" s="100">
        <v>44894</v>
      </c>
      <c r="G96" s="90">
        <v>324991.94075000001</v>
      </c>
      <c r="H96" s="101">
        <v>-6.1821659999999996</v>
      </c>
      <c r="I96" s="90">
        <v>-20.091541198999998</v>
      </c>
      <c r="J96" s="91">
        <f t="shared" si="1"/>
        <v>1.1996725618798632E-2</v>
      </c>
      <c r="K96" s="91">
        <f>I96/'סכום נכסי הקרן'!$C$42</f>
        <v>-1.0386312263219176E-4</v>
      </c>
    </row>
    <row r="97" spans="2:11">
      <c r="B97" s="86" t="s">
        <v>2113</v>
      </c>
      <c r="C97" s="87" t="s">
        <v>2114</v>
      </c>
      <c r="D97" s="88" t="s">
        <v>550</v>
      </c>
      <c r="E97" s="88" t="s">
        <v>132</v>
      </c>
      <c r="F97" s="100">
        <v>44882</v>
      </c>
      <c r="G97" s="90">
        <v>104058.632</v>
      </c>
      <c r="H97" s="101">
        <v>-6.1616669999999996</v>
      </c>
      <c r="I97" s="90">
        <v>-6.4117460519999998</v>
      </c>
      <c r="J97" s="91">
        <f t="shared" si="1"/>
        <v>3.8284747477255686E-3</v>
      </c>
      <c r="K97" s="91">
        <f>I97/'סכום נכסי הקרן'!$C$42</f>
        <v>-3.3145489432064723E-5</v>
      </c>
    </row>
    <row r="98" spans="2:11">
      <c r="B98" s="86" t="s">
        <v>2115</v>
      </c>
      <c r="C98" s="87" t="s">
        <v>2116</v>
      </c>
      <c r="D98" s="88" t="s">
        <v>550</v>
      </c>
      <c r="E98" s="88" t="s">
        <v>132</v>
      </c>
      <c r="F98" s="100">
        <v>44882</v>
      </c>
      <c r="G98" s="90">
        <v>156087.948</v>
      </c>
      <c r="H98" s="101">
        <v>-6.1616669999999996</v>
      </c>
      <c r="I98" s="90">
        <v>-9.6176190780000006</v>
      </c>
      <c r="J98" s="91">
        <f t="shared" si="1"/>
        <v>5.7427121215883536E-3</v>
      </c>
      <c r="K98" s="91">
        <f>I98/'סכום נכסי הקרן'!$C$42</f>
        <v>-4.9718234148097084E-5</v>
      </c>
    </row>
    <row r="99" spans="2:11">
      <c r="B99" s="86" t="s">
        <v>2117</v>
      </c>
      <c r="C99" s="87" t="s">
        <v>2118</v>
      </c>
      <c r="D99" s="88" t="s">
        <v>550</v>
      </c>
      <c r="E99" s="88" t="s">
        <v>132</v>
      </c>
      <c r="F99" s="100">
        <v>44963</v>
      </c>
      <c r="G99" s="90">
        <v>161290.87959999999</v>
      </c>
      <c r="H99" s="101">
        <v>-5.3054990000000002</v>
      </c>
      <c r="I99" s="90">
        <v>-8.5572855279999995</v>
      </c>
      <c r="J99" s="91">
        <f t="shared" si="1"/>
        <v>5.1095834562577989E-3</v>
      </c>
      <c r="K99" s="91">
        <f>I99/'סכום נכסי הקרן'!$C$42</f>
        <v>-4.4236845117565232E-5</v>
      </c>
    </row>
    <row r="100" spans="2:11">
      <c r="B100" s="86" t="s">
        <v>2119</v>
      </c>
      <c r="C100" s="87" t="s">
        <v>2120</v>
      </c>
      <c r="D100" s="88" t="s">
        <v>550</v>
      </c>
      <c r="E100" s="88" t="s">
        <v>132</v>
      </c>
      <c r="F100" s="100">
        <v>44943</v>
      </c>
      <c r="G100" s="90">
        <v>156363.39731999999</v>
      </c>
      <c r="H100" s="101">
        <v>-6.0165389999999999</v>
      </c>
      <c r="I100" s="90">
        <v>-9.407665454</v>
      </c>
      <c r="J100" s="91">
        <f t="shared" si="1"/>
        <v>5.6173481191530506E-3</v>
      </c>
      <c r="K100" s="91">
        <f>I100/'סכום נכסי הקרן'!$C$42</f>
        <v>-4.8632879929592905E-5</v>
      </c>
    </row>
    <row r="101" spans="2:11">
      <c r="B101" s="86" t="s">
        <v>2119</v>
      </c>
      <c r="C101" s="87" t="s">
        <v>2121</v>
      </c>
      <c r="D101" s="88" t="s">
        <v>550</v>
      </c>
      <c r="E101" s="88" t="s">
        <v>132</v>
      </c>
      <c r="F101" s="100">
        <v>44943</v>
      </c>
      <c r="G101" s="90">
        <v>197779.14819000001</v>
      </c>
      <c r="H101" s="101">
        <v>-6.0165389999999999</v>
      </c>
      <c r="I101" s="90">
        <v>-11.899460441999999</v>
      </c>
      <c r="J101" s="91">
        <f t="shared" si="1"/>
        <v>7.1052071376947181E-3</v>
      </c>
      <c r="K101" s="91">
        <f>I101/'סכום נכסי הקרן'!$C$42</f>
        <v>-6.1514201767949741E-5</v>
      </c>
    </row>
    <row r="102" spans="2:11">
      <c r="B102" s="86" t="s">
        <v>2122</v>
      </c>
      <c r="C102" s="87" t="s">
        <v>2123</v>
      </c>
      <c r="D102" s="88" t="s">
        <v>550</v>
      </c>
      <c r="E102" s="88" t="s">
        <v>132</v>
      </c>
      <c r="F102" s="100">
        <v>44943</v>
      </c>
      <c r="G102" s="90">
        <v>78181.698659999995</v>
      </c>
      <c r="H102" s="101">
        <v>-6.0165389999999999</v>
      </c>
      <c r="I102" s="90">
        <v>-4.703832727</v>
      </c>
      <c r="J102" s="91">
        <f t="shared" si="1"/>
        <v>2.8086740595765253E-3</v>
      </c>
      <c r="K102" s="91">
        <f>I102/'סכום נכסי הקרן'!$C$42</f>
        <v>-2.4316439964796453E-5</v>
      </c>
    </row>
    <row r="103" spans="2:11">
      <c r="B103" s="86" t="s">
        <v>2124</v>
      </c>
      <c r="C103" s="87" t="s">
        <v>2125</v>
      </c>
      <c r="D103" s="88" t="s">
        <v>550</v>
      </c>
      <c r="E103" s="88" t="s">
        <v>132</v>
      </c>
      <c r="F103" s="100">
        <v>44943</v>
      </c>
      <c r="G103" s="90">
        <v>78181.698659999995</v>
      </c>
      <c r="H103" s="101">
        <v>-6.0165389999999999</v>
      </c>
      <c r="I103" s="90">
        <v>-4.703832727</v>
      </c>
      <c r="J103" s="91">
        <f t="shared" si="1"/>
        <v>2.8086740595765253E-3</v>
      </c>
      <c r="K103" s="91">
        <f>I103/'סכום נכסי הקרן'!$C$42</f>
        <v>-2.4316439964796453E-5</v>
      </c>
    </row>
    <row r="104" spans="2:11">
      <c r="B104" s="86" t="s">
        <v>2126</v>
      </c>
      <c r="C104" s="87" t="s">
        <v>2127</v>
      </c>
      <c r="D104" s="88" t="s">
        <v>550</v>
      </c>
      <c r="E104" s="88" t="s">
        <v>132</v>
      </c>
      <c r="F104" s="100">
        <v>44825</v>
      </c>
      <c r="G104" s="90">
        <v>26091.171699999999</v>
      </c>
      <c r="H104" s="101">
        <v>-5.9976539999999998</v>
      </c>
      <c r="I104" s="90">
        <v>-1.564858192</v>
      </c>
      <c r="J104" s="91">
        <f t="shared" si="1"/>
        <v>9.3438199567725015E-4</v>
      </c>
      <c r="K104" s="91">
        <f>I104/'סכום נכסי הקרן'!$C$42</f>
        <v>-8.0895266663652179E-6</v>
      </c>
    </row>
    <row r="105" spans="2:11">
      <c r="B105" s="86" t="s">
        <v>2128</v>
      </c>
      <c r="C105" s="87" t="s">
        <v>2129</v>
      </c>
      <c r="D105" s="88" t="s">
        <v>550</v>
      </c>
      <c r="E105" s="88" t="s">
        <v>132</v>
      </c>
      <c r="F105" s="100">
        <v>44943</v>
      </c>
      <c r="G105" s="90">
        <v>273957.30284999998</v>
      </c>
      <c r="H105" s="101">
        <v>-5.8921799999999998</v>
      </c>
      <c r="I105" s="90">
        <v>-16.142057008999998</v>
      </c>
      <c r="J105" s="91">
        <f t="shared" si="1"/>
        <v>9.6384755625226401E-3</v>
      </c>
      <c r="K105" s="91">
        <f>I105/'סכום נכסי הקרן'!$C$42</f>
        <v>-8.3446283690025925E-5</v>
      </c>
    </row>
    <row r="106" spans="2:11">
      <c r="B106" s="86" t="s">
        <v>2130</v>
      </c>
      <c r="C106" s="87" t="s">
        <v>2131</v>
      </c>
      <c r="D106" s="88" t="s">
        <v>550</v>
      </c>
      <c r="E106" s="88" t="s">
        <v>132</v>
      </c>
      <c r="F106" s="100">
        <v>44825</v>
      </c>
      <c r="G106" s="90">
        <v>98193.177679999993</v>
      </c>
      <c r="H106" s="101">
        <v>-5.8796650000000001</v>
      </c>
      <c r="I106" s="90">
        <v>-5.7734297919999991</v>
      </c>
      <c r="J106" s="91">
        <f t="shared" si="1"/>
        <v>3.4473340003139722E-3</v>
      </c>
      <c r="K106" s="91">
        <f>I106/'סכום נכסי הקרן'!$C$42</f>
        <v>-2.9845716690200506E-5</v>
      </c>
    </row>
    <row r="107" spans="2:11">
      <c r="B107" s="86" t="s">
        <v>2130</v>
      </c>
      <c r="C107" s="87" t="s">
        <v>2132</v>
      </c>
      <c r="D107" s="88" t="s">
        <v>550</v>
      </c>
      <c r="E107" s="88" t="s">
        <v>132</v>
      </c>
      <c r="F107" s="100">
        <v>44825</v>
      </c>
      <c r="G107" s="90">
        <v>52240.493812000001</v>
      </c>
      <c r="H107" s="101">
        <v>-5.8796650000000001</v>
      </c>
      <c r="I107" s="90">
        <v>-3.0715659730000002</v>
      </c>
      <c r="J107" s="91">
        <f t="shared" si="1"/>
        <v>1.8340421888567362E-3</v>
      </c>
      <c r="K107" s="91">
        <f>I107/'סכום נכסי הקרן'!$C$42</f>
        <v>-1.5878445071324091E-5</v>
      </c>
    </row>
    <row r="108" spans="2:11">
      <c r="B108" s="86" t="s">
        <v>2130</v>
      </c>
      <c r="C108" s="87" t="s">
        <v>2133</v>
      </c>
      <c r="D108" s="88" t="s">
        <v>550</v>
      </c>
      <c r="E108" s="88" t="s">
        <v>132</v>
      </c>
      <c r="F108" s="100">
        <v>44825</v>
      </c>
      <c r="G108" s="90">
        <v>110128.931965</v>
      </c>
      <c r="H108" s="101">
        <v>-5.8796650000000001</v>
      </c>
      <c r="I108" s="90">
        <v>-6.4752121459999996</v>
      </c>
      <c r="J108" s="91">
        <f t="shared" si="1"/>
        <v>3.8663705621020572E-3</v>
      </c>
      <c r="K108" s="91">
        <f>I108/'סכום נכסי הקרן'!$C$42</f>
        <v>-3.3473577090389123E-5</v>
      </c>
    </row>
    <row r="109" spans="2:11">
      <c r="B109" s="86" t="s">
        <v>2134</v>
      </c>
      <c r="C109" s="87" t="s">
        <v>2135</v>
      </c>
      <c r="D109" s="88" t="s">
        <v>550</v>
      </c>
      <c r="E109" s="88" t="s">
        <v>132</v>
      </c>
      <c r="F109" s="100">
        <v>44886</v>
      </c>
      <c r="G109" s="90">
        <v>316147.56913999998</v>
      </c>
      <c r="H109" s="101">
        <v>-5.696332</v>
      </c>
      <c r="I109" s="90">
        <v>-18.008814021999999</v>
      </c>
      <c r="J109" s="91">
        <f t="shared" si="1"/>
        <v>1.0753122341488694E-2</v>
      </c>
      <c r="K109" s="91">
        <f>I109/'סכום נכסי הקרן'!$C$42</f>
        <v>-9.3096474815004091E-5</v>
      </c>
    </row>
    <row r="110" spans="2:11">
      <c r="B110" s="86" t="s">
        <v>2136</v>
      </c>
      <c r="C110" s="87" t="s">
        <v>2137</v>
      </c>
      <c r="D110" s="88" t="s">
        <v>550</v>
      </c>
      <c r="E110" s="88" t="s">
        <v>132</v>
      </c>
      <c r="F110" s="100">
        <v>44825</v>
      </c>
      <c r="G110" s="90">
        <v>85997.051735000001</v>
      </c>
      <c r="H110" s="101">
        <v>-5.7836049999999997</v>
      </c>
      <c r="I110" s="90">
        <v>-4.9737298030000003</v>
      </c>
      <c r="J110" s="91">
        <f t="shared" si="1"/>
        <v>2.9698304952136879E-3</v>
      </c>
      <c r="K110" s="91">
        <f>I110/'סכום נכסי הקרן'!$C$42</f>
        <v>-2.5711671561268168E-5</v>
      </c>
    </row>
    <row r="111" spans="2:11">
      <c r="B111" s="86" t="s">
        <v>2136</v>
      </c>
      <c r="C111" s="87" t="s">
        <v>2138</v>
      </c>
      <c r="D111" s="88" t="s">
        <v>550</v>
      </c>
      <c r="E111" s="88" t="s">
        <v>132</v>
      </c>
      <c r="F111" s="100">
        <v>44825</v>
      </c>
      <c r="G111" s="90">
        <v>222223.71230099999</v>
      </c>
      <c r="H111" s="101">
        <v>-5.7836049999999997</v>
      </c>
      <c r="I111" s="90">
        <v>-12.852541785</v>
      </c>
      <c r="J111" s="91">
        <f t="shared" si="1"/>
        <v>7.6742951559367533E-3</v>
      </c>
      <c r="K111" s="91">
        <f>I111/'סכום נכסי הקרן'!$C$42</f>
        <v>-6.6441151046056396E-5</v>
      </c>
    </row>
    <row r="112" spans="2:11">
      <c r="B112" s="86" t="s">
        <v>2139</v>
      </c>
      <c r="C112" s="87" t="s">
        <v>2140</v>
      </c>
      <c r="D112" s="88" t="s">
        <v>550</v>
      </c>
      <c r="E112" s="88" t="s">
        <v>132</v>
      </c>
      <c r="F112" s="100">
        <v>44825</v>
      </c>
      <c r="G112" s="90">
        <v>133349.22799499999</v>
      </c>
      <c r="H112" s="101">
        <v>-5.7805090000000003</v>
      </c>
      <c r="I112" s="90">
        <v>-7.7082644170000014</v>
      </c>
      <c r="J112" s="91">
        <f t="shared" si="1"/>
        <v>4.6026301462876555E-3</v>
      </c>
      <c r="K112" s="91">
        <f>I112/'סכום נכסי הקרן'!$C$42</f>
        <v>-3.9847834692944272E-5</v>
      </c>
    </row>
    <row r="113" spans="2:11">
      <c r="B113" s="86" t="s">
        <v>2141</v>
      </c>
      <c r="C113" s="87" t="s">
        <v>2142</v>
      </c>
      <c r="D113" s="88" t="s">
        <v>550</v>
      </c>
      <c r="E113" s="88" t="s">
        <v>132</v>
      </c>
      <c r="F113" s="100">
        <v>44887</v>
      </c>
      <c r="G113" s="90">
        <v>304808.63660000003</v>
      </c>
      <c r="H113" s="101">
        <v>-5.5612750000000002</v>
      </c>
      <c r="I113" s="90">
        <v>-16.951247196000001</v>
      </c>
      <c r="J113" s="91">
        <f t="shared" si="1"/>
        <v>1.0121645696197928E-2</v>
      </c>
      <c r="K113" s="91">
        <f>I113/'סכום נכסי הקרן'!$C$42</f>
        <v>-8.7629388350475297E-5</v>
      </c>
    </row>
    <row r="114" spans="2:11">
      <c r="B114" s="86" t="s">
        <v>2141</v>
      </c>
      <c r="C114" s="87" t="s">
        <v>2143</v>
      </c>
      <c r="D114" s="88" t="s">
        <v>550</v>
      </c>
      <c r="E114" s="88" t="s">
        <v>132</v>
      </c>
      <c r="F114" s="100">
        <v>44887</v>
      </c>
      <c r="G114" s="90">
        <v>52320.068059999998</v>
      </c>
      <c r="H114" s="101">
        <v>-5.5612750000000002</v>
      </c>
      <c r="I114" s="90">
        <v>-2.9096629840000006</v>
      </c>
      <c r="J114" s="91">
        <f t="shared" si="1"/>
        <v>1.737369379306763E-3</v>
      </c>
      <c r="K114" s="91">
        <f>I114/'סכום נכסי הקרן'!$C$42</f>
        <v>-1.5041488372259993E-5</v>
      </c>
    </row>
    <row r="115" spans="2:11">
      <c r="B115" s="86" t="s">
        <v>2144</v>
      </c>
      <c r="C115" s="87" t="s">
        <v>2145</v>
      </c>
      <c r="D115" s="88" t="s">
        <v>550</v>
      </c>
      <c r="E115" s="88" t="s">
        <v>132</v>
      </c>
      <c r="F115" s="100">
        <v>44886</v>
      </c>
      <c r="G115" s="90">
        <v>113934.6495</v>
      </c>
      <c r="H115" s="101">
        <v>-5.5356240000000003</v>
      </c>
      <c r="I115" s="90">
        <v>-6.3069935470000003</v>
      </c>
      <c r="J115" s="91">
        <f t="shared" si="1"/>
        <v>3.7659266809585762E-3</v>
      </c>
      <c r="K115" s="91">
        <f>I115/'סכום נכסי הקרן'!$C$42</f>
        <v>-3.2603971876737223E-5</v>
      </c>
    </row>
    <row r="116" spans="2:11">
      <c r="B116" s="86" t="s">
        <v>2144</v>
      </c>
      <c r="C116" s="87" t="s">
        <v>2146</v>
      </c>
      <c r="D116" s="88" t="s">
        <v>550</v>
      </c>
      <c r="E116" s="88" t="s">
        <v>132</v>
      </c>
      <c r="F116" s="100">
        <v>44886</v>
      </c>
      <c r="G116" s="90">
        <v>61482.195</v>
      </c>
      <c r="H116" s="101">
        <v>-5.5356240000000003</v>
      </c>
      <c r="I116" s="90">
        <v>-3.4034230060000001</v>
      </c>
      <c r="J116" s="91">
        <f t="shared" si="1"/>
        <v>2.0321951194924286E-3</v>
      </c>
      <c r="K116" s="91">
        <f>I116/'סכום נכסי הקרן'!$C$42</f>
        <v>-1.7593978358364801E-5</v>
      </c>
    </row>
    <row r="117" spans="2:11">
      <c r="B117" s="86" t="s">
        <v>2147</v>
      </c>
      <c r="C117" s="87" t="s">
        <v>2148</v>
      </c>
      <c r="D117" s="88" t="s">
        <v>550</v>
      </c>
      <c r="E117" s="88" t="s">
        <v>132</v>
      </c>
      <c r="F117" s="100">
        <v>44887</v>
      </c>
      <c r="G117" s="90">
        <v>130895.812275</v>
      </c>
      <c r="H117" s="101">
        <v>-5.5941349999999996</v>
      </c>
      <c r="I117" s="90">
        <v>-7.3224885999999998</v>
      </c>
      <c r="J117" s="91">
        <f t="shared" si="1"/>
        <v>4.3722821316143339E-3</v>
      </c>
      <c r="K117" s="91">
        <f>I117/'סכום נכסי הקרן'!$C$42</f>
        <v>-3.7853568519297054E-5</v>
      </c>
    </row>
    <row r="118" spans="2:11">
      <c r="B118" s="86" t="s">
        <v>2149</v>
      </c>
      <c r="C118" s="87" t="s">
        <v>2150</v>
      </c>
      <c r="D118" s="88" t="s">
        <v>550</v>
      </c>
      <c r="E118" s="88" t="s">
        <v>132</v>
      </c>
      <c r="F118" s="100">
        <v>44886</v>
      </c>
      <c r="G118" s="90">
        <v>267019.58692500001</v>
      </c>
      <c r="H118" s="101">
        <v>-5.44313</v>
      </c>
      <c r="I118" s="90">
        <v>-14.534222715</v>
      </c>
      <c r="J118" s="91">
        <f t="shared" si="1"/>
        <v>8.6784323943771904E-3</v>
      </c>
      <c r="K118" s="91">
        <f>I118/'סכום נכסי הקרן'!$C$42</f>
        <v>-7.5134592277409113E-5</v>
      </c>
    </row>
    <row r="119" spans="2:11">
      <c r="B119" s="86" t="s">
        <v>2149</v>
      </c>
      <c r="C119" s="87" t="s">
        <v>2151</v>
      </c>
      <c r="D119" s="88" t="s">
        <v>550</v>
      </c>
      <c r="E119" s="88" t="s">
        <v>132</v>
      </c>
      <c r="F119" s="100">
        <v>44886</v>
      </c>
      <c r="G119" s="90">
        <v>32581.31205</v>
      </c>
      <c r="H119" s="101">
        <v>-5.44313</v>
      </c>
      <c r="I119" s="90">
        <v>-1.7734431049999999</v>
      </c>
      <c r="J119" s="91">
        <f t="shared" si="1"/>
        <v>1.0589287362531563E-3</v>
      </c>
      <c r="K119" s="91">
        <f>I119/'סכום נכסי הקרן'!$C$42</f>
        <v>-9.1678053401397469E-6</v>
      </c>
    </row>
    <row r="120" spans="2:11">
      <c r="B120" s="86" t="s">
        <v>2152</v>
      </c>
      <c r="C120" s="87" t="s">
        <v>2153</v>
      </c>
      <c r="D120" s="88" t="s">
        <v>550</v>
      </c>
      <c r="E120" s="88" t="s">
        <v>132</v>
      </c>
      <c r="F120" s="100">
        <v>44964</v>
      </c>
      <c r="G120" s="90">
        <v>228947.48155500003</v>
      </c>
      <c r="H120" s="101">
        <v>-4.55396</v>
      </c>
      <c r="I120" s="90">
        <v>-10.426176707</v>
      </c>
      <c r="J120" s="91">
        <f t="shared" si="1"/>
        <v>6.2255045527922952E-3</v>
      </c>
      <c r="K120" s="91">
        <f>I120/'סכום נכסי הקרן'!$C$42</f>
        <v>-5.38980688031011E-5</v>
      </c>
    </row>
    <row r="121" spans="2:11">
      <c r="B121" s="86" t="s">
        <v>2154</v>
      </c>
      <c r="C121" s="87" t="s">
        <v>2155</v>
      </c>
      <c r="D121" s="88" t="s">
        <v>550</v>
      </c>
      <c r="E121" s="88" t="s">
        <v>132</v>
      </c>
      <c r="F121" s="100">
        <v>44964</v>
      </c>
      <c r="G121" s="90">
        <v>194417.40592599998</v>
      </c>
      <c r="H121" s="101">
        <v>-4.5509069999999996</v>
      </c>
      <c r="I121" s="90">
        <v>-8.8477545739999996</v>
      </c>
      <c r="J121" s="91">
        <f t="shared" si="1"/>
        <v>5.2830234831378496E-3</v>
      </c>
      <c r="K121" s="91">
        <f>I121/'סכום נכסי הקרן'!$C$42</f>
        <v>-4.5738423410974367E-5</v>
      </c>
    </row>
    <row r="122" spans="2:11">
      <c r="B122" s="86" t="s">
        <v>2154</v>
      </c>
      <c r="C122" s="87" t="s">
        <v>2156</v>
      </c>
      <c r="D122" s="88" t="s">
        <v>550</v>
      </c>
      <c r="E122" s="88" t="s">
        <v>132</v>
      </c>
      <c r="F122" s="100">
        <v>44964</v>
      </c>
      <c r="G122" s="90">
        <v>65185.46813999999</v>
      </c>
      <c r="H122" s="101">
        <v>-4.5509069999999996</v>
      </c>
      <c r="I122" s="90">
        <v>-2.9665297759999998</v>
      </c>
      <c r="J122" s="91">
        <f t="shared" si="1"/>
        <v>1.7713247286594168E-3</v>
      </c>
      <c r="K122" s="91">
        <f>I122/'סכום נכסי הקרן'!$C$42</f>
        <v>-1.5335460971608881E-5</v>
      </c>
    </row>
    <row r="123" spans="2:11">
      <c r="B123" s="86" t="s">
        <v>2157</v>
      </c>
      <c r="C123" s="87" t="s">
        <v>2158</v>
      </c>
      <c r="D123" s="88" t="s">
        <v>550</v>
      </c>
      <c r="E123" s="88" t="s">
        <v>132</v>
      </c>
      <c r="F123" s="100">
        <v>44964</v>
      </c>
      <c r="G123" s="90">
        <v>52416.475322000006</v>
      </c>
      <c r="H123" s="101">
        <v>-4.5173310000000004</v>
      </c>
      <c r="I123" s="90">
        <v>-2.367825769</v>
      </c>
      <c r="J123" s="91">
        <f t="shared" si="1"/>
        <v>1.413836588366238E-3</v>
      </c>
      <c r="K123" s="91">
        <f>I123/'סכום נכסי הקרן'!$C$42</f>
        <v>-1.2240463575265756E-5</v>
      </c>
    </row>
    <row r="124" spans="2:11">
      <c r="B124" s="86" t="s">
        <v>2157</v>
      </c>
      <c r="C124" s="87" t="s">
        <v>2159</v>
      </c>
      <c r="D124" s="88" t="s">
        <v>550</v>
      </c>
      <c r="E124" s="88" t="s">
        <v>132</v>
      </c>
      <c r="F124" s="100">
        <v>44964</v>
      </c>
      <c r="G124" s="90">
        <v>65206.408510000001</v>
      </c>
      <c r="H124" s="101">
        <v>-4.5173310000000004</v>
      </c>
      <c r="I124" s="90">
        <v>-2.9455894060000003</v>
      </c>
      <c r="J124" s="91">
        <f t="shared" si="1"/>
        <v>1.7588211645595845E-3</v>
      </c>
      <c r="K124" s="91">
        <f>I124/'סכום נכסי הקרן'!$C$42</f>
        <v>-1.5227209832697662E-5</v>
      </c>
    </row>
    <row r="125" spans="2:11">
      <c r="B125" s="86" t="s">
        <v>2157</v>
      </c>
      <c r="C125" s="87" t="s">
        <v>2160</v>
      </c>
      <c r="D125" s="88" t="s">
        <v>550</v>
      </c>
      <c r="E125" s="88" t="s">
        <v>132</v>
      </c>
      <c r="F125" s="100">
        <v>44964</v>
      </c>
      <c r="G125" s="90">
        <v>49261.97954</v>
      </c>
      <c r="H125" s="101">
        <v>-4.5173310000000004</v>
      </c>
      <c r="I125" s="90">
        <v>-2.2253267489999997</v>
      </c>
      <c r="J125" s="91">
        <f t="shared" si="1"/>
        <v>1.3287499528037662E-3</v>
      </c>
      <c r="K125" s="91">
        <f>I125/'סכום נכסי הקרן'!$C$42</f>
        <v>-1.150381559775949E-5</v>
      </c>
    </row>
    <row r="126" spans="2:11">
      <c r="B126" s="86" t="s">
        <v>2161</v>
      </c>
      <c r="C126" s="87" t="s">
        <v>2162</v>
      </c>
      <c r="D126" s="88" t="s">
        <v>550</v>
      </c>
      <c r="E126" s="88" t="s">
        <v>132</v>
      </c>
      <c r="F126" s="100">
        <v>44964</v>
      </c>
      <c r="G126" s="90">
        <v>195670.62461999999</v>
      </c>
      <c r="H126" s="101">
        <v>-4.4898759999999998</v>
      </c>
      <c r="I126" s="90">
        <v>-8.7853691269999992</v>
      </c>
      <c r="J126" s="91">
        <f t="shared" si="1"/>
        <v>5.2457729266547877E-3</v>
      </c>
      <c r="K126" s="91">
        <f>I126/'סכום נכסי הקרן'!$C$42</f>
        <v>-4.5415922151959574E-5</v>
      </c>
    </row>
    <row r="127" spans="2:11">
      <c r="B127" s="86" t="s">
        <v>2163</v>
      </c>
      <c r="C127" s="87" t="s">
        <v>2164</v>
      </c>
      <c r="D127" s="88" t="s">
        <v>550</v>
      </c>
      <c r="E127" s="88" t="s">
        <v>132</v>
      </c>
      <c r="F127" s="100">
        <v>44964</v>
      </c>
      <c r="G127" s="90">
        <v>91825.239075999998</v>
      </c>
      <c r="H127" s="101">
        <v>-4.4127720000000004</v>
      </c>
      <c r="I127" s="90">
        <v>-4.0520387309999997</v>
      </c>
      <c r="J127" s="91">
        <f t="shared" si="1"/>
        <v>2.4194857114779966E-3</v>
      </c>
      <c r="K127" s="91">
        <f>I127/'סכום נכסי הקרן'!$C$42</f>
        <v>-2.09469941334909E-5</v>
      </c>
    </row>
    <row r="128" spans="2:11">
      <c r="B128" s="86" t="s">
        <v>2165</v>
      </c>
      <c r="C128" s="87" t="s">
        <v>2166</v>
      </c>
      <c r="D128" s="88" t="s">
        <v>550</v>
      </c>
      <c r="E128" s="88" t="s">
        <v>132</v>
      </c>
      <c r="F128" s="100">
        <v>44937</v>
      </c>
      <c r="G128" s="90">
        <v>76460.839699999997</v>
      </c>
      <c r="H128" s="101">
        <v>-5.1493679999999999</v>
      </c>
      <c r="I128" s="90">
        <v>-3.9372502460000001</v>
      </c>
      <c r="J128" s="91">
        <f t="shared" si="1"/>
        <v>2.3509451279009083E-3</v>
      </c>
      <c r="K128" s="91">
        <f>I128/'סכום נכסי הקרן'!$C$42</f>
        <v>-2.0353595629302885E-5</v>
      </c>
    </row>
    <row r="129" spans="2:11">
      <c r="B129" s="86" t="s">
        <v>2167</v>
      </c>
      <c r="C129" s="87" t="s">
        <v>2168</v>
      </c>
      <c r="D129" s="88" t="s">
        <v>550</v>
      </c>
      <c r="E129" s="88" t="s">
        <v>132</v>
      </c>
      <c r="F129" s="100">
        <v>44956</v>
      </c>
      <c r="G129" s="90">
        <v>118098.89595000001</v>
      </c>
      <c r="H129" s="101">
        <v>-4.4206649999999996</v>
      </c>
      <c r="I129" s="90">
        <v>-5.220756025</v>
      </c>
      <c r="J129" s="91">
        <f t="shared" si="1"/>
        <v>3.117330668377603E-3</v>
      </c>
      <c r="K129" s="91">
        <f>I129/'סכום נכסי הקרן'!$C$42</f>
        <v>-2.6988672391360289E-5</v>
      </c>
    </row>
    <row r="130" spans="2:11">
      <c r="B130" s="86" t="s">
        <v>2169</v>
      </c>
      <c r="C130" s="87" t="s">
        <v>2170</v>
      </c>
      <c r="D130" s="88" t="s">
        <v>550</v>
      </c>
      <c r="E130" s="88" t="s">
        <v>132</v>
      </c>
      <c r="F130" s="100">
        <v>44956</v>
      </c>
      <c r="G130" s="90">
        <v>52488.398200000003</v>
      </c>
      <c r="H130" s="101">
        <v>-4.4206649999999996</v>
      </c>
      <c r="I130" s="90">
        <v>-2.3203360109999998</v>
      </c>
      <c r="J130" s="91">
        <f t="shared" si="1"/>
        <v>1.3854802969903675E-3</v>
      </c>
      <c r="K130" s="91">
        <f>I130/'סכום נכסי הקרן'!$C$42</f>
        <v>-1.1994965506696849E-5</v>
      </c>
    </row>
    <row r="131" spans="2:11">
      <c r="B131" s="86" t="s">
        <v>2171</v>
      </c>
      <c r="C131" s="87" t="s">
        <v>2172</v>
      </c>
      <c r="D131" s="88" t="s">
        <v>550</v>
      </c>
      <c r="E131" s="88" t="s">
        <v>132</v>
      </c>
      <c r="F131" s="100">
        <v>44957</v>
      </c>
      <c r="G131" s="90">
        <v>407022.27851999999</v>
      </c>
      <c r="H131" s="101">
        <v>-4.3546440000000004</v>
      </c>
      <c r="I131" s="90">
        <v>-17.724372055</v>
      </c>
      <c r="J131" s="91">
        <f t="shared" si="1"/>
        <v>1.0583281103388941E-2</v>
      </c>
      <c r="K131" s="91">
        <f>I131/'סכום נכסי הקרן'!$C$42</f>
        <v>-9.1626053476608551E-5</v>
      </c>
    </row>
    <row r="132" spans="2:11">
      <c r="B132" s="86" t="s">
        <v>2173</v>
      </c>
      <c r="C132" s="87" t="s">
        <v>2174</v>
      </c>
      <c r="D132" s="88" t="s">
        <v>550</v>
      </c>
      <c r="E132" s="88" t="s">
        <v>132</v>
      </c>
      <c r="F132" s="100">
        <v>44964</v>
      </c>
      <c r="G132" s="90">
        <v>221432.12520000001</v>
      </c>
      <c r="H132" s="101">
        <v>-4.31846</v>
      </c>
      <c r="I132" s="90">
        <v>-9.5624579350000012</v>
      </c>
      <c r="J132" s="91">
        <f t="shared" si="1"/>
        <v>5.7097752208879115E-3</v>
      </c>
      <c r="K132" s="91">
        <f>I132/'סכום נכסי הקרן'!$C$42</f>
        <v>-4.9433078892798604E-5</v>
      </c>
    </row>
    <row r="133" spans="2:11">
      <c r="B133" s="86" t="s">
        <v>2173</v>
      </c>
      <c r="C133" s="87" t="s">
        <v>2175</v>
      </c>
      <c r="D133" s="88" t="s">
        <v>550</v>
      </c>
      <c r="E133" s="88" t="s">
        <v>132</v>
      </c>
      <c r="F133" s="100">
        <v>44964</v>
      </c>
      <c r="G133" s="90">
        <v>279340.54875399999</v>
      </c>
      <c r="H133" s="101">
        <v>-4.31846</v>
      </c>
      <c r="I133" s="90">
        <v>-12.063210094000002</v>
      </c>
      <c r="J133" s="91">
        <f t="shared" si="1"/>
        <v>7.2029825958221201E-3</v>
      </c>
      <c r="K133" s="91">
        <f>I133/'סכום נכסי הקרן'!$C$42</f>
        <v>-6.2360704782238246E-5</v>
      </c>
    </row>
    <row r="134" spans="2:11">
      <c r="B134" s="86" t="s">
        <v>2176</v>
      </c>
      <c r="C134" s="87" t="s">
        <v>2177</v>
      </c>
      <c r="D134" s="88" t="s">
        <v>550</v>
      </c>
      <c r="E134" s="88" t="s">
        <v>132</v>
      </c>
      <c r="F134" s="100">
        <v>44937</v>
      </c>
      <c r="G134" s="90">
        <v>74059.079100000003</v>
      </c>
      <c r="H134" s="101">
        <v>-5.0574810000000001</v>
      </c>
      <c r="I134" s="90">
        <v>-3.7455240760000001</v>
      </c>
      <c r="J134" s="91">
        <f t="shared" si="1"/>
        <v>2.2364647984601969E-3</v>
      </c>
      <c r="K134" s="91">
        <f>I134/'סכום נכסי הקרן'!$C$42</f>
        <v>-1.9362468143896162E-5</v>
      </c>
    </row>
    <row r="135" spans="2:11">
      <c r="B135" s="86" t="s">
        <v>2178</v>
      </c>
      <c r="C135" s="87" t="s">
        <v>2179</v>
      </c>
      <c r="D135" s="88" t="s">
        <v>550</v>
      </c>
      <c r="E135" s="88" t="s">
        <v>132</v>
      </c>
      <c r="F135" s="100">
        <v>44956</v>
      </c>
      <c r="G135" s="90">
        <v>120846.50291700001</v>
      </c>
      <c r="H135" s="101">
        <v>-4.3142209999999999</v>
      </c>
      <c r="I135" s="90">
        <v>-5.2135857649999995</v>
      </c>
      <c r="J135" s="91">
        <f t="shared" si="1"/>
        <v>3.1130492824459088E-3</v>
      </c>
      <c r="K135" s="91">
        <f>I135/'סכום נכסי הקרן'!$C$42</f>
        <v>-2.6951605767834074E-5</v>
      </c>
    </row>
    <row r="136" spans="2:11">
      <c r="B136" s="86" t="s">
        <v>2180</v>
      </c>
      <c r="C136" s="87" t="s">
        <v>2181</v>
      </c>
      <c r="D136" s="88" t="s">
        <v>550</v>
      </c>
      <c r="E136" s="88" t="s">
        <v>132</v>
      </c>
      <c r="F136" s="100">
        <v>44956</v>
      </c>
      <c r="G136" s="90">
        <v>94578.278514999984</v>
      </c>
      <c r="H136" s="101">
        <v>-4.3111829999999998</v>
      </c>
      <c r="I136" s="90">
        <v>-4.0774430619999995</v>
      </c>
      <c r="J136" s="91">
        <f t="shared" si="1"/>
        <v>2.43465472143684E-3</v>
      </c>
      <c r="K136" s="91">
        <f>I136/'סכום נכסי הקרן'!$C$42</f>
        <v>-2.1078321696663259E-5</v>
      </c>
    </row>
    <row r="137" spans="2:11">
      <c r="B137" s="86" t="s">
        <v>2182</v>
      </c>
      <c r="C137" s="87" t="s">
        <v>2183</v>
      </c>
      <c r="D137" s="88" t="s">
        <v>550</v>
      </c>
      <c r="E137" s="88" t="s">
        <v>132</v>
      </c>
      <c r="F137" s="100">
        <v>44852</v>
      </c>
      <c r="G137" s="90">
        <v>92658.090700000001</v>
      </c>
      <c r="H137" s="101">
        <v>-4.3928710000000004</v>
      </c>
      <c r="I137" s="90">
        <v>-4.0703503030000006</v>
      </c>
      <c r="J137" s="91">
        <f t="shared" si="1"/>
        <v>2.4304196116082576E-3</v>
      </c>
      <c r="K137" s="91">
        <f>I137/'סכום נכסי הקרן'!$C$42</f>
        <v>-2.1041655714172373E-5</v>
      </c>
    </row>
    <row r="138" spans="2:11">
      <c r="B138" s="86" t="s">
        <v>2184</v>
      </c>
      <c r="C138" s="87" t="s">
        <v>2185</v>
      </c>
      <c r="D138" s="88" t="s">
        <v>550</v>
      </c>
      <c r="E138" s="88" t="s">
        <v>132</v>
      </c>
      <c r="F138" s="100">
        <v>44852</v>
      </c>
      <c r="G138" s="90">
        <v>366259.57441600005</v>
      </c>
      <c r="H138" s="101">
        <v>-4.3506479999999996</v>
      </c>
      <c r="I138" s="90">
        <v>-15.934665185</v>
      </c>
      <c r="J138" s="91">
        <f t="shared" si="1"/>
        <v>9.5146412193297947E-3</v>
      </c>
      <c r="K138" s="91">
        <f>I138/'סכום נכסי הקרן'!$C$42</f>
        <v>-8.237417268392263E-5</v>
      </c>
    </row>
    <row r="139" spans="2:11">
      <c r="B139" s="86" t="s">
        <v>2184</v>
      </c>
      <c r="C139" s="87" t="s">
        <v>2186</v>
      </c>
      <c r="D139" s="88" t="s">
        <v>550</v>
      </c>
      <c r="E139" s="88" t="s">
        <v>132</v>
      </c>
      <c r="F139" s="100">
        <v>44852</v>
      </c>
      <c r="G139" s="90">
        <v>74671.743780000004</v>
      </c>
      <c r="H139" s="101">
        <v>-4.3506479999999996</v>
      </c>
      <c r="I139" s="90">
        <v>-3.2487047950000001</v>
      </c>
      <c r="J139" s="91">
        <f t="shared" si="1"/>
        <v>1.9398123646199067E-3</v>
      </c>
      <c r="K139" s="91">
        <f>I139/'סכום נכסי הקרן'!$C$42</f>
        <v>-1.6794163333555945E-5</v>
      </c>
    </row>
    <row r="140" spans="2:11">
      <c r="B140" s="86" t="s">
        <v>2187</v>
      </c>
      <c r="C140" s="87" t="s">
        <v>2188</v>
      </c>
      <c r="D140" s="88" t="s">
        <v>550</v>
      </c>
      <c r="E140" s="88" t="s">
        <v>132</v>
      </c>
      <c r="F140" s="100">
        <v>44852</v>
      </c>
      <c r="G140" s="90">
        <v>225117.84300299999</v>
      </c>
      <c r="H140" s="101">
        <v>-4.3506479999999996</v>
      </c>
      <c r="I140" s="90">
        <v>-9.7940851420000001</v>
      </c>
      <c r="J140" s="91">
        <f t="shared" ref="J140:J203" si="2">IFERROR(I140/$I$11,0)</f>
        <v>5.8480805913273858E-3</v>
      </c>
      <c r="K140" s="91">
        <f>I140/'סכום נכסי הקרן'!$C$42</f>
        <v>-5.0630474591182876E-5</v>
      </c>
    </row>
    <row r="141" spans="2:11">
      <c r="B141" s="86" t="s">
        <v>2189</v>
      </c>
      <c r="C141" s="87" t="s">
        <v>2190</v>
      </c>
      <c r="D141" s="88" t="s">
        <v>550</v>
      </c>
      <c r="E141" s="88" t="s">
        <v>132</v>
      </c>
      <c r="F141" s="100">
        <v>44865</v>
      </c>
      <c r="G141" s="90">
        <v>38658.275824999997</v>
      </c>
      <c r="H141" s="101">
        <v>-4.1592159999999998</v>
      </c>
      <c r="I141" s="90">
        <v>-1.6078813160000001</v>
      </c>
      <c r="J141" s="91">
        <f t="shared" si="2"/>
        <v>9.6007124513698E-4</v>
      </c>
      <c r="K141" s="91">
        <f>I141/'סכום נכסי הקרן'!$C$42</f>
        <v>-8.3119344926127345E-6</v>
      </c>
    </row>
    <row r="142" spans="2:11">
      <c r="B142" s="86" t="s">
        <v>2189</v>
      </c>
      <c r="C142" s="87" t="s">
        <v>2191</v>
      </c>
      <c r="D142" s="88" t="s">
        <v>550</v>
      </c>
      <c r="E142" s="88" t="s">
        <v>132</v>
      </c>
      <c r="F142" s="100">
        <v>44865</v>
      </c>
      <c r="G142" s="90">
        <v>99057.46845</v>
      </c>
      <c r="H142" s="101">
        <v>-4.1592159999999998</v>
      </c>
      <c r="I142" s="90">
        <v>-4.1200143900000006</v>
      </c>
      <c r="J142" s="91">
        <f t="shared" si="2"/>
        <v>2.4600742020125417E-3</v>
      </c>
      <c r="K142" s="91">
        <f>I142/'סכום נכסי הקרן'!$C$42</f>
        <v>-2.1298393965728386E-5</v>
      </c>
    </row>
    <row r="143" spans="2:11">
      <c r="B143" s="86" t="s">
        <v>2189</v>
      </c>
      <c r="C143" s="87" t="s">
        <v>2192</v>
      </c>
      <c r="D143" s="88" t="s">
        <v>550</v>
      </c>
      <c r="E143" s="88" t="s">
        <v>132</v>
      </c>
      <c r="F143" s="100">
        <v>44865</v>
      </c>
      <c r="G143" s="90">
        <v>179055.48772</v>
      </c>
      <c r="H143" s="101">
        <v>-4.1592159999999998</v>
      </c>
      <c r="I143" s="90">
        <v>-7.4473050599999997</v>
      </c>
      <c r="J143" s="91">
        <f t="shared" si="2"/>
        <v>4.4468104521895764E-3</v>
      </c>
      <c r="K143" s="91">
        <f>I143/'סכום נכסי הקרן'!$C$42</f>
        <v>-3.8498806590537765E-5</v>
      </c>
    </row>
    <row r="144" spans="2:11">
      <c r="B144" s="86" t="s">
        <v>2193</v>
      </c>
      <c r="C144" s="87" t="s">
        <v>2194</v>
      </c>
      <c r="D144" s="88" t="s">
        <v>550</v>
      </c>
      <c r="E144" s="88" t="s">
        <v>132</v>
      </c>
      <c r="F144" s="100">
        <v>44865</v>
      </c>
      <c r="G144" s="90">
        <v>353220.14009099995</v>
      </c>
      <c r="H144" s="101">
        <v>-4.0991989999999996</v>
      </c>
      <c r="I144" s="90">
        <v>-14.479198148999998</v>
      </c>
      <c r="J144" s="91">
        <f t="shared" si="2"/>
        <v>8.645577044254605E-3</v>
      </c>
      <c r="K144" s="91">
        <f>I144/'סכום נכסי הקרן'!$C$42</f>
        <v>-7.4850143056235088E-5</v>
      </c>
    </row>
    <row r="145" spans="2:11">
      <c r="B145" s="86" t="s">
        <v>2195</v>
      </c>
      <c r="C145" s="87" t="s">
        <v>2196</v>
      </c>
      <c r="D145" s="88" t="s">
        <v>550</v>
      </c>
      <c r="E145" s="88" t="s">
        <v>132</v>
      </c>
      <c r="F145" s="100">
        <v>44865</v>
      </c>
      <c r="G145" s="90">
        <v>142133.80839399999</v>
      </c>
      <c r="H145" s="101">
        <v>-4.0482399999999998</v>
      </c>
      <c r="I145" s="90">
        <v>-5.7539170080000002</v>
      </c>
      <c r="J145" s="91">
        <f t="shared" si="2"/>
        <v>3.4356828525305199E-3</v>
      </c>
      <c r="K145" s="91">
        <f>I145/'סכום נכסי הקרן'!$C$42</f>
        <v>-2.9744845450039582E-5</v>
      </c>
    </row>
    <row r="146" spans="2:11">
      <c r="B146" s="86" t="s">
        <v>2197</v>
      </c>
      <c r="C146" s="87" t="s">
        <v>2198</v>
      </c>
      <c r="D146" s="88" t="s">
        <v>550</v>
      </c>
      <c r="E146" s="88" t="s">
        <v>132</v>
      </c>
      <c r="F146" s="100">
        <v>44867</v>
      </c>
      <c r="G146" s="90">
        <v>212952.92984</v>
      </c>
      <c r="H146" s="101">
        <v>-3.786864</v>
      </c>
      <c r="I146" s="90">
        <v>-8.0642379249999987</v>
      </c>
      <c r="J146" s="91">
        <f t="shared" si="2"/>
        <v>4.8151831038103837E-3</v>
      </c>
      <c r="K146" s="91">
        <f>I146/'סכום נכסי הקרן'!$C$42</f>
        <v>-4.1688037977949376E-5</v>
      </c>
    </row>
    <row r="147" spans="2:11">
      <c r="B147" s="86" t="s">
        <v>2199</v>
      </c>
      <c r="C147" s="87" t="s">
        <v>2200</v>
      </c>
      <c r="D147" s="88" t="s">
        <v>550</v>
      </c>
      <c r="E147" s="88" t="s">
        <v>132</v>
      </c>
      <c r="F147" s="100">
        <v>44853</v>
      </c>
      <c r="G147" s="90">
        <v>135131.3928</v>
      </c>
      <c r="H147" s="101">
        <v>-3.7877869999999998</v>
      </c>
      <c r="I147" s="90">
        <v>-5.1184898110000008</v>
      </c>
      <c r="J147" s="91">
        <f t="shared" si="2"/>
        <v>3.0562671741797363E-3</v>
      </c>
      <c r="K147" s="91">
        <f>I147/'סכום נכסי הקרן'!$C$42</f>
        <v>-2.6460007705032464E-5</v>
      </c>
    </row>
    <row r="148" spans="2:11">
      <c r="B148" s="86" t="s">
        <v>2201</v>
      </c>
      <c r="C148" s="87" t="s">
        <v>2202</v>
      </c>
      <c r="D148" s="88" t="s">
        <v>550</v>
      </c>
      <c r="E148" s="88" t="s">
        <v>132</v>
      </c>
      <c r="F148" s="100">
        <v>44853</v>
      </c>
      <c r="G148" s="90">
        <v>158994.5184</v>
      </c>
      <c r="H148" s="101">
        <v>-3.7877869999999998</v>
      </c>
      <c r="I148" s="90">
        <v>-6.0223742650000007</v>
      </c>
      <c r="J148" s="91">
        <f t="shared" si="2"/>
        <v>3.5959795674865938E-3</v>
      </c>
      <c r="K148" s="91">
        <f>I148/'סכום נכסי הקרן'!$C$42</f>
        <v>-3.1132633909328146E-5</v>
      </c>
    </row>
    <row r="149" spans="2:11">
      <c r="B149" s="86" t="s">
        <v>2201</v>
      </c>
      <c r="C149" s="87" t="s">
        <v>2203</v>
      </c>
      <c r="D149" s="88" t="s">
        <v>550</v>
      </c>
      <c r="E149" s="88" t="s">
        <v>132</v>
      </c>
      <c r="F149" s="100">
        <v>44853</v>
      </c>
      <c r="G149" s="90">
        <v>112609.49400000001</v>
      </c>
      <c r="H149" s="101">
        <v>-3.7877869999999998</v>
      </c>
      <c r="I149" s="90">
        <v>-4.2654081760000002</v>
      </c>
      <c r="J149" s="91">
        <f t="shared" si="2"/>
        <v>2.5468893119159641E-3</v>
      </c>
      <c r="K149" s="91">
        <f>I149/'סכום נכסי הקרן'!$C$42</f>
        <v>-2.2050006421721967E-5</v>
      </c>
    </row>
    <row r="150" spans="2:11">
      <c r="B150" s="86" t="s">
        <v>2204</v>
      </c>
      <c r="C150" s="87" t="s">
        <v>2205</v>
      </c>
      <c r="D150" s="88" t="s">
        <v>550</v>
      </c>
      <c r="E150" s="88" t="s">
        <v>132</v>
      </c>
      <c r="F150" s="100">
        <v>44865</v>
      </c>
      <c r="G150" s="90">
        <v>50048.663999999997</v>
      </c>
      <c r="H150" s="101">
        <v>-3.762165</v>
      </c>
      <c r="I150" s="90">
        <v>-1.8829131910000003</v>
      </c>
      <c r="J150" s="91">
        <f t="shared" si="2"/>
        <v>1.1242936862189488E-3</v>
      </c>
      <c r="K150" s="91">
        <f>I150/'סכום נכסי הקרן'!$C$42</f>
        <v>-9.73371040706117E-6</v>
      </c>
    </row>
    <row r="151" spans="2:11">
      <c r="B151" s="86" t="s">
        <v>2204</v>
      </c>
      <c r="C151" s="87" t="s">
        <v>2206</v>
      </c>
      <c r="D151" s="88" t="s">
        <v>550</v>
      </c>
      <c r="E151" s="88" t="s">
        <v>132</v>
      </c>
      <c r="F151" s="100">
        <v>44865</v>
      </c>
      <c r="G151" s="90">
        <v>66566.918999999994</v>
      </c>
      <c r="H151" s="101">
        <v>-3.762165</v>
      </c>
      <c r="I151" s="90">
        <v>-2.5043571600000001</v>
      </c>
      <c r="J151" s="91">
        <f t="shared" si="2"/>
        <v>1.4953599329397961E-3</v>
      </c>
      <c r="K151" s="91">
        <f>I151/'סכום נכסי הקרן'!$C$42</f>
        <v>-1.2946261924238733E-5</v>
      </c>
    </row>
    <row r="152" spans="2:11">
      <c r="B152" s="86" t="s">
        <v>2207</v>
      </c>
      <c r="C152" s="87" t="s">
        <v>2208</v>
      </c>
      <c r="D152" s="88" t="s">
        <v>550</v>
      </c>
      <c r="E152" s="88" t="s">
        <v>132</v>
      </c>
      <c r="F152" s="100">
        <v>44867</v>
      </c>
      <c r="G152" s="90">
        <v>82814.404175000003</v>
      </c>
      <c r="H152" s="101">
        <v>-3.8130950000000001</v>
      </c>
      <c r="I152" s="90">
        <v>-3.1577919290000005</v>
      </c>
      <c r="J152" s="91">
        <f t="shared" si="2"/>
        <v>1.8855279920166298E-3</v>
      </c>
      <c r="K152" s="91">
        <f>I152/'סכום נכסי הקרן'!$C$42</f>
        <v>-1.6324189723434291E-5</v>
      </c>
    </row>
    <row r="153" spans="2:11">
      <c r="B153" s="86" t="s">
        <v>2209</v>
      </c>
      <c r="C153" s="87" t="s">
        <v>2210</v>
      </c>
      <c r="D153" s="88" t="s">
        <v>550</v>
      </c>
      <c r="E153" s="88" t="s">
        <v>132</v>
      </c>
      <c r="F153" s="100">
        <v>44859</v>
      </c>
      <c r="G153" s="90">
        <v>119854.88536499999</v>
      </c>
      <c r="H153" s="101">
        <v>-3.5439050000000001</v>
      </c>
      <c r="I153" s="90">
        <v>-4.2475432700000004</v>
      </c>
      <c r="J153" s="91">
        <f t="shared" si="2"/>
        <v>2.5362221175297866E-3</v>
      </c>
      <c r="K153" s="91">
        <f>I153/'סכום נכסי הקרן'!$C$42</f>
        <v>-2.1957653878713324E-5</v>
      </c>
    </row>
    <row r="154" spans="2:11">
      <c r="B154" s="86" t="s">
        <v>2211</v>
      </c>
      <c r="C154" s="87" t="s">
        <v>2212</v>
      </c>
      <c r="D154" s="88" t="s">
        <v>550</v>
      </c>
      <c r="E154" s="88" t="s">
        <v>132</v>
      </c>
      <c r="F154" s="100">
        <v>44867</v>
      </c>
      <c r="G154" s="90">
        <v>106595.826292</v>
      </c>
      <c r="H154" s="101">
        <v>-3.7326169999999999</v>
      </c>
      <c r="I154" s="90">
        <v>-3.9788144080000003</v>
      </c>
      <c r="J154" s="91">
        <f t="shared" si="2"/>
        <v>2.3757632263310137E-3</v>
      </c>
      <c r="K154" s="91">
        <f>I154/'סכום נכסי הקרן'!$C$42</f>
        <v>-2.0568461358723642E-5</v>
      </c>
    </row>
    <row r="155" spans="2:11">
      <c r="B155" s="86" t="s">
        <v>2211</v>
      </c>
      <c r="C155" s="87" t="s">
        <v>2213</v>
      </c>
      <c r="D155" s="88" t="s">
        <v>550</v>
      </c>
      <c r="E155" s="88" t="s">
        <v>132</v>
      </c>
      <c r="F155" s="100">
        <v>44867</v>
      </c>
      <c r="G155" s="90">
        <v>66302.922430000006</v>
      </c>
      <c r="H155" s="101">
        <v>-3.7326169999999999</v>
      </c>
      <c r="I155" s="90">
        <v>-2.4748344489999998</v>
      </c>
      <c r="J155" s="91">
        <f t="shared" si="2"/>
        <v>1.4777318246786081E-3</v>
      </c>
      <c r="K155" s="91">
        <f>I155/'סכום נכסי הקרן'!$C$42</f>
        <v>-1.2793644416071645E-5</v>
      </c>
    </row>
    <row r="156" spans="2:11">
      <c r="B156" s="86" t="s">
        <v>2214</v>
      </c>
      <c r="C156" s="87" t="s">
        <v>2215</v>
      </c>
      <c r="D156" s="88" t="s">
        <v>550</v>
      </c>
      <c r="E156" s="88" t="s">
        <v>132</v>
      </c>
      <c r="F156" s="100">
        <v>44853</v>
      </c>
      <c r="G156" s="90">
        <v>133325.12224999999</v>
      </c>
      <c r="H156" s="101">
        <v>-3.6337640000000002</v>
      </c>
      <c r="I156" s="90">
        <v>-4.8447199739999993</v>
      </c>
      <c r="J156" s="91">
        <f t="shared" si="2"/>
        <v>2.8927983001564876E-3</v>
      </c>
      <c r="K156" s="91">
        <f>I156/'סכום נכסי הקרן'!$C$42</f>
        <v>-2.5044755889768956E-5</v>
      </c>
    </row>
    <row r="157" spans="2:11">
      <c r="B157" s="86" t="s">
        <v>2214</v>
      </c>
      <c r="C157" s="87" t="s">
        <v>2216</v>
      </c>
      <c r="D157" s="88" t="s">
        <v>550</v>
      </c>
      <c r="E157" s="88" t="s">
        <v>132</v>
      </c>
      <c r="F157" s="100">
        <v>44853</v>
      </c>
      <c r="G157" s="90">
        <v>150361.71900000001</v>
      </c>
      <c r="H157" s="101">
        <v>-3.6337640000000002</v>
      </c>
      <c r="I157" s="90">
        <v>-5.4637896520000009</v>
      </c>
      <c r="J157" s="91">
        <f t="shared" si="2"/>
        <v>3.262446849878183E-3</v>
      </c>
      <c r="K157" s="91">
        <f>I157/'סכום נכסי הקרן'!$C$42</f>
        <v>-2.8245033521391658E-5</v>
      </c>
    </row>
    <row r="158" spans="2:11">
      <c r="B158" s="86" t="s">
        <v>2217</v>
      </c>
      <c r="C158" s="87" t="s">
        <v>2218</v>
      </c>
      <c r="D158" s="88" t="s">
        <v>550</v>
      </c>
      <c r="E158" s="88" t="s">
        <v>132</v>
      </c>
      <c r="F158" s="100">
        <v>44853</v>
      </c>
      <c r="G158" s="90">
        <v>146678.675743</v>
      </c>
      <c r="H158" s="101">
        <v>-3.618897</v>
      </c>
      <c r="I158" s="90">
        <v>-5.3081507080000003</v>
      </c>
      <c r="J158" s="91">
        <f t="shared" si="2"/>
        <v>3.169514322289881E-3</v>
      </c>
      <c r="K158" s="91">
        <f>I158/'סכום נכסי הקרן'!$C$42</f>
        <v>-2.7440458771903477E-5</v>
      </c>
    </row>
    <row r="159" spans="2:11">
      <c r="B159" s="86" t="s">
        <v>2219</v>
      </c>
      <c r="C159" s="87" t="s">
        <v>2220</v>
      </c>
      <c r="D159" s="88" t="s">
        <v>550</v>
      </c>
      <c r="E159" s="88" t="s">
        <v>132</v>
      </c>
      <c r="F159" s="100">
        <v>44867</v>
      </c>
      <c r="G159" s="90">
        <v>106681.52163599999</v>
      </c>
      <c r="H159" s="101">
        <v>-3.6492909999999998</v>
      </c>
      <c r="I159" s="90">
        <v>-3.893119064</v>
      </c>
      <c r="J159" s="91">
        <f t="shared" si="2"/>
        <v>2.3245942533491036E-3</v>
      </c>
      <c r="K159" s="91">
        <f>I159/'סכום נכסי הקרן'!$C$42</f>
        <v>-2.0125459702717137E-5</v>
      </c>
    </row>
    <row r="160" spans="2:11">
      <c r="B160" s="86" t="s">
        <v>2221</v>
      </c>
      <c r="C160" s="87" t="s">
        <v>2222</v>
      </c>
      <c r="D160" s="88" t="s">
        <v>550</v>
      </c>
      <c r="E160" s="88" t="s">
        <v>132</v>
      </c>
      <c r="F160" s="100">
        <v>44859</v>
      </c>
      <c r="G160" s="90">
        <v>66681.689549999996</v>
      </c>
      <c r="H160" s="101">
        <v>-3.395391</v>
      </c>
      <c r="I160" s="90">
        <v>-2.2641041340000001</v>
      </c>
      <c r="J160" s="91">
        <f t="shared" si="2"/>
        <v>1.3519040574815435E-3</v>
      </c>
      <c r="K160" s="91">
        <f>I160/'סכום נכסי הקרן'!$C$42</f>
        <v>-1.1704275097293115E-5</v>
      </c>
    </row>
    <row r="161" spans="2:11">
      <c r="B161" s="86" t="s">
        <v>2221</v>
      </c>
      <c r="C161" s="87" t="s">
        <v>2223</v>
      </c>
      <c r="D161" s="88" t="s">
        <v>550</v>
      </c>
      <c r="E161" s="88" t="s">
        <v>132</v>
      </c>
      <c r="F161" s="100">
        <v>44859</v>
      </c>
      <c r="G161" s="90">
        <v>33180.968099999998</v>
      </c>
      <c r="H161" s="101">
        <v>-3.395391</v>
      </c>
      <c r="I161" s="90">
        <v>-1.126623631</v>
      </c>
      <c r="J161" s="91">
        <f t="shared" si="2"/>
        <v>6.727106916732873E-4</v>
      </c>
      <c r="K161" s="91">
        <f>I161/'סכום נכסי הקרן'!$C$42</f>
        <v>-5.8240752756539281E-6</v>
      </c>
    </row>
    <row r="162" spans="2:11">
      <c r="B162" s="86" t="s">
        <v>2224</v>
      </c>
      <c r="C162" s="87" t="s">
        <v>2225</v>
      </c>
      <c r="D162" s="88" t="s">
        <v>550</v>
      </c>
      <c r="E162" s="88" t="s">
        <v>132</v>
      </c>
      <c r="F162" s="100">
        <v>44972</v>
      </c>
      <c r="G162" s="90">
        <v>116200.0168</v>
      </c>
      <c r="H162" s="101">
        <v>-2.6334499999999998</v>
      </c>
      <c r="I162" s="90">
        <v>-3.0600694380000002</v>
      </c>
      <c r="J162" s="91">
        <f t="shared" si="2"/>
        <v>1.827177569831453E-3</v>
      </c>
      <c r="K162" s="91">
        <f>I162/'סכום נכסי הקרן'!$C$42</f>
        <v>-1.5819013790631213E-5</v>
      </c>
    </row>
    <row r="163" spans="2:11">
      <c r="B163" s="86" t="s">
        <v>2226</v>
      </c>
      <c r="C163" s="87" t="s">
        <v>2227</v>
      </c>
      <c r="D163" s="88" t="s">
        <v>550</v>
      </c>
      <c r="E163" s="88" t="s">
        <v>132</v>
      </c>
      <c r="F163" s="100">
        <v>44854</v>
      </c>
      <c r="G163" s="90">
        <v>150577.446</v>
      </c>
      <c r="H163" s="101">
        <v>-3.535428</v>
      </c>
      <c r="I163" s="90">
        <v>-5.3235568339999997</v>
      </c>
      <c r="J163" s="91">
        <f t="shared" si="2"/>
        <v>3.1787133710159104E-3</v>
      </c>
      <c r="K163" s="91">
        <f>I163/'סכום נכסי הקרן'!$C$42</f>
        <v>-2.7520100663890568E-5</v>
      </c>
    </row>
    <row r="164" spans="2:11">
      <c r="B164" s="86" t="s">
        <v>2226</v>
      </c>
      <c r="C164" s="87" t="s">
        <v>2228</v>
      </c>
      <c r="D164" s="88" t="s">
        <v>550</v>
      </c>
      <c r="E164" s="88" t="s">
        <v>132</v>
      </c>
      <c r="F164" s="100">
        <v>44854</v>
      </c>
      <c r="G164" s="90">
        <v>133516.40650000001</v>
      </c>
      <c r="H164" s="101">
        <v>-3.535428</v>
      </c>
      <c r="I164" s="90">
        <v>-4.7203761059999998</v>
      </c>
      <c r="J164" s="91">
        <f t="shared" si="2"/>
        <v>2.8185521658255705E-3</v>
      </c>
      <c r="K164" s="91">
        <f>I164/'סכום נכסי הקרן'!$C$42</f>
        <v>-2.4401960880529555E-5</v>
      </c>
    </row>
    <row r="165" spans="2:11">
      <c r="B165" s="86" t="s">
        <v>2229</v>
      </c>
      <c r="C165" s="87" t="s">
        <v>2230</v>
      </c>
      <c r="D165" s="88" t="s">
        <v>550</v>
      </c>
      <c r="E165" s="88" t="s">
        <v>132</v>
      </c>
      <c r="F165" s="100">
        <v>44972</v>
      </c>
      <c r="G165" s="90">
        <v>66438.082999999999</v>
      </c>
      <c r="H165" s="101">
        <v>-2.5746340000000001</v>
      </c>
      <c r="I165" s="90">
        <v>-1.7105377100000001</v>
      </c>
      <c r="J165" s="91">
        <f t="shared" si="2"/>
        <v>1.021367717101738E-3</v>
      </c>
      <c r="K165" s="91">
        <f>I165/'סכום נכסי הקרן'!$C$42</f>
        <v>-8.8426162125163951E-6</v>
      </c>
    </row>
    <row r="166" spans="2:11">
      <c r="B166" s="86" t="s">
        <v>2231</v>
      </c>
      <c r="C166" s="87" t="s">
        <v>2232</v>
      </c>
      <c r="D166" s="88" t="s">
        <v>550</v>
      </c>
      <c r="E166" s="88" t="s">
        <v>132</v>
      </c>
      <c r="F166" s="100">
        <v>44972</v>
      </c>
      <c r="G166" s="90">
        <v>133554.66334999999</v>
      </c>
      <c r="H166" s="101">
        <v>-2.5452520000000001</v>
      </c>
      <c r="I166" s="90">
        <v>-3.3993024220000003</v>
      </c>
      <c r="J166" s="91">
        <f t="shared" si="2"/>
        <v>2.0297347051744037E-3</v>
      </c>
      <c r="K166" s="91">
        <f>I166/'סכום נכסי הקרן'!$C$42</f>
        <v>-1.7572677019803003E-5</v>
      </c>
    </row>
    <row r="167" spans="2:11">
      <c r="B167" s="86" t="s">
        <v>2231</v>
      </c>
      <c r="C167" s="87" t="s">
        <v>2233</v>
      </c>
      <c r="D167" s="88" t="s">
        <v>550</v>
      </c>
      <c r="E167" s="88" t="s">
        <v>132</v>
      </c>
      <c r="F167" s="100">
        <v>44972</v>
      </c>
      <c r="G167" s="90">
        <v>100413.7276</v>
      </c>
      <c r="H167" s="101">
        <v>-2.5452520000000001</v>
      </c>
      <c r="I167" s="90">
        <v>-2.5557821709999997</v>
      </c>
      <c r="J167" s="91">
        <f t="shared" si="2"/>
        <v>1.5260659768813829E-3</v>
      </c>
      <c r="K167" s="91">
        <f>I167/'סכום נכסי הקרן'!$C$42</f>
        <v>-1.3212103263683643E-5</v>
      </c>
    </row>
    <row r="168" spans="2:11">
      <c r="B168" s="86" t="s">
        <v>2234</v>
      </c>
      <c r="C168" s="87" t="s">
        <v>2235</v>
      </c>
      <c r="D168" s="88" t="s">
        <v>550</v>
      </c>
      <c r="E168" s="88" t="s">
        <v>132</v>
      </c>
      <c r="F168" s="100">
        <v>44972</v>
      </c>
      <c r="G168" s="90">
        <v>26715.523492</v>
      </c>
      <c r="H168" s="101">
        <v>-2.5276299999999998</v>
      </c>
      <c r="I168" s="90">
        <v>-0.67526966200000016</v>
      </c>
      <c r="J168" s="91">
        <f t="shared" si="2"/>
        <v>4.0320574581486572E-4</v>
      </c>
      <c r="K168" s="91">
        <f>I168/'סכום נכסי הקרן'!$C$42</f>
        <v>-3.4908031703210259E-6</v>
      </c>
    </row>
    <row r="169" spans="2:11">
      <c r="B169" s="86" t="s">
        <v>2236</v>
      </c>
      <c r="C169" s="87" t="s">
        <v>2237</v>
      </c>
      <c r="D169" s="88" t="s">
        <v>550</v>
      </c>
      <c r="E169" s="88" t="s">
        <v>132</v>
      </c>
      <c r="F169" s="100">
        <v>44854</v>
      </c>
      <c r="G169" s="90">
        <v>120223.29883099999</v>
      </c>
      <c r="H169" s="101">
        <v>-3.48502</v>
      </c>
      <c r="I169" s="90">
        <v>-4.1898055189999992</v>
      </c>
      <c r="J169" s="91">
        <f t="shared" si="2"/>
        <v>2.5017467156811714E-3</v>
      </c>
      <c r="K169" s="91">
        <f>I169/'סכום נכסי הקרן'!$C$42</f>
        <v>-2.1659178861131371E-5</v>
      </c>
    </row>
    <row r="170" spans="2:11">
      <c r="B170" s="86" t="s">
        <v>2238</v>
      </c>
      <c r="C170" s="87" t="s">
        <v>2239</v>
      </c>
      <c r="D170" s="88" t="s">
        <v>550</v>
      </c>
      <c r="E170" s="88" t="s">
        <v>132</v>
      </c>
      <c r="F170" s="100">
        <v>44854</v>
      </c>
      <c r="G170" s="90">
        <v>106932.48657199999</v>
      </c>
      <c r="H170" s="101">
        <v>-3.4198580000000001</v>
      </c>
      <c r="I170" s="90">
        <v>-3.6569395129999993</v>
      </c>
      <c r="J170" s="91">
        <f t="shared" si="2"/>
        <v>2.1835706632693593E-3</v>
      </c>
      <c r="K170" s="91">
        <f>I170/'סכום נכסי הקרן'!$C$42</f>
        <v>-1.8904530684591341E-5</v>
      </c>
    </row>
    <row r="171" spans="2:11">
      <c r="B171" s="86" t="s">
        <v>2240</v>
      </c>
      <c r="C171" s="87" t="s">
        <v>2241</v>
      </c>
      <c r="D171" s="88" t="s">
        <v>550</v>
      </c>
      <c r="E171" s="88" t="s">
        <v>132</v>
      </c>
      <c r="F171" s="100">
        <v>44867</v>
      </c>
      <c r="G171" s="90">
        <v>214115.93807999999</v>
      </c>
      <c r="H171" s="101">
        <v>-3.2848290000000002</v>
      </c>
      <c r="I171" s="90">
        <v>-7.0333433199999993</v>
      </c>
      <c r="J171" s="91">
        <f t="shared" si="2"/>
        <v>4.1996325297857118E-3</v>
      </c>
      <c r="K171" s="91">
        <f>I171/'סכום נכסי הקרן'!$C$42</f>
        <v>-3.6358833427662861E-5</v>
      </c>
    </row>
    <row r="172" spans="2:11">
      <c r="B172" s="86" t="s">
        <v>2242</v>
      </c>
      <c r="C172" s="87" t="s">
        <v>2243</v>
      </c>
      <c r="D172" s="88" t="s">
        <v>550</v>
      </c>
      <c r="E172" s="88" t="s">
        <v>132</v>
      </c>
      <c r="F172" s="100">
        <v>44837</v>
      </c>
      <c r="G172" s="90">
        <v>133860.71815</v>
      </c>
      <c r="H172" s="101">
        <v>-3.247404</v>
      </c>
      <c r="I172" s="90">
        <v>-4.3469983549999993</v>
      </c>
      <c r="J172" s="91">
        <f t="shared" si="2"/>
        <v>2.5956070773156823E-3</v>
      </c>
      <c r="K172" s="91">
        <f>I172/'סכום נכסי הקרן'!$C$42</f>
        <v>-2.2471786447610731E-5</v>
      </c>
    </row>
    <row r="173" spans="2:11">
      <c r="B173" s="86" t="s">
        <v>2244</v>
      </c>
      <c r="C173" s="87" t="s">
        <v>2245</v>
      </c>
      <c r="D173" s="88" t="s">
        <v>550</v>
      </c>
      <c r="E173" s="88" t="s">
        <v>132</v>
      </c>
      <c r="F173" s="100">
        <v>44973</v>
      </c>
      <c r="G173" s="90">
        <v>133975.48869999999</v>
      </c>
      <c r="H173" s="101">
        <v>-2.1927560000000001</v>
      </c>
      <c r="I173" s="90">
        <v>-2.9377552179999999</v>
      </c>
      <c r="J173" s="91">
        <f t="shared" si="2"/>
        <v>1.7541433450259209E-3</v>
      </c>
      <c r="K173" s="91">
        <f>I173/'סכום נכסי הקרן'!$C$42</f>
        <v>-1.5186711036666615E-5</v>
      </c>
    </row>
    <row r="174" spans="2:11">
      <c r="B174" s="86" t="s">
        <v>2246</v>
      </c>
      <c r="C174" s="87" t="s">
        <v>2247</v>
      </c>
      <c r="D174" s="88" t="s">
        <v>550</v>
      </c>
      <c r="E174" s="88" t="s">
        <v>132</v>
      </c>
      <c r="F174" s="100">
        <v>44973</v>
      </c>
      <c r="G174" s="90">
        <v>332297.162771</v>
      </c>
      <c r="H174" s="101">
        <v>-2.1810849999999999</v>
      </c>
      <c r="I174" s="90">
        <v>-7.2476821429999996</v>
      </c>
      <c r="J174" s="91">
        <f t="shared" si="2"/>
        <v>4.3276149490296487E-3</v>
      </c>
      <c r="K174" s="91">
        <f>I174/'סכום נכסי הקרן'!$C$42</f>
        <v>-3.7466856910659614E-5</v>
      </c>
    </row>
    <row r="175" spans="2:11">
      <c r="B175" s="86" t="s">
        <v>2248</v>
      </c>
      <c r="C175" s="87" t="s">
        <v>2249</v>
      </c>
      <c r="D175" s="88" t="s">
        <v>550</v>
      </c>
      <c r="E175" s="88" t="s">
        <v>132</v>
      </c>
      <c r="F175" s="100">
        <v>44977</v>
      </c>
      <c r="G175" s="90">
        <v>233856.24313900003</v>
      </c>
      <c r="H175" s="101">
        <v>-1.8648169999999999</v>
      </c>
      <c r="I175" s="90">
        <v>-4.3609919079999999</v>
      </c>
      <c r="J175" s="91">
        <f t="shared" si="2"/>
        <v>2.6039626740372258E-3</v>
      </c>
      <c r="K175" s="91">
        <f>I175/'סכום נכסי הקרן'!$C$42</f>
        <v>-2.2544126050476612E-5</v>
      </c>
    </row>
    <row r="176" spans="2:11">
      <c r="B176" s="86" t="s">
        <v>2250</v>
      </c>
      <c r="C176" s="87" t="s">
        <v>2251</v>
      </c>
      <c r="D176" s="88" t="s">
        <v>550</v>
      </c>
      <c r="E176" s="88" t="s">
        <v>132</v>
      </c>
      <c r="F176" s="100">
        <v>44977</v>
      </c>
      <c r="G176" s="90">
        <v>237547.21077800001</v>
      </c>
      <c r="H176" s="101">
        <v>-1.8300339999999999</v>
      </c>
      <c r="I176" s="90">
        <v>-4.3471957469999998</v>
      </c>
      <c r="J176" s="91">
        <f t="shared" si="2"/>
        <v>2.5957249407309322E-3</v>
      </c>
      <c r="K176" s="91">
        <f>I176/'סכום נכסי הקרן'!$C$42</f>
        <v>-2.2472806864576239E-5</v>
      </c>
    </row>
    <row r="177" spans="2:11">
      <c r="B177" s="86" t="s">
        <v>2252</v>
      </c>
      <c r="C177" s="87" t="s">
        <v>2253</v>
      </c>
      <c r="D177" s="88" t="s">
        <v>550</v>
      </c>
      <c r="E177" s="88" t="s">
        <v>132</v>
      </c>
      <c r="F177" s="100">
        <v>45013</v>
      </c>
      <c r="G177" s="90">
        <v>134549.34145000001</v>
      </c>
      <c r="H177" s="101">
        <v>-1.6812400000000001</v>
      </c>
      <c r="I177" s="90">
        <v>-2.2620977770000001</v>
      </c>
      <c r="J177" s="91">
        <f t="shared" si="2"/>
        <v>1.3507060550891957E-3</v>
      </c>
      <c r="K177" s="91">
        <f>I177/'סכום נכסי הקרן'!$C$42</f>
        <v>-1.1693903244727354E-5</v>
      </c>
    </row>
    <row r="178" spans="2:11">
      <c r="B178" s="86" t="s">
        <v>2252</v>
      </c>
      <c r="C178" s="87" t="s">
        <v>2254</v>
      </c>
      <c r="D178" s="88" t="s">
        <v>550</v>
      </c>
      <c r="E178" s="88" t="s">
        <v>132</v>
      </c>
      <c r="F178" s="100">
        <v>45013</v>
      </c>
      <c r="G178" s="90">
        <v>37935.592949999998</v>
      </c>
      <c r="H178" s="101">
        <v>-1.6812400000000001</v>
      </c>
      <c r="I178" s="90">
        <v>-0.63778848399999999</v>
      </c>
      <c r="J178" s="91">
        <f t="shared" si="2"/>
        <v>3.8082561061858049E-4</v>
      </c>
      <c r="K178" s="91">
        <f>I178/'סכום נכסי הקרן'!$C$42</f>
        <v>-3.2970444064484572E-6</v>
      </c>
    </row>
    <row r="179" spans="2:11">
      <c r="B179" s="86" t="s">
        <v>2255</v>
      </c>
      <c r="C179" s="87" t="s">
        <v>2256</v>
      </c>
      <c r="D179" s="88" t="s">
        <v>550</v>
      </c>
      <c r="E179" s="88" t="s">
        <v>132</v>
      </c>
      <c r="F179" s="100">
        <v>44868</v>
      </c>
      <c r="G179" s="90">
        <v>94264.878400000001</v>
      </c>
      <c r="H179" s="101">
        <v>-2.6852269999999998</v>
      </c>
      <c r="I179" s="90">
        <v>-2.531226223</v>
      </c>
      <c r="J179" s="91">
        <f t="shared" si="2"/>
        <v>1.5114035392143239E-3</v>
      </c>
      <c r="K179" s="91">
        <f>I179/'סכום נכסי הקרן'!$C$42</f>
        <v>-1.3085161412224254E-5</v>
      </c>
    </row>
    <row r="180" spans="2:11">
      <c r="B180" s="86" t="s">
        <v>2257</v>
      </c>
      <c r="C180" s="87" t="s">
        <v>2258</v>
      </c>
      <c r="D180" s="88" t="s">
        <v>550</v>
      </c>
      <c r="E180" s="88" t="s">
        <v>132</v>
      </c>
      <c r="F180" s="100">
        <v>44868</v>
      </c>
      <c r="G180" s="90">
        <v>134664.11199999999</v>
      </c>
      <c r="H180" s="101">
        <v>-2.6852269999999998</v>
      </c>
      <c r="I180" s="90">
        <v>-3.616037462</v>
      </c>
      <c r="J180" s="91">
        <f t="shared" si="2"/>
        <v>2.1591479135045217E-3</v>
      </c>
      <c r="K180" s="91">
        <f>I180/'סכום נכסי הקרן'!$C$42</f>
        <v>-1.8693087734702931E-5</v>
      </c>
    </row>
    <row r="181" spans="2:11">
      <c r="B181" s="86" t="s">
        <v>2259</v>
      </c>
      <c r="C181" s="87" t="s">
        <v>2260</v>
      </c>
      <c r="D181" s="88" t="s">
        <v>550</v>
      </c>
      <c r="E181" s="88" t="s">
        <v>132</v>
      </c>
      <c r="F181" s="100">
        <v>45013</v>
      </c>
      <c r="G181" s="90">
        <v>45785.79808</v>
      </c>
      <c r="H181" s="101">
        <v>-1.5945800000000001</v>
      </c>
      <c r="I181" s="90">
        <v>-0.73009125400000008</v>
      </c>
      <c r="J181" s="91">
        <f t="shared" si="2"/>
        <v>4.3593989949156119E-4</v>
      </c>
      <c r="K181" s="91">
        <f>I181/'סכום נכסי הקרן'!$C$42</f>
        <v>-3.7742031184082028E-6</v>
      </c>
    </row>
    <row r="182" spans="2:11">
      <c r="B182" s="86" t="s">
        <v>2261</v>
      </c>
      <c r="C182" s="87" t="s">
        <v>2262</v>
      </c>
      <c r="D182" s="88" t="s">
        <v>550</v>
      </c>
      <c r="E182" s="88" t="s">
        <v>132</v>
      </c>
      <c r="F182" s="100">
        <v>44868</v>
      </c>
      <c r="G182" s="90">
        <v>63301.492700000003</v>
      </c>
      <c r="H182" s="101">
        <v>-2.6502330000000001</v>
      </c>
      <c r="I182" s="90">
        <v>-1.6776369700000002</v>
      </c>
      <c r="J182" s="91">
        <f t="shared" si="2"/>
        <v>1.0017225765659252E-3</v>
      </c>
      <c r="K182" s="91">
        <f>I182/'סכום נכסי הקרן'!$C$42</f>
        <v>-8.6725360001790803E-6</v>
      </c>
    </row>
    <row r="183" spans="2:11">
      <c r="B183" s="86" t="s">
        <v>2261</v>
      </c>
      <c r="C183" s="87" t="s">
        <v>2263</v>
      </c>
      <c r="D183" s="88" t="s">
        <v>550</v>
      </c>
      <c r="E183" s="88" t="s">
        <v>132</v>
      </c>
      <c r="F183" s="100">
        <v>44868</v>
      </c>
      <c r="G183" s="90">
        <v>148181.02224200001</v>
      </c>
      <c r="H183" s="101">
        <v>-2.6502330000000001</v>
      </c>
      <c r="I183" s="90">
        <v>-3.9271421659999994</v>
      </c>
      <c r="J183" s="91">
        <f t="shared" si="2"/>
        <v>2.3449095599426418E-3</v>
      </c>
      <c r="K183" s="91">
        <f>I183/'סכום נכסי הקרן'!$C$42</f>
        <v>-2.0301341959849774E-5</v>
      </c>
    </row>
    <row r="184" spans="2:11">
      <c r="B184" s="86" t="s">
        <v>2264</v>
      </c>
      <c r="C184" s="87" t="s">
        <v>2265</v>
      </c>
      <c r="D184" s="88" t="s">
        <v>550</v>
      </c>
      <c r="E184" s="88" t="s">
        <v>132</v>
      </c>
      <c r="F184" s="100">
        <v>44868</v>
      </c>
      <c r="G184" s="90">
        <v>94318.437990000006</v>
      </c>
      <c r="H184" s="101">
        <v>-2.6269170000000002</v>
      </c>
      <c r="I184" s="90">
        <v>-2.4776666329999997</v>
      </c>
      <c r="J184" s="91">
        <f t="shared" si="2"/>
        <v>1.4794229311006302E-3</v>
      </c>
      <c r="K184" s="91">
        <f>I184/'סכום נכסי הקרן'!$C$42</f>
        <v>-1.2808285377220188E-5</v>
      </c>
    </row>
    <row r="185" spans="2:11">
      <c r="B185" s="86" t="s">
        <v>2266</v>
      </c>
      <c r="C185" s="87" t="s">
        <v>2267</v>
      </c>
      <c r="D185" s="88" t="s">
        <v>550</v>
      </c>
      <c r="E185" s="88" t="s">
        <v>132</v>
      </c>
      <c r="F185" s="100">
        <v>45013</v>
      </c>
      <c r="G185" s="90">
        <v>53926.855759999991</v>
      </c>
      <c r="H185" s="101">
        <v>-1.479263</v>
      </c>
      <c r="I185" s="90">
        <v>-0.79771993099999994</v>
      </c>
      <c r="J185" s="91">
        <f t="shared" si="2"/>
        <v>4.7632120592771144E-4</v>
      </c>
      <c r="K185" s="91">
        <f>I185/'סכום נכסי הקרן'!$C$42</f>
        <v>-4.1238092289167127E-6</v>
      </c>
    </row>
    <row r="186" spans="2:11">
      <c r="B186" s="86" t="s">
        <v>2268</v>
      </c>
      <c r="C186" s="87" t="s">
        <v>2269</v>
      </c>
      <c r="D186" s="88" t="s">
        <v>550</v>
      </c>
      <c r="E186" s="88" t="s">
        <v>132</v>
      </c>
      <c r="F186" s="100">
        <v>45014</v>
      </c>
      <c r="G186" s="90">
        <v>63387.783499999998</v>
      </c>
      <c r="H186" s="101">
        <v>-1.3965449999999999</v>
      </c>
      <c r="I186" s="90">
        <v>-0.88523923199999999</v>
      </c>
      <c r="J186" s="91">
        <f t="shared" si="2"/>
        <v>5.2857926965944283E-4</v>
      </c>
      <c r="K186" s="91">
        <f>I186/'סכום נכסי הקרן'!$C$42</f>
        <v>-4.5762398215931541E-6</v>
      </c>
    </row>
    <row r="187" spans="2:11">
      <c r="B187" s="86" t="s">
        <v>2268</v>
      </c>
      <c r="C187" s="87" t="s">
        <v>2270</v>
      </c>
      <c r="D187" s="88" t="s">
        <v>550</v>
      </c>
      <c r="E187" s="88" t="s">
        <v>132</v>
      </c>
      <c r="F187" s="100">
        <v>45014</v>
      </c>
      <c r="G187" s="90">
        <v>45863.842054000001</v>
      </c>
      <c r="H187" s="101">
        <v>-1.3965449999999999</v>
      </c>
      <c r="I187" s="90">
        <v>-0.64050942</v>
      </c>
      <c r="J187" s="91">
        <f t="shared" si="2"/>
        <v>3.8245029049231445E-4</v>
      </c>
      <c r="K187" s="91">
        <f>I187/'סכום נכסי הקרן'!$C$42</f>
        <v>-3.3111102716124701E-6</v>
      </c>
    </row>
    <row r="188" spans="2:11">
      <c r="B188" s="86" t="s">
        <v>2271</v>
      </c>
      <c r="C188" s="87" t="s">
        <v>2272</v>
      </c>
      <c r="D188" s="88" t="s">
        <v>550</v>
      </c>
      <c r="E188" s="88" t="s">
        <v>132</v>
      </c>
      <c r="F188" s="100">
        <v>45012</v>
      </c>
      <c r="G188" s="90">
        <v>188931.453725</v>
      </c>
      <c r="H188" s="101">
        <v>-1.3584579999999999</v>
      </c>
      <c r="I188" s="90">
        <v>-2.566554129</v>
      </c>
      <c r="J188" s="91">
        <f t="shared" si="2"/>
        <v>1.5324979485864534E-3</v>
      </c>
      <c r="K188" s="91">
        <f>I188/'סכום נכסי הקרן'!$C$42</f>
        <v>-1.3267788847166833E-5</v>
      </c>
    </row>
    <row r="189" spans="2:11">
      <c r="B189" s="86" t="s">
        <v>2273</v>
      </c>
      <c r="C189" s="87" t="s">
        <v>2274</v>
      </c>
      <c r="D189" s="88" t="s">
        <v>550</v>
      </c>
      <c r="E189" s="88" t="s">
        <v>132</v>
      </c>
      <c r="F189" s="100">
        <v>45014</v>
      </c>
      <c r="G189" s="90">
        <v>229449.28356000001</v>
      </c>
      <c r="H189" s="101">
        <v>-1.339064</v>
      </c>
      <c r="I189" s="90">
        <v>-3.0724738</v>
      </c>
      <c r="J189" s="91">
        <f t="shared" si="2"/>
        <v>1.8345842553572831E-3</v>
      </c>
      <c r="K189" s="91">
        <f>I189/'סכום נכסי הקרן'!$C$42</f>
        <v>-1.5883138078500389E-5</v>
      </c>
    </row>
    <row r="190" spans="2:11">
      <c r="B190" s="86" t="s">
        <v>2275</v>
      </c>
      <c r="C190" s="87" t="s">
        <v>2276</v>
      </c>
      <c r="D190" s="88" t="s">
        <v>550</v>
      </c>
      <c r="E190" s="88" t="s">
        <v>132</v>
      </c>
      <c r="F190" s="100">
        <v>45012</v>
      </c>
      <c r="G190" s="90">
        <v>81028.008300000001</v>
      </c>
      <c r="H190" s="101">
        <v>-1.2866740000000001</v>
      </c>
      <c r="I190" s="90">
        <v>-1.042566495</v>
      </c>
      <c r="J190" s="91">
        <f t="shared" si="2"/>
        <v>6.225198980997096E-4</v>
      </c>
      <c r="K190" s="91">
        <f>I190/'סכום נכסי הקרן'!$C$42</f>
        <v>-5.3895423277826438E-6</v>
      </c>
    </row>
    <row r="191" spans="2:11">
      <c r="B191" s="86" t="s">
        <v>2277</v>
      </c>
      <c r="C191" s="87" t="s">
        <v>2278</v>
      </c>
      <c r="D191" s="88" t="s">
        <v>550</v>
      </c>
      <c r="E191" s="88" t="s">
        <v>132</v>
      </c>
      <c r="F191" s="100">
        <v>44993</v>
      </c>
      <c r="G191" s="90">
        <v>118265.49875</v>
      </c>
      <c r="H191" s="101">
        <v>-0.74103200000000002</v>
      </c>
      <c r="I191" s="90">
        <v>-0.87638492399999979</v>
      </c>
      <c r="J191" s="91">
        <f t="shared" si="2"/>
        <v>5.2329233310399216E-4</v>
      </c>
      <c r="K191" s="91">
        <f>I191/'סכום נכסי הקרן'!$C$42</f>
        <v>-4.5304675202789576E-6</v>
      </c>
    </row>
    <row r="192" spans="2:11">
      <c r="B192" s="86" t="s">
        <v>2279</v>
      </c>
      <c r="C192" s="87" t="s">
        <v>2280</v>
      </c>
      <c r="D192" s="88" t="s">
        <v>550</v>
      </c>
      <c r="E192" s="88" t="s">
        <v>132</v>
      </c>
      <c r="F192" s="100">
        <v>44993</v>
      </c>
      <c r="G192" s="90">
        <v>76324.558134000006</v>
      </c>
      <c r="H192" s="101">
        <v>-0.38971600000000001</v>
      </c>
      <c r="I192" s="90">
        <v>-0.29744924300000003</v>
      </c>
      <c r="J192" s="91">
        <f t="shared" si="2"/>
        <v>1.7760792556660454E-4</v>
      </c>
      <c r="K192" s="91">
        <f>I192/'סכום נכסי הקרן'!$C$42</f>
        <v>-1.5376623871990108E-6</v>
      </c>
    </row>
    <row r="193" spans="2:11">
      <c r="B193" s="86" t="s">
        <v>2281</v>
      </c>
      <c r="C193" s="87" t="s">
        <v>2282</v>
      </c>
      <c r="D193" s="88" t="s">
        <v>550</v>
      </c>
      <c r="E193" s="88" t="s">
        <v>132</v>
      </c>
      <c r="F193" s="100">
        <v>44993</v>
      </c>
      <c r="G193" s="90">
        <v>95486.037052</v>
      </c>
      <c r="H193" s="101">
        <v>-0.30525099999999999</v>
      </c>
      <c r="I193" s="90">
        <v>-0.29147217599999997</v>
      </c>
      <c r="J193" s="91">
        <f t="shared" si="2"/>
        <v>1.7403899911671401E-4</v>
      </c>
      <c r="K193" s="91">
        <f>I193/'סכום נכסי הקרן'!$C$42</f>
        <v>-1.5067639689715066E-6</v>
      </c>
    </row>
    <row r="194" spans="2:11">
      <c r="B194" s="86" t="s">
        <v>2283</v>
      </c>
      <c r="C194" s="87" t="s">
        <v>2284</v>
      </c>
      <c r="D194" s="88" t="s">
        <v>550</v>
      </c>
      <c r="E194" s="88" t="s">
        <v>132</v>
      </c>
      <c r="F194" s="100">
        <v>44993</v>
      </c>
      <c r="G194" s="90">
        <v>220856.09197899996</v>
      </c>
      <c r="H194" s="101">
        <v>-0.30243799999999998</v>
      </c>
      <c r="I194" s="90">
        <v>-0.66795281900000003</v>
      </c>
      <c r="J194" s="91">
        <f t="shared" si="2"/>
        <v>3.9883683468966056E-4</v>
      </c>
      <c r="K194" s="91">
        <f>I194/'סכום נכסי הקרן'!$C$42</f>
        <v>-3.4529787867029422E-6</v>
      </c>
    </row>
    <row r="195" spans="2:11">
      <c r="B195" s="86" t="s">
        <v>2283</v>
      </c>
      <c r="C195" s="87" t="s">
        <v>2285</v>
      </c>
      <c r="D195" s="88" t="s">
        <v>550</v>
      </c>
      <c r="E195" s="88" t="s">
        <v>132</v>
      </c>
      <c r="F195" s="100">
        <v>44993</v>
      </c>
      <c r="G195" s="90">
        <v>225070.107024</v>
      </c>
      <c r="H195" s="101">
        <v>-0.30243799999999998</v>
      </c>
      <c r="I195" s="90">
        <v>-0.68069760499999987</v>
      </c>
      <c r="J195" s="91">
        <f t="shared" si="2"/>
        <v>4.0644678851042138E-4</v>
      </c>
      <c r="K195" s="91">
        <f>I195/'סכום נכסי הקרן'!$C$42</f>
        <v>-3.5188628947525978E-6</v>
      </c>
    </row>
    <row r="196" spans="2:11">
      <c r="B196" s="86" t="s">
        <v>2286</v>
      </c>
      <c r="C196" s="87" t="s">
        <v>2287</v>
      </c>
      <c r="D196" s="88" t="s">
        <v>550</v>
      </c>
      <c r="E196" s="88" t="s">
        <v>132</v>
      </c>
      <c r="F196" s="100">
        <v>44986</v>
      </c>
      <c r="G196" s="90">
        <v>186373.458147</v>
      </c>
      <c r="H196" s="101">
        <v>-0.31822299999999998</v>
      </c>
      <c r="I196" s="90">
        <v>-0.59308311999999996</v>
      </c>
      <c r="J196" s="91">
        <f t="shared" si="2"/>
        <v>3.5413189009786644E-4</v>
      </c>
      <c r="K196" s="91">
        <f>I196/'סכום נכסי הקרן'!$C$42</f>
        <v>-3.0659402488599951E-6</v>
      </c>
    </row>
    <row r="197" spans="2:11">
      <c r="B197" s="86" t="s">
        <v>2286</v>
      </c>
      <c r="C197" s="87" t="s">
        <v>2288</v>
      </c>
      <c r="D197" s="88" t="s">
        <v>550</v>
      </c>
      <c r="E197" s="88" t="s">
        <v>132</v>
      </c>
      <c r="F197" s="100">
        <v>44986</v>
      </c>
      <c r="G197" s="90">
        <v>139160.210039</v>
      </c>
      <c r="H197" s="101">
        <v>-0.31822299999999998</v>
      </c>
      <c r="I197" s="90">
        <v>-0.44283973400000004</v>
      </c>
      <c r="J197" s="91">
        <f t="shared" si="2"/>
        <v>2.6442106801464256E-4</v>
      </c>
      <c r="K197" s="91">
        <f>I197/'סכום נכסי הקרן'!$C$42</f>
        <v>-2.2892578097064276E-6</v>
      </c>
    </row>
    <row r="198" spans="2:11">
      <c r="B198" s="86" t="s">
        <v>2289</v>
      </c>
      <c r="C198" s="87" t="s">
        <v>2290</v>
      </c>
      <c r="D198" s="88" t="s">
        <v>550</v>
      </c>
      <c r="E198" s="88" t="s">
        <v>132</v>
      </c>
      <c r="F198" s="100">
        <v>44986</v>
      </c>
      <c r="G198" s="90">
        <v>125552.248494</v>
      </c>
      <c r="H198" s="101">
        <v>-0.290101</v>
      </c>
      <c r="I198" s="90">
        <v>-0.36422776799999995</v>
      </c>
      <c r="J198" s="91">
        <f t="shared" si="2"/>
        <v>2.1748160343522705E-4</v>
      </c>
      <c r="K198" s="91">
        <f>I198/'סכום נכסי הקרן'!$C$42</f>
        <v>-1.8828736411578204E-6</v>
      </c>
    </row>
    <row r="199" spans="2:11">
      <c r="B199" s="86" t="s">
        <v>2291</v>
      </c>
      <c r="C199" s="87" t="s">
        <v>2292</v>
      </c>
      <c r="D199" s="88" t="s">
        <v>550</v>
      </c>
      <c r="E199" s="88" t="s">
        <v>132</v>
      </c>
      <c r="F199" s="100">
        <v>44993</v>
      </c>
      <c r="G199" s="90">
        <v>57344.646224999997</v>
      </c>
      <c r="H199" s="101">
        <v>-0.54893000000000003</v>
      </c>
      <c r="I199" s="90">
        <v>-0.31478176099999999</v>
      </c>
      <c r="J199" s="91">
        <f t="shared" si="2"/>
        <v>1.8795722931933193E-4</v>
      </c>
      <c r="K199" s="91">
        <f>I199/'סכום נכסי הקרן'!$C$42</f>
        <v>-1.6272627530807614E-6</v>
      </c>
    </row>
    <row r="200" spans="2:11">
      <c r="B200" s="86" t="s">
        <v>2291</v>
      </c>
      <c r="C200" s="87" t="s">
        <v>2293</v>
      </c>
      <c r="D200" s="88" t="s">
        <v>550</v>
      </c>
      <c r="E200" s="88" t="s">
        <v>132</v>
      </c>
      <c r="F200" s="100">
        <v>44993</v>
      </c>
      <c r="G200" s="90">
        <v>135880.15726000001</v>
      </c>
      <c r="H200" s="101">
        <v>-0.54893000000000003</v>
      </c>
      <c r="I200" s="90">
        <v>-0.74588646100000022</v>
      </c>
      <c r="J200" s="91">
        <f t="shared" si="2"/>
        <v>4.4537126976795197E-4</v>
      </c>
      <c r="K200" s="91">
        <f>I200/'סכום נכסי הקרן'!$C$42</f>
        <v>-3.8558563626960786E-6</v>
      </c>
    </row>
    <row r="201" spans="2:11">
      <c r="B201" s="86" t="s">
        <v>2294</v>
      </c>
      <c r="C201" s="87" t="s">
        <v>2295</v>
      </c>
      <c r="D201" s="88" t="s">
        <v>550</v>
      </c>
      <c r="E201" s="88" t="s">
        <v>132</v>
      </c>
      <c r="F201" s="100">
        <v>44993</v>
      </c>
      <c r="G201" s="90">
        <v>163892.34539999999</v>
      </c>
      <c r="H201" s="101">
        <v>-0.18162600000000001</v>
      </c>
      <c r="I201" s="90">
        <v>-0.29767041300000002</v>
      </c>
      <c r="J201" s="91">
        <f t="shared" si="2"/>
        <v>1.7773998690420075E-4</v>
      </c>
      <c r="K201" s="91">
        <f>I201/'סכום נכסי הקרן'!$C$42</f>
        <v>-1.5388057244176461E-6</v>
      </c>
    </row>
    <row r="202" spans="2:11">
      <c r="B202" s="86" t="s">
        <v>2294</v>
      </c>
      <c r="C202" s="87" t="s">
        <v>2296</v>
      </c>
      <c r="D202" s="88" t="s">
        <v>550</v>
      </c>
      <c r="E202" s="88" t="s">
        <v>132</v>
      </c>
      <c r="F202" s="100">
        <v>44993</v>
      </c>
      <c r="G202" s="90">
        <v>25671.512999999999</v>
      </c>
      <c r="H202" s="101">
        <v>-0.18162600000000001</v>
      </c>
      <c r="I202" s="90">
        <v>-4.6626032999999997E-2</v>
      </c>
      <c r="J202" s="91">
        <f t="shared" si="2"/>
        <v>2.7840558325206581E-5</v>
      </c>
      <c r="K202" s="91">
        <f>I202/'סכום נכסי הקרן'!$C$42</f>
        <v>-2.4103304646298876E-7</v>
      </c>
    </row>
    <row r="203" spans="2:11">
      <c r="B203" s="86" t="s">
        <v>2297</v>
      </c>
      <c r="C203" s="87" t="s">
        <v>2298</v>
      </c>
      <c r="D203" s="88" t="s">
        <v>550</v>
      </c>
      <c r="E203" s="88" t="s">
        <v>132</v>
      </c>
      <c r="F203" s="100">
        <v>44980</v>
      </c>
      <c r="G203" s="90">
        <v>115576.818885</v>
      </c>
      <c r="H203" s="101">
        <v>-0.173679</v>
      </c>
      <c r="I203" s="90">
        <v>-0.20073218299999998</v>
      </c>
      <c r="J203" s="91">
        <f t="shared" si="2"/>
        <v>1.1985784955279255E-4</v>
      </c>
      <c r="K203" s="91">
        <f>I203/'סכום נכסי הקרן'!$C$42</f>
        <v>-1.0376840249663995E-6</v>
      </c>
    </row>
    <row r="204" spans="2:11">
      <c r="B204" s="86" t="s">
        <v>2297</v>
      </c>
      <c r="C204" s="87" t="s">
        <v>2299</v>
      </c>
      <c r="D204" s="88" t="s">
        <v>550</v>
      </c>
      <c r="E204" s="88" t="s">
        <v>132</v>
      </c>
      <c r="F204" s="100">
        <v>44980</v>
      </c>
      <c r="G204" s="90">
        <v>109313.59291599999</v>
      </c>
      <c r="H204" s="101">
        <v>-0.173679</v>
      </c>
      <c r="I204" s="90">
        <v>-0.18985430099999998</v>
      </c>
      <c r="J204" s="91">
        <f t="shared" ref="J204:J267" si="3">IFERROR(I204/$I$11,0)</f>
        <v>1.1336263027742089E-4</v>
      </c>
      <c r="K204" s="91">
        <f>I204/'סכום נכסי הקרן'!$C$42</f>
        <v>-9.8145086789028903E-7</v>
      </c>
    </row>
    <row r="205" spans="2:11">
      <c r="B205" s="86" t="s">
        <v>2297</v>
      </c>
      <c r="C205" s="87" t="s">
        <v>2300</v>
      </c>
      <c r="D205" s="88" t="s">
        <v>550</v>
      </c>
      <c r="E205" s="88" t="s">
        <v>132</v>
      </c>
      <c r="F205" s="100">
        <v>44980</v>
      </c>
      <c r="G205" s="90">
        <v>101990.07208500002</v>
      </c>
      <c r="H205" s="101">
        <v>-0.173679</v>
      </c>
      <c r="I205" s="90">
        <v>-0.177134913</v>
      </c>
      <c r="J205" s="91">
        <f t="shared" si="3"/>
        <v>1.0576784168635778E-4</v>
      </c>
      <c r="K205" s="91">
        <f>I205/'סכום נכסי הקרן'!$C$42</f>
        <v>-9.1569805467573187E-7</v>
      </c>
    </row>
    <row r="206" spans="2:11">
      <c r="B206" s="86" t="s">
        <v>2301</v>
      </c>
      <c r="C206" s="87" t="s">
        <v>2302</v>
      </c>
      <c r="D206" s="88" t="s">
        <v>550</v>
      </c>
      <c r="E206" s="88" t="s">
        <v>132</v>
      </c>
      <c r="F206" s="100">
        <v>44998</v>
      </c>
      <c r="G206" s="90">
        <v>81992.080919999993</v>
      </c>
      <c r="H206" s="101">
        <v>2.3463999999999999E-2</v>
      </c>
      <c r="I206" s="90">
        <v>1.9238597E-2</v>
      </c>
      <c r="J206" s="91">
        <f t="shared" si="3"/>
        <v>-1.1487429820024457E-5</v>
      </c>
      <c r="K206" s="91">
        <f>I206/'סכום נכסי הקרן'!$C$42</f>
        <v>9.9453831823601998E-8</v>
      </c>
    </row>
    <row r="207" spans="2:11">
      <c r="B207" s="86" t="s">
        <v>2303</v>
      </c>
      <c r="C207" s="87" t="s">
        <v>2304</v>
      </c>
      <c r="D207" s="88" t="s">
        <v>550</v>
      </c>
      <c r="E207" s="88" t="s">
        <v>132</v>
      </c>
      <c r="F207" s="100">
        <v>44991</v>
      </c>
      <c r="G207" s="90">
        <v>136146.67105999999</v>
      </c>
      <c r="H207" s="101">
        <v>-1.6331999999999999E-2</v>
      </c>
      <c r="I207" s="90">
        <v>-2.2236122000000001E-2</v>
      </c>
      <c r="J207" s="91">
        <f t="shared" si="3"/>
        <v>1.3277261899321551E-5</v>
      </c>
      <c r="K207" s="91">
        <f>I207/'סכום נכסי הקרן'!$C$42</f>
        <v>-1.1494952245203206E-7</v>
      </c>
    </row>
    <row r="208" spans="2:11">
      <c r="B208" s="86" t="s">
        <v>2305</v>
      </c>
      <c r="C208" s="87" t="s">
        <v>2306</v>
      </c>
      <c r="D208" s="88" t="s">
        <v>550</v>
      </c>
      <c r="E208" s="88" t="s">
        <v>132</v>
      </c>
      <c r="F208" s="100">
        <v>44991</v>
      </c>
      <c r="G208" s="90">
        <v>119264.92549999998</v>
      </c>
      <c r="H208" s="101">
        <v>-7.5230000000000005E-2</v>
      </c>
      <c r="I208" s="90">
        <v>-8.9722804000000003E-2</v>
      </c>
      <c r="J208" s="91">
        <f t="shared" si="3"/>
        <v>5.3573782651916336E-5</v>
      </c>
      <c r="K208" s="91">
        <f>I208/'סכום נכסי הקרן'!$C$42</f>
        <v>-4.638215905119279E-7</v>
      </c>
    </row>
    <row r="209" spans="2:11">
      <c r="B209" s="86" t="s">
        <v>2307</v>
      </c>
      <c r="C209" s="87" t="s">
        <v>2308</v>
      </c>
      <c r="D209" s="88" t="s">
        <v>550</v>
      </c>
      <c r="E209" s="88" t="s">
        <v>132</v>
      </c>
      <c r="F209" s="100">
        <v>44980</v>
      </c>
      <c r="G209" s="90">
        <v>82226.212841999994</v>
      </c>
      <c r="H209" s="101">
        <v>-0.180252</v>
      </c>
      <c r="I209" s="90">
        <v>-0.14821468799999998</v>
      </c>
      <c r="J209" s="91">
        <f t="shared" si="3"/>
        <v>8.8499479805976547E-5</v>
      </c>
      <c r="K209" s="91">
        <f>I209/'סכום נכסי הקרן'!$C$42</f>
        <v>-7.6619509489905311E-7</v>
      </c>
    </row>
    <row r="210" spans="2:11">
      <c r="B210" s="86" t="s">
        <v>2309</v>
      </c>
      <c r="C210" s="87" t="s">
        <v>2310</v>
      </c>
      <c r="D210" s="88" t="s">
        <v>550</v>
      </c>
      <c r="E210" s="88" t="s">
        <v>132</v>
      </c>
      <c r="F210" s="100">
        <v>44980</v>
      </c>
      <c r="G210" s="90">
        <v>233169.37965399999</v>
      </c>
      <c r="H210" s="101">
        <v>-9.6423999999999996E-2</v>
      </c>
      <c r="I210" s="90">
        <v>-0.224831682</v>
      </c>
      <c r="J210" s="91">
        <f t="shared" si="3"/>
        <v>1.3424774001415259E-4</v>
      </c>
      <c r="K210" s="91">
        <f>I210/'סכום נכסי הקרן'!$C$42</f>
        <v>-1.1622662655829613E-6</v>
      </c>
    </row>
    <row r="211" spans="2:11">
      <c r="B211" s="86" t="s">
        <v>2311</v>
      </c>
      <c r="C211" s="87" t="s">
        <v>2312</v>
      </c>
      <c r="D211" s="88" t="s">
        <v>550</v>
      </c>
      <c r="E211" s="88" t="s">
        <v>132</v>
      </c>
      <c r="F211" s="100">
        <v>44998</v>
      </c>
      <c r="G211" s="90">
        <v>137273.22917000001</v>
      </c>
      <c r="H211" s="101">
        <v>0.47483799999999998</v>
      </c>
      <c r="I211" s="90">
        <v>0.651825298</v>
      </c>
      <c r="J211" s="91">
        <f t="shared" si="3"/>
        <v>-3.8920703862612891E-4</v>
      </c>
      <c r="K211" s="91">
        <f>I211/'סכום נכסי הקרן'!$C$42</f>
        <v>3.369607646839385E-6</v>
      </c>
    </row>
    <row r="212" spans="2:11">
      <c r="B212" s="86" t="s">
        <v>2311</v>
      </c>
      <c r="C212" s="87" t="s">
        <v>2313</v>
      </c>
      <c r="D212" s="88" t="s">
        <v>550</v>
      </c>
      <c r="E212" s="88" t="s">
        <v>132</v>
      </c>
      <c r="F212" s="100">
        <v>44998</v>
      </c>
      <c r="G212" s="90">
        <v>129011.9369</v>
      </c>
      <c r="H212" s="101">
        <v>0.47483799999999998</v>
      </c>
      <c r="I212" s="90">
        <v>0.61259755299999996</v>
      </c>
      <c r="J212" s="91">
        <f t="shared" si="3"/>
        <v>-3.6578402250466666E-4</v>
      </c>
      <c r="K212" s="91">
        <f>I212/'סכום נכסי הקרן'!$C$42</f>
        <v>3.1668200135182469E-6</v>
      </c>
    </row>
    <row r="213" spans="2:11">
      <c r="B213" s="86" t="s">
        <v>2314</v>
      </c>
      <c r="C213" s="87" t="s">
        <v>2315</v>
      </c>
      <c r="D213" s="88" t="s">
        <v>550</v>
      </c>
      <c r="E213" s="88" t="s">
        <v>132</v>
      </c>
      <c r="F213" s="100">
        <v>44987</v>
      </c>
      <c r="G213" s="90">
        <v>17109.234124999999</v>
      </c>
      <c r="H213" s="101">
        <v>0.42128700000000002</v>
      </c>
      <c r="I213" s="90">
        <v>7.2078942999999993E-2</v>
      </c>
      <c r="J213" s="91">
        <f t="shared" si="3"/>
        <v>-4.3038574965422011E-5</v>
      </c>
      <c r="K213" s="91">
        <f>I213/'סכום נכסי הקרן'!$C$42</f>
        <v>3.7261173853503943E-7</v>
      </c>
    </row>
    <row r="214" spans="2:11">
      <c r="B214" s="86" t="s">
        <v>2314</v>
      </c>
      <c r="C214" s="87" t="s">
        <v>2316</v>
      </c>
      <c r="D214" s="88" t="s">
        <v>550</v>
      </c>
      <c r="E214" s="88" t="s">
        <v>132</v>
      </c>
      <c r="F214" s="100">
        <v>44987</v>
      </c>
      <c r="G214" s="90">
        <v>90479.499249999993</v>
      </c>
      <c r="H214" s="101">
        <v>0.42128700000000002</v>
      </c>
      <c r="I214" s="90">
        <v>0.38117820400000002</v>
      </c>
      <c r="J214" s="91">
        <f t="shared" si="3"/>
        <v>-2.276027647636138E-4</v>
      </c>
      <c r="K214" s="91">
        <f>I214/'סכום נכסי הקרן'!$C$42</f>
        <v>1.9704988360345954E-6</v>
      </c>
    </row>
    <row r="215" spans="2:11">
      <c r="B215" s="86" t="s">
        <v>2317</v>
      </c>
      <c r="C215" s="87" t="s">
        <v>2318</v>
      </c>
      <c r="D215" s="88" t="s">
        <v>550</v>
      </c>
      <c r="E215" s="88" t="s">
        <v>132</v>
      </c>
      <c r="F215" s="100">
        <v>44987</v>
      </c>
      <c r="G215" s="90">
        <v>102683.95980000001</v>
      </c>
      <c r="H215" s="101">
        <v>0.44897799999999999</v>
      </c>
      <c r="I215" s="90">
        <v>0.46102873500000002</v>
      </c>
      <c r="J215" s="91">
        <f t="shared" si="3"/>
        <v>-2.7528178059591109E-4</v>
      </c>
      <c r="K215" s="91">
        <f>I215/'סכום נכסי הקרן'!$C$42</f>
        <v>2.3832857602109952E-6</v>
      </c>
    </row>
    <row r="216" spans="2:11">
      <c r="B216" s="86" t="s">
        <v>2319</v>
      </c>
      <c r="C216" s="87" t="s">
        <v>2320</v>
      </c>
      <c r="D216" s="88" t="s">
        <v>550</v>
      </c>
      <c r="E216" s="88" t="s">
        <v>132</v>
      </c>
      <c r="F216" s="100">
        <v>45001</v>
      </c>
      <c r="G216" s="90">
        <v>103548.96</v>
      </c>
      <c r="H216" s="101">
        <v>0.31970100000000001</v>
      </c>
      <c r="I216" s="90">
        <v>0.33104746299999999</v>
      </c>
      <c r="J216" s="91">
        <f t="shared" si="3"/>
        <v>-1.9766953371442019E-4</v>
      </c>
      <c r="K216" s="91">
        <f>I216/'סכום נכסי הקרן'!$C$42</f>
        <v>1.7113482189388395E-6</v>
      </c>
    </row>
    <row r="217" spans="2:11">
      <c r="B217" s="86" t="s">
        <v>2321</v>
      </c>
      <c r="C217" s="87" t="s">
        <v>2322</v>
      </c>
      <c r="D217" s="88" t="s">
        <v>550</v>
      </c>
      <c r="E217" s="88" t="s">
        <v>132</v>
      </c>
      <c r="F217" s="100">
        <v>45001</v>
      </c>
      <c r="G217" s="90">
        <v>2590.1621799999998</v>
      </c>
      <c r="H217" s="101">
        <v>0.37504900000000002</v>
      </c>
      <c r="I217" s="90">
        <v>9.7143669999999998E-3</v>
      </c>
      <c r="J217" s="91">
        <f t="shared" si="3"/>
        <v>-5.8004806254043118E-6</v>
      </c>
      <c r="K217" s="91">
        <f>I217/'סכום נכסי הקרן'!$C$42</f>
        <v>5.0218372051285707E-8</v>
      </c>
    </row>
    <row r="218" spans="2:11">
      <c r="B218" s="86" t="s">
        <v>2321</v>
      </c>
      <c r="C218" s="87" t="s">
        <v>2323</v>
      </c>
      <c r="D218" s="88" t="s">
        <v>550</v>
      </c>
      <c r="E218" s="88" t="s">
        <v>132</v>
      </c>
      <c r="F218" s="100">
        <v>45001</v>
      </c>
      <c r="G218" s="90">
        <v>209160.44972999996</v>
      </c>
      <c r="H218" s="101">
        <v>0.37504900000000002</v>
      </c>
      <c r="I218" s="90">
        <v>0.78445330499999999</v>
      </c>
      <c r="J218" s="91">
        <f t="shared" si="3"/>
        <v>-4.6839965971914377E-4</v>
      </c>
      <c r="K218" s="91">
        <f>I218/'סכום נכסי הקרן'!$C$42</f>
        <v>4.0552274715738766E-6</v>
      </c>
    </row>
    <row r="219" spans="2:11">
      <c r="B219" s="86" t="s">
        <v>2324</v>
      </c>
      <c r="C219" s="87" t="s">
        <v>2325</v>
      </c>
      <c r="D219" s="88" t="s">
        <v>550</v>
      </c>
      <c r="E219" s="88" t="s">
        <v>132</v>
      </c>
      <c r="F219" s="100">
        <v>45001</v>
      </c>
      <c r="G219" s="90">
        <v>137140.38680000001</v>
      </c>
      <c r="H219" s="101">
        <v>0.37504900000000002</v>
      </c>
      <c r="I219" s="90">
        <v>0.51434307899999998</v>
      </c>
      <c r="J219" s="91">
        <f t="shared" si="3"/>
        <v>-3.0711595151287772E-4</v>
      </c>
      <c r="K219" s="91">
        <f>I219/'סכום נכסי הקרן'!$C$42</f>
        <v>2.6588939972337707E-6</v>
      </c>
    </row>
    <row r="220" spans="2:11">
      <c r="B220" s="86" t="s">
        <v>2326</v>
      </c>
      <c r="C220" s="87" t="s">
        <v>2327</v>
      </c>
      <c r="D220" s="88" t="s">
        <v>550</v>
      </c>
      <c r="E220" s="88" t="s">
        <v>132</v>
      </c>
      <c r="F220" s="100">
        <v>44987</v>
      </c>
      <c r="G220" s="90">
        <v>121265.03285600001</v>
      </c>
      <c r="H220" s="101">
        <v>0.68375699999999995</v>
      </c>
      <c r="I220" s="90">
        <v>0.82915855299999996</v>
      </c>
      <c r="J220" s="91">
        <f t="shared" si="3"/>
        <v>-4.9509331097587466E-4</v>
      </c>
      <c r="K220" s="91">
        <f>I220/'סכום נכסי הקרן'!$C$42</f>
        <v>4.286331029500913E-6</v>
      </c>
    </row>
    <row r="221" spans="2:11">
      <c r="B221" s="86" t="s">
        <v>2328</v>
      </c>
      <c r="C221" s="87" t="s">
        <v>2329</v>
      </c>
      <c r="D221" s="88" t="s">
        <v>550</v>
      </c>
      <c r="E221" s="88" t="s">
        <v>132</v>
      </c>
      <c r="F221" s="100">
        <v>44987</v>
      </c>
      <c r="G221" s="90">
        <v>165361.40844</v>
      </c>
      <c r="H221" s="101">
        <v>0.68375699999999995</v>
      </c>
      <c r="I221" s="90">
        <v>1.1306707499999999</v>
      </c>
      <c r="J221" s="91">
        <f t="shared" si="3"/>
        <v>-6.7512723979713373E-4</v>
      </c>
      <c r="K221" s="91">
        <f>I221/'סכום נכסי הקרן'!$C$42</f>
        <v>5.8449968372624017E-6</v>
      </c>
    </row>
    <row r="222" spans="2:11">
      <c r="B222" s="86" t="s">
        <v>2330</v>
      </c>
      <c r="C222" s="87" t="s">
        <v>2331</v>
      </c>
      <c r="D222" s="88" t="s">
        <v>550</v>
      </c>
      <c r="E222" s="88" t="s">
        <v>132</v>
      </c>
      <c r="F222" s="100">
        <v>44987</v>
      </c>
      <c r="G222" s="90">
        <v>23246.501955</v>
      </c>
      <c r="H222" s="101">
        <v>0.70639799999999997</v>
      </c>
      <c r="I222" s="90">
        <v>0.16421290300000002</v>
      </c>
      <c r="J222" s="91">
        <f t="shared" si="3"/>
        <v>-9.8052066829768501E-5</v>
      </c>
      <c r="K222" s="91">
        <f>I222/'סכום נכסי הקרן'!$C$42</f>
        <v>8.4889778803659485E-7</v>
      </c>
    </row>
    <row r="223" spans="2:11">
      <c r="B223" s="86" t="s">
        <v>2332</v>
      </c>
      <c r="C223" s="87" t="s">
        <v>2333</v>
      </c>
      <c r="D223" s="88" t="s">
        <v>550</v>
      </c>
      <c r="E223" s="88" t="s">
        <v>132</v>
      </c>
      <c r="F223" s="100">
        <v>44987</v>
      </c>
      <c r="G223" s="90">
        <v>137839.43054999999</v>
      </c>
      <c r="H223" s="101">
        <v>0.71132200000000001</v>
      </c>
      <c r="I223" s="90">
        <v>0.98048247500000008</v>
      </c>
      <c r="J223" s="91">
        <f t="shared" si="3"/>
        <v>-5.8544932467405938E-4</v>
      </c>
      <c r="K223" s="91">
        <f>I223/'סכום נכסי הקרן'!$C$42</f>
        <v>5.0685992941501428E-6</v>
      </c>
    </row>
    <row r="224" spans="2:11">
      <c r="B224" s="86" t="s">
        <v>2334</v>
      </c>
      <c r="C224" s="87" t="s">
        <v>2335</v>
      </c>
      <c r="D224" s="88" t="s">
        <v>550</v>
      </c>
      <c r="E224" s="88" t="s">
        <v>132</v>
      </c>
      <c r="F224" s="100">
        <v>44987</v>
      </c>
      <c r="G224" s="90">
        <v>187513.65486400001</v>
      </c>
      <c r="H224" s="101">
        <v>0.73887199999999997</v>
      </c>
      <c r="I224" s="90">
        <v>1.38548548</v>
      </c>
      <c r="J224" s="91">
        <f t="shared" si="3"/>
        <v>-8.2727795681581664E-4</v>
      </c>
      <c r="K224" s="91">
        <f>I224/'סכום נכסי הקרן'!$C$42</f>
        <v>7.1622603208520085E-6</v>
      </c>
    </row>
    <row r="225" spans="2:11">
      <c r="B225" s="86" t="s">
        <v>2336</v>
      </c>
      <c r="C225" s="87" t="s">
        <v>2337</v>
      </c>
      <c r="D225" s="88" t="s">
        <v>550</v>
      </c>
      <c r="E225" s="88" t="s">
        <v>132</v>
      </c>
      <c r="F225" s="100">
        <v>45007</v>
      </c>
      <c r="G225" s="90">
        <v>160248.76300599999</v>
      </c>
      <c r="H225" s="101">
        <v>1.0983309999999999</v>
      </c>
      <c r="I225" s="90">
        <v>1.7600616419999999</v>
      </c>
      <c r="J225" s="91">
        <f t="shared" si="3"/>
        <v>-1.0509386204925447E-3</v>
      </c>
      <c r="K225" s="91">
        <f>I225/'סכום נכסי הקרן'!$C$42</f>
        <v>9.0986299334946711E-6</v>
      </c>
    </row>
    <row r="226" spans="2:11">
      <c r="B226" s="86" t="s">
        <v>2338</v>
      </c>
      <c r="C226" s="87" t="s">
        <v>2339</v>
      </c>
      <c r="D226" s="88" t="s">
        <v>550</v>
      </c>
      <c r="E226" s="88" t="s">
        <v>132</v>
      </c>
      <c r="F226" s="100">
        <v>45007</v>
      </c>
      <c r="G226" s="90">
        <v>207275.61329999997</v>
      </c>
      <c r="H226" s="101">
        <v>1.125712</v>
      </c>
      <c r="I226" s="90">
        <v>2.3333270580000001</v>
      </c>
      <c r="J226" s="91">
        <f t="shared" si="3"/>
        <v>-1.3932372940677086E-3</v>
      </c>
      <c r="K226" s="91">
        <f>I226/'סכום נכסי הקרן'!$C$42</f>
        <v>1.2062122659765263E-5</v>
      </c>
    </row>
    <row r="227" spans="2:11">
      <c r="B227" s="86" t="s">
        <v>2340</v>
      </c>
      <c r="C227" s="87" t="s">
        <v>2341</v>
      </c>
      <c r="D227" s="88" t="s">
        <v>550</v>
      </c>
      <c r="E227" s="88" t="s">
        <v>132</v>
      </c>
      <c r="F227" s="100">
        <v>44985</v>
      </c>
      <c r="G227" s="90">
        <v>82921.722374999998</v>
      </c>
      <c r="H227" s="101">
        <v>0.96260599999999996</v>
      </c>
      <c r="I227" s="90">
        <v>0.79820915899999989</v>
      </c>
      <c r="J227" s="91">
        <f t="shared" si="3"/>
        <v>-4.7661332558259016E-4</v>
      </c>
      <c r="K227" s="91">
        <f>I227/'סכום נכסי הקרן'!$C$42</f>
        <v>4.1263382906375536E-6</v>
      </c>
    </row>
    <row r="228" spans="2:11">
      <c r="B228" s="86" t="s">
        <v>2340</v>
      </c>
      <c r="C228" s="87" t="s">
        <v>2342</v>
      </c>
      <c r="D228" s="88" t="s">
        <v>550</v>
      </c>
      <c r="E228" s="88" t="s">
        <v>132</v>
      </c>
      <c r="F228" s="100">
        <v>44985</v>
      </c>
      <c r="G228" s="90">
        <v>171925.19687499999</v>
      </c>
      <c r="H228" s="101">
        <v>0.96260599999999996</v>
      </c>
      <c r="I228" s="90">
        <v>1.6549616060000001</v>
      </c>
      <c r="J228" s="91">
        <f t="shared" si="3"/>
        <v>-9.8818304181744481E-4</v>
      </c>
      <c r="K228" s="91">
        <f>I228/'סכום נכסי הקרן'!$C$42</f>
        <v>8.5553158183854191E-6</v>
      </c>
    </row>
    <row r="229" spans="2:11">
      <c r="B229" s="86" t="s">
        <v>2343</v>
      </c>
      <c r="C229" s="87" t="s">
        <v>2344</v>
      </c>
      <c r="D229" s="88" t="s">
        <v>550</v>
      </c>
      <c r="E229" s="88" t="s">
        <v>132</v>
      </c>
      <c r="F229" s="100">
        <v>44991</v>
      </c>
      <c r="G229" s="90">
        <v>103155.11812499999</v>
      </c>
      <c r="H229" s="101">
        <v>0.99207100000000004</v>
      </c>
      <c r="I229" s="90">
        <v>1.023371901</v>
      </c>
      <c r="J229" s="91">
        <f t="shared" si="3"/>
        <v>-6.1105874261634129E-4</v>
      </c>
      <c r="K229" s="91">
        <f>I229/'סכום נכסי הקרן'!$C$42</f>
        <v>5.2903159692494137E-6</v>
      </c>
    </row>
    <row r="230" spans="2:11">
      <c r="B230" s="86" t="s">
        <v>2345</v>
      </c>
      <c r="C230" s="87" t="s">
        <v>2346</v>
      </c>
      <c r="D230" s="88" t="s">
        <v>550</v>
      </c>
      <c r="E230" s="88" t="s">
        <v>132</v>
      </c>
      <c r="F230" s="100">
        <v>44985</v>
      </c>
      <c r="G230" s="90">
        <v>38970.027645000002</v>
      </c>
      <c r="H230" s="101">
        <v>0.97363100000000002</v>
      </c>
      <c r="I230" s="90">
        <v>0.379424186</v>
      </c>
      <c r="J230" s="91">
        <f t="shared" si="3"/>
        <v>-2.2655543482172355E-4</v>
      </c>
      <c r="K230" s="91">
        <f>I230/'סכום נכסי הקרן'!$C$42</f>
        <v>1.9614314486784604E-6</v>
      </c>
    </row>
    <row r="231" spans="2:11">
      <c r="B231" s="86" t="s">
        <v>2347</v>
      </c>
      <c r="C231" s="87" t="s">
        <v>2348</v>
      </c>
      <c r="D231" s="88" t="s">
        <v>550</v>
      </c>
      <c r="E231" s="88" t="s">
        <v>132</v>
      </c>
      <c r="F231" s="100">
        <v>44985</v>
      </c>
      <c r="G231" s="90">
        <v>82933.199429999993</v>
      </c>
      <c r="H231" s="101">
        <v>0.97631100000000004</v>
      </c>
      <c r="I231" s="90">
        <v>0.80968621399999985</v>
      </c>
      <c r="J231" s="91">
        <f t="shared" si="3"/>
        <v>-4.8346631303552447E-4</v>
      </c>
      <c r="K231" s="91">
        <f>I231/'סכום נכסי הקרן'!$C$42</f>
        <v>4.1856688695669963E-6</v>
      </c>
    </row>
    <row r="232" spans="2:11">
      <c r="B232" s="86" t="s">
        <v>2349</v>
      </c>
      <c r="C232" s="87" t="s">
        <v>2350</v>
      </c>
      <c r="D232" s="88" t="s">
        <v>550</v>
      </c>
      <c r="E232" s="88" t="s">
        <v>132</v>
      </c>
      <c r="F232" s="100">
        <v>44980</v>
      </c>
      <c r="G232" s="90">
        <v>55299.511537999992</v>
      </c>
      <c r="H232" s="101">
        <v>0.121252</v>
      </c>
      <c r="I232" s="90">
        <v>6.7051511000000008E-2</v>
      </c>
      <c r="J232" s="91">
        <f t="shared" si="3"/>
        <v>-4.0036678710983859E-5</v>
      </c>
      <c r="K232" s="91">
        <f>I232/'סכום נכסי הקרן'!$C$42</f>
        <v>3.466224537325877E-7</v>
      </c>
    </row>
    <row r="233" spans="2:11">
      <c r="B233" s="86" t="s">
        <v>2351</v>
      </c>
      <c r="C233" s="87" t="s">
        <v>2352</v>
      </c>
      <c r="D233" s="88" t="s">
        <v>550</v>
      </c>
      <c r="E233" s="88" t="s">
        <v>132</v>
      </c>
      <c r="F233" s="100">
        <v>44985</v>
      </c>
      <c r="G233" s="90">
        <v>315285.71882299997</v>
      </c>
      <c r="H233" s="101">
        <v>1.0201439999999999</v>
      </c>
      <c r="I233" s="90">
        <v>3.2163686010000001</v>
      </c>
      <c r="J233" s="91">
        <f t="shared" si="3"/>
        <v>-1.9205043163655722E-3</v>
      </c>
      <c r="K233" s="91">
        <f>I233/'סכום נכסי הקרן'!$C$42</f>
        <v>1.662700153896711E-5</v>
      </c>
    </row>
    <row r="234" spans="2:11">
      <c r="B234" s="86" t="s">
        <v>2351</v>
      </c>
      <c r="C234" s="87" t="s">
        <v>2353</v>
      </c>
      <c r="D234" s="88" t="s">
        <v>550</v>
      </c>
      <c r="E234" s="88" t="s">
        <v>132</v>
      </c>
      <c r="F234" s="100">
        <v>44985</v>
      </c>
      <c r="G234" s="90">
        <v>2599.222714</v>
      </c>
      <c r="H234" s="101">
        <v>1.0201439999999999</v>
      </c>
      <c r="I234" s="90">
        <v>2.6515818E-2</v>
      </c>
      <c r="J234" s="91">
        <f t="shared" si="3"/>
        <v>-1.5832682518145228E-5</v>
      </c>
      <c r="K234" s="91">
        <f>I234/'סכום נכסי הקרן'!$C$42</f>
        <v>1.3707338970909565E-7</v>
      </c>
    </row>
    <row r="235" spans="2:11">
      <c r="B235" s="86" t="s">
        <v>2354</v>
      </c>
      <c r="C235" s="87" t="s">
        <v>2355</v>
      </c>
      <c r="D235" s="88" t="s">
        <v>550</v>
      </c>
      <c r="E235" s="88" t="s">
        <v>132</v>
      </c>
      <c r="F235" s="100">
        <v>44991</v>
      </c>
      <c r="G235" s="90">
        <v>103977.53763999998</v>
      </c>
      <c r="H235" s="101">
        <v>1.057804</v>
      </c>
      <c r="I235" s="90">
        <v>1.0998786729999999</v>
      </c>
      <c r="J235" s="91">
        <f t="shared" si="3"/>
        <v>-6.567411889042183E-4</v>
      </c>
      <c r="K235" s="91">
        <f>I235/'סכום נכסי הקרן'!$C$42</f>
        <v>5.6858173478507042E-6</v>
      </c>
    </row>
    <row r="236" spans="2:11">
      <c r="B236" s="86" t="s">
        <v>2356</v>
      </c>
      <c r="C236" s="87" t="s">
        <v>2357</v>
      </c>
      <c r="D236" s="88" t="s">
        <v>550</v>
      </c>
      <c r="E236" s="88" t="s">
        <v>132</v>
      </c>
      <c r="F236" s="100">
        <v>44991</v>
      </c>
      <c r="G236" s="90">
        <v>148039.84938500001</v>
      </c>
      <c r="H236" s="101">
        <v>1.1152489999999999</v>
      </c>
      <c r="I236" s="90">
        <v>1.651013128</v>
      </c>
      <c r="J236" s="91">
        <f t="shared" si="3"/>
        <v>-9.8582539256054143E-4</v>
      </c>
      <c r="K236" s="91">
        <f>I236/'סכום נכסי הקרן'!$C$42</f>
        <v>8.5349041809374704E-6</v>
      </c>
    </row>
    <row r="237" spans="2:11">
      <c r="B237" s="86" t="s">
        <v>2358</v>
      </c>
      <c r="C237" s="87" t="s">
        <v>2359</v>
      </c>
      <c r="D237" s="88" t="s">
        <v>550</v>
      </c>
      <c r="E237" s="88" t="s">
        <v>132</v>
      </c>
      <c r="F237" s="100">
        <v>45007</v>
      </c>
      <c r="G237" s="90">
        <v>51641.807925000001</v>
      </c>
      <c r="H237" s="101">
        <v>1.1299630000000001</v>
      </c>
      <c r="I237" s="90">
        <v>0.58353355499999993</v>
      </c>
      <c r="J237" s="91">
        <f t="shared" si="3"/>
        <v>-3.4842981329105655E-4</v>
      </c>
      <c r="K237" s="91">
        <f>I237/'סכום נכסי הקרן'!$C$42</f>
        <v>3.0165738199307673E-6</v>
      </c>
    </row>
    <row r="238" spans="2:11">
      <c r="B238" s="86" t="s">
        <v>2358</v>
      </c>
      <c r="C238" s="87" t="s">
        <v>2360</v>
      </c>
      <c r="D238" s="88" t="s">
        <v>550</v>
      </c>
      <c r="E238" s="88" t="s">
        <v>132</v>
      </c>
      <c r="F238" s="100">
        <v>45007</v>
      </c>
      <c r="G238" s="90">
        <v>46673.659489999998</v>
      </c>
      <c r="H238" s="101">
        <v>1.1299630000000001</v>
      </c>
      <c r="I238" s="90">
        <v>0.52739529299999999</v>
      </c>
      <c r="J238" s="91">
        <f t="shared" si="3"/>
        <v>-3.1490947160797304E-4</v>
      </c>
      <c r="K238" s="91">
        <f>I238/'סכום נכסי הקרן'!$C$42</f>
        <v>2.726367352805472E-6</v>
      </c>
    </row>
    <row r="239" spans="2:11">
      <c r="B239" s="86" t="s">
        <v>2358</v>
      </c>
      <c r="C239" s="87" t="s">
        <v>2361</v>
      </c>
      <c r="D239" s="88" t="s">
        <v>550</v>
      </c>
      <c r="E239" s="88" t="s">
        <v>132</v>
      </c>
      <c r="F239" s="100">
        <v>45007</v>
      </c>
      <c r="G239" s="90">
        <v>110700.02116</v>
      </c>
      <c r="H239" s="101">
        <v>1.1299630000000001</v>
      </c>
      <c r="I239" s="90">
        <v>1.2508697790000001</v>
      </c>
      <c r="J239" s="91">
        <f t="shared" si="3"/>
        <v>-7.4689847706940391E-4</v>
      </c>
      <c r="K239" s="91">
        <f>I239/'סכום נכסי הקרן'!$C$42</f>
        <v>6.4663651218377415E-6</v>
      </c>
    </row>
    <row r="240" spans="2:11">
      <c r="B240" s="86" t="s">
        <v>2362</v>
      </c>
      <c r="C240" s="87" t="s">
        <v>2363</v>
      </c>
      <c r="D240" s="88" t="s">
        <v>550</v>
      </c>
      <c r="E240" s="88" t="s">
        <v>132</v>
      </c>
      <c r="F240" s="100">
        <v>44984</v>
      </c>
      <c r="G240" s="90">
        <v>83208.648749999993</v>
      </c>
      <c r="H240" s="101">
        <v>1.304114</v>
      </c>
      <c r="I240" s="90">
        <v>1.085135534</v>
      </c>
      <c r="J240" s="91">
        <f t="shared" si="3"/>
        <v>-6.4793801190594945E-4</v>
      </c>
      <c r="K240" s="91">
        <f>I240/'סכום נכסי הקרן'!$C$42</f>
        <v>5.6096027638736099E-6</v>
      </c>
    </row>
    <row r="241" spans="2:11">
      <c r="B241" s="86" t="s">
        <v>2364</v>
      </c>
      <c r="C241" s="87" t="s">
        <v>2365</v>
      </c>
      <c r="D241" s="88" t="s">
        <v>550</v>
      </c>
      <c r="E241" s="88" t="s">
        <v>132</v>
      </c>
      <c r="F241" s="100">
        <v>44999</v>
      </c>
      <c r="G241" s="90">
        <v>107967.02448399999</v>
      </c>
      <c r="H241" s="101">
        <v>0.52618200000000004</v>
      </c>
      <c r="I241" s="90">
        <v>0.56810334200000001</v>
      </c>
      <c r="J241" s="91">
        <f t="shared" si="3"/>
        <v>-3.3921638213775946E-4</v>
      </c>
      <c r="K241" s="91">
        <f>I241/'סכום נכסי הקרן'!$C$42</f>
        <v>2.936807410316576E-6</v>
      </c>
    </row>
    <row r="242" spans="2:11">
      <c r="B242" s="86" t="s">
        <v>2366</v>
      </c>
      <c r="C242" s="87" t="s">
        <v>2367</v>
      </c>
      <c r="D242" s="88" t="s">
        <v>550</v>
      </c>
      <c r="E242" s="88" t="s">
        <v>132</v>
      </c>
      <c r="F242" s="100">
        <v>44984</v>
      </c>
      <c r="G242" s="90">
        <v>104570.06780000002</v>
      </c>
      <c r="H242" s="101">
        <v>1.288489</v>
      </c>
      <c r="I242" s="90">
        <v>1.347373315</v>
      </c>
      <c r="J242" s="91">
        <f t="shared" si="3"/>
        <v>-8.0452105719747678E-4</v>
      </c>
      <c r="K242" s="91">
        <f>I242/'סכום נכסי הקרן'!$C$42</f>
        <v>6.9652396728108144E-6</v>
      </c>
    </row>
    <row r="243" spans="2:11">
      <c r="B243" s="86" t="s">
        <v>2368</v>
      </c>
      <c r="C243" s="87" t="s">
        <v>2369</v>
      </c>
      <c r="D243" s="88" t="s">
        <v>550</v>
      </c>
      <c r="E243" s="88" t="s">
        <v>132</v>
      </c>
      <c r="F243" s="100">
        <v>45005</v>
      </c>
      <c r="G243" s="90">
        <v>125226.147105</v>
      </c>
      <c r="H243" s="101">
        <v>1.668776</v>
      </c>
      <c r="I243" s="90">
        <v>2.0897435059999996</v>
      </c>
      <c r="J243" s="91">
        <f t="shared" si="3"/>
        <v>-1.2477927505330484E-3</v>
      </c>
      <c r="K243" s="91">
        <f>I243/'סכום נכסי הקרן'!$C$42</f>
        <v>1.0802918695172437E-5</v>
      </c>
    </row>
    <row r="244" spans="2:11">
      <c r="B244" s="86" t="s">
        <v>2370</v>
      </c>
      <c r="C244" s="87" t="s">
        <v>2371</v>
      </c>
      <c r="D244" s="88" t="s">
        <v>550</v>
      </c>
      <c r="E244" s="88" t="s">
        <v>132</v>
      </c>
      <c r="F244" s="100">
        <v>44984</v>
      </c>
      <c r="G244" s="90">
        <v>264475.34257799998</v>
      </c>
      <c r="H244" s="101">
        <v>1.3698779999999999</v>
      </c>
      <c r="I244" s="90">
        <v>3.6229887319999996</v>
      </c>
      <c r="J244" s="91">
        <f t="shared" si="3"/>
        <v>-2.1632985397838206E-3</v>
      </c>
      <c r="K244" s="91">
        <f>I244/'סכום נכסי הקרן'!$C$42</f>
        <v>1.8729022290509699E-5</v>
      </c>
    </row>
    <row r="245" spans="2:11">
      <c r="B245" s="86" t="s">
        <v>2372</v>
      </c>
      <c r="C245" s="87" t="s">
        <v>2373</v>
      </c>
      <c r="D245" s="88" t="s">
        <v>550</v>
      </c>
      <c r="E245" s="88" t="s">
        <v>132</v>
      </c>
      <c r="F245" s="100">
        <v>44984</v>
      </c>
      <c r="G245" s="90">
        <v>139369.70454999999</v>
      </c>
      <c r="H245" s="101">
        <v>1.4917100000000001</v>
      </c>
      <c r="I245" s="90">
        <v>2.0789920000000004</v>
      </c>
      <c r="J245" s="91">
        <f t="shared" si="3"/>
        <v>-1.241372990784738E-3</v>
      </c>
      <c r="K245" s="91">
        <f>I245/'סכום נכסי הקרן'!$C$42</f>
        <v>1.074733883820187E-5</v>
      </c>
    </row>
    <row r="246" spans="2:11">
      <c r="B246" s="86" t="s">
        <v>2374</v>
      </c>
      <c r="C246" s="87" t="s">
        <v>2375</v>
      </c>
      <c r="D246" s="88" t="s">
        <v>550</v>
      </c>
      <c r="E246" s="88" t="s">
        <v>132</v>
      </c>
      <c r="F246" s="100">
        <v>44979</v>
      </c>
      <c r="G246" s="90">
        <v>203099.85930800001</v>
      </c>
      <c r="H246" s="101">
        <v>1.0284199999999999</v>
      </c>
      <c r="I246" s="90">
        <v>2.0887203420000002</v>
      </c>
      <c r="J246" s="91">
        <f t="shared" si="3"/>
        <v>-1.2471818159288063E-3</v>
      </c>
      <c r="K246" s="91">
        <f>I246/'סכום נכסי הקרן'!$C$42</f>
        <v>1.079762945394638E-5</v>
      </c>
    </row>
    <row r="247" spans="2:11">
      <c r="B247" s="86" t="s">
        <v>2376</v>
      </c>
      <c r="C247" s="87" t="s">
        <v>2377</v>
      </c>
      <c r="D247" s="88" t="s">
        <v>550</v>
      </c>
      <c r="E247" s="88" t="s">
        <v>132</v>
      </c>
      <c r="F247" s="100">
        <v>44959</v>
      </c>
      <c r="G247" s="90">
        <v>324202.56827300001</v>
      </c>
      <c r="H247" s="101">
        <v>5.750807</v>
      </c>
      <c r="I247" s="90">
        <v>18.644263452000001</v>
      </c>
      <c r="J247" s="91">
        <f t="shared" si="3"/>
        <v>-1.1132551295237221E-2</v>
      </c>
      <c r="K247" s="91">
        <f>I247/'סכום נכסי הקרן'!$C$42</f>
        <v>9.6381427493394509E-5</v>
      </c>
    </row>
    <row r="248" spans="2:11">
      <c r="B248" s="86" t="s">
        <v>2378</v>
      </c>
      <c r="C248" s="87" t="s">
        <v>2379</v>
      </c>
      <c r="D248" s="88" t="s">
        <v>550</v>
      </c>
      <c r="E248" s="88" t="s">
        <v>132</v>
      </c>
      <c r="F248" s="100">
        <v>44943</v>
      </c>
      <c r="G248" s="90">
        <v>256563.183525</v>
      </c>
      <c r="H248" s="101">
        <v>5.7536189999999996</v>
      </c>
      <c r="I248" s="90">
        <v>14.761668503999999</v>
      </c>
      <c r="J248" s="91">
        <f t="shared" si="3"/>
        <v>-8.8142410263162847E-3</v>
      </c>
      <c r="K248" s="91">
        <f>I248/'סכום נכסי הקרן'!$C$42</f>
        <v>7.6310372156170145E-5</v>
      </c>
    </row>
    <row r="249" spans="2:11">
      <c r="B249" s="86" t="s">
        <v>2380</v>
      </c>
      <c r="C249" s="87" t="s">
        <v>2381</v>
      </c>
      <c r="D249" s="88" t="s">
        <v>550</v>
      </c>
      <c r="E249" s="88" t="s">
        <v>132</v>
      </c>
      <c r="F249" s="100">
        <v>44957</v>
      </c>
      <c r="G249" s="90">
        <v>105106.86969000001</v>
      </c>
      <c r="H249" s="101">
        <v>3.9673579999999999</v>
      </c>
      <c r="I249" s="90">
        <v>4.1699660449999998</v>
      </c>
      <c r="J249" s="91">
        <f t="shared" si="3"/>
        <v>-2.4899005002195556E-3</v>
      </c>
      <c r="K249" s="91">
        <f>I249/'סכום נכסי הקרן'!$C$42</f>
        <v>2.1556618798634886E-5</v>
      </c>
    </row>
    <row r="250" spans="2:11">
      <c r="B250" s="86" t="s">
        <v>2382</v>
      </c>
      <c r="C250" s="87" t="s">
        <v>2383</v>
      </c>
      <c r="D250" s="88" t="s">
        <v>550</v>
      </c>
      <c r="E250" s="88" t="s">
        <v>132</v>
      </c>
      <c r="F250" s="100">
        <v>45014</v>
      </c>
      <c r="G250" s="90">
        <v>138298.51274999999</v>
      </c>
      <c r="H250" s="101">
        <v>1.326049</v>
      </c>
      <c r="I250" s="90">
        <v>1.833905879</v>
      </c>
      <c r="J250" s="91">
        <f t="shared" si="3"/>
        <v>-1.0950312583367053E-3</v>
      </c>
      <c r="K250" s="91">
        <f>I250/'סכום נכסי הקרן'!$C$42</f>
        <v>9.4803673506119494E-6</v>
      </c>
    </row>
    <row r="251" spans="2:11">
      <c r="B251" s="86" t="s">
        <v>2384</v>
      </c>
      <c r="C251" s="87" t="s">
        <v>2385</v>
      </c>
      <c r="D251" s="88" t="s">
        <v>550</v>
      </c>
      <c r="E251" s="88" t="s">
        <v>132</v>
      </c>
      <c r="F251" s="100">
        <v>45014</v>
      </c>
      <c r="G251" s="90">
        <v>138298.51274999999</v>
      </c>
      <c r="H251" s="101">
        <v>0.95435700000000001</v>
      </c>
      <c r="I251" s="90">
        <v>1.319861325</v>
      </c>
      <c r="J251" s="91">
        <f t="shared" si="3"/>
        <v>-7.8809355708745247E-4</v>
      </c>
      <c r="K251" s="91">
        <f>I251/'סכום נכסי הקרן'!$C$42</f>
        <v>6.8230165768858556E-6</v>
      </c>
    </row>
    <row r="252" spans="2:11">
      <c r="B252" s="86" t="s">
        <v>2386</v>
      </c>
      <c r="C252" s="87" t="s">
        <v>2387</v>
      </c>
      <c r="D252" s="88" t="s">
        <v>550</v>
      </c>
      <c r="E252" s="88" t="s">
        <v>132</v>
      </c>
      <c r="F252" s="100">
        <v>44991</v>
      </c>
      <c r="G252" s="90">
        <v>120855.866625</v>
      </c>
      <c r="H252" s="101">
        <v>0.81101900000000005</v>
      </c>
      <c r="I252" s="90">
        <v>0.98016390100000006</v>
      </c>
      <c r="J252" s="91">
        <f t="shared" si="3"/>
        <v>-5.8525910308630618E-4</v>
      </c>
      <c r="K252" s="91">
        <f>I252/'סכום נכסי הקרן'!$C$42</f>
        <v>5.0669524274363501E-6</v>
      </c>
    </row>
    <row r="253" spans="2:11">
      <c r="B253" s="86" t="s">
        <v>2388</v>
      </c>
      <c r="C253" s="87" t="s">
        <v>2389</v>
      </c>
      <c r="D253" s="88" t="s">
        <v>550</v>
      </c>
      <c r="E253" s="88" t="s">
        <v>132</v>
      </c>
      <c r="F253" s="100">
        <v>45014</v>
      </c>
      <c r="G253" s="90">
        <v>138298.51274999999</v>
      </c>
      <c r="H253" s="101">
        <v>0.83665299999999998</v>
      </c>
      <c r="I253" s="90">
        <v>1.1570784279999999</v>
      </c>
      <c r="J253" s="91">
        <f t="shared" si="3"/>
        <v>-6.9089535156405745E-4</v>
      </c>
      <c r="K253" s="91">
        <f>I253/'סכום נכסי הקרן'!$C$42</f>
        <v>5.9815111977775594E-6</v>
      </c>
    </row>
    <row r="254" spans="2:11">
      <c r="B254" s="86" t="s">
        <v>2390</v>
      </c>
      <c r="C254" s="87" t="s">
        <v>2391</v>
      </c>
      <c r="D254" s="88" t="s">
        <v>550</v>
      </c>
      <c r="E254" s="88" t="s">
        <v>132</v>
      </c>
      <c r="F254" s="100">
        <v>45015</v>
      </c>
      <c r="G254" s="90">
        <v>46647.851549999999</v>
      </c>
      <c r="H254" s="101">
        <v>0.61051200000000005</v>
      </c>
      <c r="I254" s="90">
        <v>0.284790618</v>
      </c>
      <c r="J254" s="91">
        <f t="shared" si="3"/>
        <v>-1.7004941876356129E-4</v>
      </c>
      <c r="K254" s="91">
        <f>I254/'סכום נכסי הקרן'!$C$42</f>
        <v>1.4722236880117443E-6</v>
      </c>
    </row>
    <row r="255" spans="2:11">
      <c r="B255" s="86" t="s">
        <v>2392</v>
      </c>
      <c r="C255" s="87" t="s">
        <v>2393</v>
      </c>
      <c r="D255" s="88" t="s">
        <v>550</v>
      </c>
      <c r="E255" s="88" t="s">
        <v>132</v>
      </c>
      <c r="F255" s="100">
        <v>45015</v>
      </c>
      <c r="G255" s="90">
        <v>138298.51274999999</v>
      </c>
      <c r="H255" s="101">
        <v>0.54006500000000002</v>
      </c>
      <c r="I255" s="90">
        <v>0.74690122199999998</v>
      </c>
      <c r="J255" s="91">
        <f t="shared" si="3"/>
        <v>-4.4597718691313646E-4</v>
      </c>
      <c r="K255" s="91">
        <f>I255/'סכום נכסי הקרן'!$C$42</f>
        <v>3.8611021646552926E-6</v>
      </c>
    </row>
    <row r="256" spans="2:11">
      <c r="B256" s="86" t="s">
        <v>2394</v>
      </c>
      <c r="C256" s="87" t="s">
        <v>2395</v>
      </c>
      <c r="D256" s="88" t="s">
        <v>550</v>
      </c>
      <c r="E256" s="88" t="s">
        <v>132</v>
      </c>
      <c r="F256" s="100">
        <v>44998</v>
      </c>
      <c r="G256" s="90">
        <v>64987.758750000001</v>
      </c>
      <c r="H256" s="101">
        <v>1.4385E-2</v>
      </c>
      <c r="I256" s="90">
        <v>9.3481699999999994E-3</v>
      </c>
      <c r="J256" s="91">
        <f t="shared" si="3"/>
        <v>-5.581823187036873E-6</v>
      </c>
      <c r="K256" s="91">
        <f>I256/'סכום נכסי הקרן'!$C$42</f>
        <v>4.8325318475065588E-8</v>
      </c>
    </row>
    <row r="257" spans="2:11">
      <c r="B257" s="86" t="s">
        <v>2396</v>
      </c>
      <c r="C257" s="87" t="s">
        <v>2397</v>
      </c>
      <c r="D257" s="88" t="s">
        <v>550</v>
      </c>
      <c r="E257" s="88" t="s">
        <v>132</v>
      </c>
      <c r="F257" s="100">
        <v>44980</v>
      </c>
      <c r="G257" s="90">
        <v>161141.15549999999</v>
      </c>
      <c r="H257" s="101">
        <v>-0.13503899999999999</v>
      </c>
      <c r="I257" s="90">
        <v>-0.217603724</v>
      </c>
      <c r="J257" s="91">
        <f t="shared" si="3"/>
        <v>1.2993190241606347E-4</v>
      </c>
      <c r="K257" s="91">
        <f>I257/'סכום נכסי הקרן'!$C$42</f>
        <v>-1.1249013725317655E-6</v>
      </c>
    </row>
    <row r="258" spans="2:11">
      <c r="B258" s="86" t="s">
        <v>2398</v>
      </c>
      <c r="C258" s="87" t="s">
        <v>2399</v>
      </c>
      <c r="D258" s="88" t="s">
        <v>550</v>
      </c>
      <c r="E258" s="88" t="s">
        <v>132</v>
      </c>
      <c r="F258" s="100">
        <v>45000</v>
      </c>
      <c r="G258" s="90">
        <v>172044.17624999999</v>
      </c>
      <c r="H258" s="101">
        <v>-0.42268299999999998</v>
      </c>
      <c r="I258" s="90">
        <v>-0.72720194000000005</v>
      </c>
      <c r="J258" s="91">
        <f t="shared" si="3"/>
        <v>4.342146805578201E-4</v>
      </c>
      <c r="K258" s="91">
        <f>I258/'סכום נכסי הקרן'!$C$42</f>
        <v>-3.7592668240078584E-6</v>
      </c>
    </row>
    <row r="259" spans="2:11">
      <c r="B259" s="86" t="s">
        <v>2400</v>
      </c>
      <c r="C259" s="87" t="s">
        <v>2401</v>
      </c>
      <c r="D259" s="88" t="s">
        <v>550</v>
      </c>
      <c r="E259" s="88" t="s">
        <v>132</v>
      </c>
      <c r="F259" s="100">
        <v>44986</v>
      </c>
      <c r="G259" s="90">
        <v>96808.958924999999</v>
      </c>
      <c r="H259" s="101">
        <v>-0.58312600000000003</v>
      </c>
      <c r="I259" s="90">
        <v>-0.56451807899999995</v>
      </c>
      <c r="J259" s="91">
        <f t="shared" si="3"/>
        <v>3.3707560975717313E-4</v>
      </c>
      <c r="K259" s="91">
        <f>I259/'סכום נכסי הקרן'!$C$42</f>
        <v>-2.9182734110106293E-6</v>
      </c>
    </row>
    <row r="260" spans="2:11">
      <c r="B260" s="86" t="s">
        <v>2402</v>
      </c>
      <c r="C260" s="87" t="s">
        <v>2403</v>
      </c>
      <c r="D260" s="88" t="s">
        <v>550</v>
      </c>
      <c r="E260" s="88" t="s">
        <v>132</v>
      </c>
      <c r="F260" s="100">
        <v>44984</v>
      </c>
      <c r="G260" s="90">
        <v>110638.81020000001</v>
      </c>
      <c r="H260" s="101">
        <v>-1.1100969999999999</v>
      </c>
      <c r="I260" s="90">
        <v>-1.2281979120000002</v>
      </c>
      <c r="J260" s="91">
        <f t="shared" si="3"/>
        <v>7.3336103039117544E-4</v>
      </c>
      <c r="K260" s="91">
        <f>I260/'סכום נכסי הקרן'!$C$42</f>
        <v>-6.3491630177682471E-6</v>
      </c>
    </row>
    <row r="261" spans="2:11">
      <c r="B261" s="86" t="s">
        <v>2404</v>
      </c>
      <c r="C261" s="87" t="s">
        <v>2405</v>
      </c>
      <c r="D261" s="88" t="s">
        <v>550</v>
      </c>
      <c r="E261" s="88" t="s">
        <v>132</v>
      </c>
      <c r="F261" s="100">
        <v>45001</v>
      </c>
      <c r="G261" s="90">
        <v>154839.75862499999</v>
      </c>
      <c r="H261" s="101">
        <v>-1.309129</v>
      </c>
      <c r="I261" s="90">
        <v>-2.0270516120000002</v>
      </c>
      <c r="J261" s="91">
        <f t="shared" si="3"/>
        <v>1.2103592135339935E-3</v>
      </c>
      <c r="K261" s="91">
        <f>I261/'סכום נכסי הקרן'!$C$42</f>
        <v>-1.0478833259910239E-5</v>
      </c>
    </row>
    <row r="262" spans="2:11">
      <c r="B262" s="86" t="s">
        <v>2406</v>
      </c>
      <c r="C262" s="87" t="s">
        <v>2407</v>
      </c>
      <c r="D262" s="88" t="s">
        <v>550</v>
      </c>
      <c r="E262" s="88" t="s">
        <v>132</v>
      </c>
      <c r="F262" s="100">
        <v>45005</v>
      </c>
      <c r="G262" s="90">
        <v>299356.866675</v>
      </c>
      <c r="H262" s="101">
        <v>-1.4729829999999999</v>
      </c>
      <c r="I262" s="90">
        <v>-4.409475552</v>
      </c>
      <c r="J262" s="91">
        <f t="shared" si="3"/>
        <v>2.6329124180268239E-3</v>
      </c>
      <c r="K262" s="91">
        <f>I262/'סכום נכסי הקרן'!$C$42</f>
        <v>-2.2794762007795712E-5</v>
      </c>
    </row>
    <row r="263" spans="2:11">
      <c r="B263" s="86" t="s">
        <v>2408</v>
      </c>
      <c r="C263" s="87" t="s">
        <v>2409</v>
      </c>
      <c r="D263" s="88" t="s">
        <v>550</v>
      </c>
      <c r="E263" s="88" t="s">
        <v>132</v>
      </c>
      <c r="F263" s="100">
        <v>44984</v>
      </c>
      <c r="G263" s="90">
        <v>110638.81020000001</v>
      </c>
      <c r="H263" s="101">
        <v>-1.350622</v>
      </c>
      <c r="I263" s="90">
        <v>-1.4943125609999999</v>
      </c>
      <c r="J263" s="91">
        <f t="shared" si="3"/>
        <v>8.922589663720548E-4</v>
      </c>
      <c r="K263" s="91">
        <f>I263/'סכום נכסי הקרן'!$C$42</f>
        <v>-7.7248413766133775E-6</v>
      </c>
    </row>
    <row r="264" spans="2:11">
      <c r="B264" s="86" t="s">
        <v>2410</v>
      </c>
      <c r="C264" s="87" t="s">
        <v>2411</v>
      </c>
      <c r="D264" s="88" t="s">
        <v>550</v>
      </c>
      <c r="E264" s="88" t="s">
        <v>132</v>
      </c>
      <c r="F264" s="100">
        <v>45001</v>
      </c>
      <c r="G264" s="90">
        <v>25995.103500000001</v>
      </c>
      <c r="H264" s="101">
        <v>-1.4662980000000001</v>
      </c>
      <c r="I264" s="90">
        <v>-0.38116564199999997</v>
      </c>
      <c r="J264" s="91">
        <f t="shared" si="3"/>
        <v>2.275952639519174E-4</v>
      </c>
      <c r="K264" s="91">
        <f>I264/'סכום נכסי הקרן'!$C$42</f>
        <v>-1.9704338968378663E-6</v>
      </c>
    </row>
    <row r="265" spans="2:11">
      <c r="B265" s="86" t="s">
        <v>2412</v>
      </c>
      <c r="C265" s="87" t="s">
        <v>2413</v>
      </c>
      <c r="D265" s="88" t="s">
        <v>550</v>
      </c>
      <c r="E265" s="88" t="s">
        <v>132</v>
      </c>
      <c r="F265" s="100">
        <v>45005</v>
      </c>
      <c r="G265" s="90">
        <v>103226.50575</v>
      </c>
      <c r="H265" s="101">
        <v>-1.5426500000000001</v>
      </c>
      <c r="I265" s="90">
        <v>-1.5924233630000004</v>
      </c>
      <c r="J265" s="91">
        <f t="shared" si="3"/>
        <v>9.5084125033804881E-4</v>
      </c>
      <c r="K265" s="91">
        <f>I265/'סכום נכסי הקרן'!$C$42</f>
        <v>-8.2320246812060537E-6</v>
      </c>
    </row>
    <row r="266" spans="2:11">
      <c r="B266" s="86" t="s">
        <v>2414</v>
      </c>
      <c r="C266" s="87" t="s">
        <v>2415</v>
      </c>
      <c r="D266" s="88" t="s">
        <v>550</v>
      </c>
      <c r="E266" s="88" t="s">
        <v>132</v>
      </c>
      <c r="F266" s="100">
        <v>44984</v>
      </c>
      <c r="G266" s="90">
        <v>138298.51274999999</v>
      </c>
      <c r="H266" s="101">
        <v>-1.587091</v>
      </c>
      <c r="I266" s="90">
        <v>-2.1949229949999998</v>
      </c>
      <c r="J266" s="91">
        <f t="shared" si="3"/>
        <v>1.3105957708569075E-3</v>
      </c>
      <c r="K266" s="91">
        <f>I266/'סכום נכסי הקרן'!$C$42</f>
        <v>-1.1346643542171332E-5</v>
      </c>
    </row>
    <row r="267" spans="2:11">
      <c r="B267" s="86" t="s">
        <v>2416</v>
      </c>
      <c r="C267" s="87" t="s">
        <v>2417</v>
      </c>
      <c r="D267" s="88" t="s">
        <v>550</v>
      </c>
      <c r="E267" s="88" t="s">
        <v>132</v>
      </c>
      <c r="F267" s="100">
        <v>45014</v>
      </c>
      <c r="G267" s="90">
        <v>47021.494335000003</v>
      </c>
      <c r="H267" s="101">
        <v>1.3773169999999999</v>
      </c>
      <c r="I267" s="90">
        <v>0.64763491100000004</v>
      </c>
      <c r="J267" s="91">
        <f t="shared" si="3"/>
        <v>-3.8670494470622186E-4</v>
      </c>
      <c r="K267" s="91">
        <f>I267/'סכום נכסי הקרן'!$C$42</f>
        <v>3.347945462015107E-6</v>
      </c>
    </row>
    <row r="268" spans="2:11">
      <c r="B268" s="86" t="s">
        <v>2416</v>
      </c>
      <c r="C268" s="87" t="s">
        <v>2418</v>
      </c>
      <c r="D268" s="88" t="s">
        <v>550</v>
      </c>
      <c r="E268" s="88" t="s">
        <v>132</v>
      </c>
      <c r="F268" s="100">
        <v>45014</v>
      </c>
      <c r="G268" s="90">
        <v>235107.47167500001</v>
      </c>
      <c r="H268" s="101">
        <v>1.3219920000000001</v>
      </c>
      <c r="I268" s="90">
        <v>3.1081012649999993</v>
      </c>
      <c r="J268" s="91">
        <f t="shared" ref="J268:J331" si="4">IFERROR(I268/$I$11,0)</f>
        <v>-1.8558575323978526E-3</v>
      </c>
      <c r="K268" s="91">
        <f>I268/'סכום נכסי הקרן'!$C$42</f>
        <v>1.6067314082208518E-5</v>
      </c>
    </row>
    <row r="269" spans="2:11">
      <c r="B269" s="86" t="s">
        <v>2416</v>
      </c>
      <c r="C269" s="87" t="s">
        <v>2419</v>
      </c>
      <c r="D269" s="88" t="s">
        <v>550</v>
      </c>
      <c r="E269" s="88" t="s">
        <v>132</v>
      </c>
      <c r="F269" s="100">
        <v>45014</v>
      </c>
      <c r="G269" s="90">
        <v>64987.758750000001</v>
      </c>
      <c r="H269" s="101">
        <v>1.3773169999999999</v>
      </c>
      <c r="I269" s="90">
        <v>0.89508727799999999</v>
      </c>
      <c r="J269" s="91">
        <f t="shared" si="4"/>
        <v>-5.3445957045733224E-4</v>
      </c>
      <c r="K269" s="91">
        <f>I269/'סכום נכסי הקרן'!$C$42</f>
        <v>4.6271492465722777E-6</v>
      </c>
    </row>
    <row r="270" spans="2:11">
      <c r="B270" s="86" t="s">
        <v>2420</v>
      </c>
      <c r="C270" s="87" t="s">
        <v>2421</v>
      </c>
      <c r="D270" s="88" t="s">
        <v>550</v>
      </c>
      <c r="E270" s="88" t="s">
        <v>132</v>
      </c>
      <c r="F270" s="100">
        <v>44950</v>
      </c>
      <c r="G270" s="90">
        <v>235102</v>
      </c>
      <c r="H270" s="101">
        <v>-7.568962</v>
      </c>
      <c r="I270" s="90">
        <v>-17.794779999999999</v>
      </c>
      <c r="J270" s="91">
        <f t="shared" si="4"/>
        <v>1.0625321919928715E-2</v>
      </c>
      <c r="K270" s="91">
        <f>I270/'סכום נכסי הקרן'!$C$42</f>
        <v>-9.199002699926592E-5</v>
      </c>
    </row>
    <row r="271" spans="2:11">
      <c r="B271" s="86" t="s">
        <v>2422</v>
      </c>
      <c r="C271" s="87" t="s">
        <v>2423</v>
      </c>
      <c r="D271" s="88" t="s">
        <v>550</v>
      </c>
      <c r="E271" s="88" t="s">
        <v>132</v>
      </c>
      <c r="F271" s="100">
        <v>44929</v>
      </c>
      <c r="G271" s="90">
        <v>2338511.08</v>
      </c>
      <c r="H271" s="101">
        <v>-3.0847470000000001</v>
      </c>
      <c r="I271" s="90">
        <v>-72.137140000000002</v>
      </c>
      <c r="J271" s="91">
        <f t="shared" si="4"/>
        <v>4.3073324586365577E-2</v>
      </c>
      <c r="K271" s="91">
        <f>I271/'סכום נכסי הקרן'!$C$42</f>
        <v>-3.7291258763805034E-4</v>
      </c>
    </row>
    <row r="272" spans="2:11">
      <c r="B272" s="86" t="s">
        <v>2424</v>
      </c>
      <c r="C272" s="87" t="s">
        <v>2425</v>
      </c>
      <c r="D272" s="88" t="s">
        <v>550</v>
      </c>
      <c r="E272" s="88" t="s">
        <v>132</v>
      </c>
      <c r="F272" s="100">
        <v>44929</v>
      </c>
      <c r="G272" s="90">
        <v>1928300</v>
      </c>
      <c r="H272" s="101">
        <v>-3.0465230000000001</v>
      </c>
      <c r="I272" s="90">
        <v>-58.746110000000002</v>
      </c>
      <c r="J272" s="91">
        <f t="shared" si="4"/>
        <v>3.5077496338451135E-2</v>
      </c>
      <c r="K272" s="91">
        <f>I272/'סכום נכסי הקרן'!$C$42</f>
        <v>-3.0368772443389836E-4</v>
      </c>
    </row>
    <row r="273" spans="2:11">
      <c r="B273" s="86" t="s">
        <v>2426</v>
      </c>
      <c r="C273" s="87" t="s">
        <v>2427</v>
      </c>
      <c r="D273" s="88" t="s">
        <v>550</v>
      </c>
      <c r="E273" s="88" t="s">
        <v>132</v>
      </c>
      <c r="F273" s="100">
        <v>44929</v>
      </c>
      <c r="G273" s="90">
        <v>298537</v>
      </c>
      <c r="H273" s="101">
        <v>-2.8646159999999998</v>
      </c>
      <c r="I273" s="90">
        <v>-8.5519400000000001</v>
      </c>
      <c r="J273" s="91">
        <f t="shared" si="4"/>
        <v>5.1063916238309869E-3</v>
      </c>
      <c r="K273" s="91">
        <f>I273/'סכום נכסי הקרן'!$C$42</f>
        <v>-4.4209211437067625E-5</v>
      </c>
    </row>
    <row r="274" spans="2:11">
      <c r="B274" s="86" t="s">
        <v>2428</v>
      </c>
      <c r="C274" s="87" t="s">
        <v>2429</v>
      </c>
      <c r="D274" s="88" t="s">
        <v>550</v>
      </c>
      <c r="E274" s="88" t="s">
        <v>132</v>
      </c>
      <c r="F274" s="100">
        <v>44973</v>
      </c>
      <c r="G274" s="90">
        <v>772860</v>
      </c>
      <c r="H274" s="101">
        <v>-2.8411919999999999</v>
      </c>
      <c r="I274" s="90">
        <v>-21.95844</v>
      </c>
      <c r="J274" s="91">
        <f t="shared" si="4"/>
        <v>1.3111457059847859E-2</v>
      </c>
      <c r="K274" s="91">
        <f>I274/'סכום נכסי הקרן'!$C$42</f>
        <v>-1.1351404672953308E-4</v>
      </c>
    </row>
    <row r="275" spans="2:11">
      <c r="B275" s="86" t="s">
        <v>2430</v>
      </c>
      <c r="C275" s="87" t="s">
        <v>2431</v>
      </c>
      <c r="D275" s="88" t="s">
        <v>550</v>
      </c>
      <c r="E275" s="88" t="s">
        <v>132</v>
      </c>
      <c r="F275" s="100">
        <v>44956</v>
      </c>
      <c r="G275" s="90">
        <v>361500</v>
      </c>
      <c r="H275" s="101">
        <v>4.4982319999999998</v>
      </c>
      <c r="I275" s="90">
        <v>16.261110000000002</v>
      </c>
      <c r="J275" s="91">
        <f t="shared" si="4"/>
        <v>-9.7095624967193771E-3</v>
      </c>
      <c r="K275" s="91">
        <f>I275/'סכום נכסי הקרן'!$C$42</f>
        <v>8.4061727536841326E-5</v>
      </c>
    </row>
    <row r="276" spans="2:11">
      <c r="B276" s="86" t="s">
        <v>2432</v>
      </c>
      <c r="C276" s="87" t="s">
        <v>2433</v>
      </c>
      <c r="D276" s="88" t="s">
        <v>550</v>
      </c>
      <c r="E276" s="88" t="s">
        <v>132</v>
      </c>
      <c r="F276" s="100">
        <v>44999</v>
      </c>
      <c r="G276" s="90">
        <v>723000</v>
      </c>
      <c r="H276" s="101">
        <v>0.11649</v>
      </c>
      <c r="I276" s="90">
        <v>0.84222000000000008</v>
      </c>
      <c r="J276" s="91">
        <f t="shared" si="4"/>
        <v>-5.0289234412576966E-4</v>
      </c>
      <c r="K276" s="91">
        <f>I276/'סכום נכסי הקרן'!$C$42</f>
        <v>4.3538521150203457E-6</v>
      </c>
    </row>
    <row r="277" spans="2:11">
      <c r="B277" s="86" t="s">
        <v>2434</v>
      </c>
      <c r="C277" s="87" t="s">
        <v>2435</v>
      </c>
      <c r="D277" s="88" t="s">
        <v>550</v>
      </c>
      <c r="E277" s="88" t="s">
        <v>132</v>
      </c>
      <c r="F277" s="100">
        <v>44980</v>
      </c>
      <c r="G277" s="90">
        <v>361500</v>
      </c>
      <c r="H277" s="101">
        <v>0.11649</v>
      </c>
      <c r="I277" s="90">
        <v>0.42111000000000004</v>
      </c>
      <c r="J277" s="91">
        <f t="shared" si="4"/>
        <v>-2.5144617206288483E-4</v>
      </c>
      <c r="K277" s="91">
        <f>I277/'סכום נכסי הקרן'!$C$42</f>
        <v>2.1769260575101729E-6</v>
      </c>
    </row>
    <row r="278" spans="2:11">
      <c r="B278" s="86" t="s">
        <v>2436</v>
      </c>
      <c r="C278" s="87" t="s">
        <v>2437</v>
      </c>
      <c r="D278" s="88" t="s">
        <v>550</v>
      </c>
      <c r="E278" s="88" t="s">
        <v>132</v>
      </c>
      <c r="F278" s="100">
        <v>44998</v>
      </c>
      <c r="G278" s="90">
        <v>903750</v>
      </c>
      <c r="H278" s="101">
        <v>-0.43399399999999999</v>
      </c>
      <c r="I278" s="90">
        <v>-3.9222199999999998</v>
      </c>
      <c r="J278" s="91">
        <f t="shared" si="4"/>
        <v>2.3419705183645315E-3</v>
      </c>
      <c r="K278" s="91">
        <f>I278/'סכום נכסי הקרן'!$C$42</f>
        <v>-2.027589684711251E-5</v>
      </c>
    </row>
    <row r="279" spans="2:11">
      <c r="B279" s="86" t="s">
        <v>2438</v>
      </c>
      <c r="C279" s="87" t="s">
        <v>2439</v>
      </c>
      <c r="D279" s="88" t="s">
        <v>550</v>
      </c>
      <c r="E279" s="88" t="s">
        <v>132</v>
      </c>
      <c r="F279" s="100">
        <v>44978</v>
      </c>
      <c r="G279" s="90">
        <v>361500</v>
      </c>
      <c r="H279" s="101">
        <v>-0.64146300000000001</v>
      </c>
      <c r="I279" s="90">
        <v>-2.3188899999999997</v>
      </c>
      <c r="J279" s="91">
        <f t="shared" si="4"/>
        <v>1.3846168790456242E-3</v>
      </c>
      <c r="K279" s="91">
        <f>I279/'סכום נכסי הקרן'!$C$42</f>
        <v>-1.1987490360000389E-5</v>
      </c>
    </row>
    <row r="280" spans="2:11">
      <c r="B280" s="86" t="s">
        <v>2440</v>
      </c>
      <c r="C280" s="87" t="s">
        <v>2441</v>
      </c>
      <c r="D280" s="88" t="s">
        <v>550</v>
      </c>
      <c r="E280" s="88" t="s">
        <v>132</v>
      </c>
      <c r="F280" s="100">
        <v>44987</v>
      </c>
      <c r="G280" s="90">
        <v>469950</v>
      </c>
      <c r="H280" s="101">
        <v>-1.02044</v>
      </c>
      <c r="I280" s="90">
        <v>-4.79556</v>
      </c>
      <c r="J280" s="91">
        <f t="shared" si="4"/>
        <v>2.8634447172897529E-3</v>
      </c>
      <c r="K280" s="91">
        <f>I280/'סכום נכסי הקרן'!$C$42</f>
        <v>-2.4790623647867501E-5</v>
      </c>
    </row>
    <row r="281" spans="2:11">
      <c r="B281" s="92"/>
      <c r="C281" s="87"/>
      <c r="D281" s="87"/>
      <c r="E281" s="87"/>
      <c r="F281" s="87"/>
      <c r="G281" s="90"/>
      <c r="H281" s="101"/>
      <c r="I281" s="87"/>
      <c r="J281" s="91"/>
      <c r="K281" s="87"/>
    </row>
    <row r="282" spans="2:11">
      <c r="B282" s="85" t="s">
        <v>195</v>
      </c>
      <c r="C282" s="80"/>
      <c r="D282" s="81"/>
      <c r="E282" s="81"/>
      <c r="F282" s="98"/>
      <c r="G282" s="83"/>
      <c r="H282" s="99"/>
      <c r="I282" s="83">
        <v>-269.7286986659999</v>
      </c>
      <c r="J282" s="84">
        <f t="shared" si="4"/>
        <v>0.16105589697482608</v>
      </c>
      <c r="K282" s="84">
        <f>I282/'סכום נכסי הקרן'!$C$42</f>
        <v>-1.3943611706782658E-3</v>
      </c>
    </row>
    <row r="283" spans="2:11">
      <c r="B283" s="86" t="s">
        <v>2442</v>
      </c>
      <c r="C283" s="87" t="s">
        <v>2443</v>
      </c>
      <c r="D283" s="88" t="s">
        <v>550</v>
      </c>
      <c r="E283" s="88" t="s">
        <v>136</v>
      </c>
      <c r="F283" s="100">
        <v>44971</v>
      </c>
      <c r="G283" s="90">
        <v>84234.044882000002</v>
      </c>
      <c r="H283" s="101">
        <v>-4.337917</v>
      </c>
      <c r="I283" s="90">
        <v>-3.65400291</v>
      </c>
      <c r="J283" s="91">
        <f t="shared" si="4"/>
        <v>2.1818172079175078E-3</v>
      </c>
      <c r="K283" s="91">
        <f>I283/'סכום נכסי הקרן'!$C$42</f>
        <v>-1.8889349929939918E-5</v>
      </c>
    </row>
    <row r="284" spans="2:11">
      <c r="B284" s="86" t="s">
        <v>2444</v>
      </c>
      <c r="C284" s="87" t="s">
        <v>2445</v>
      </c>
      <c r="D284" s="88" t="s">
        <v>550</v>
      </c>
      <c r="E284" s="88" t="s">
        <v>136</v>
      </c>
      <c r="F284" s="100">
        <v>44971</v>
      </c>
      <c r="G284" s="90">
        <v>47395.827275000003</v>
      </c>
      <c r="H284" s="101">
        <v>-4.4007630000000004</v>
      </c>
      <c r="I284" s="90">
        <v>-2.085778076</v>
      </c>
      <c r="J284" s="91">
        <f t="shared" si="4"/>
        <v>1.2454249791809474E-3</v>
      </c>
      <c r="K284" s="91">
        <f>I284/'סכום נכסי הקרן'!$C$42</f>
        <v>-1.0782419424444524E-5</v>
      </c>
    </row>
    <row r="285" spans="2:11">
      <c r="B285" s="86" t="s">
        <v>2446</v>
      </c>
      <c r="C285" s="87" t="s">
        <v>2447</v>
      </c>
      <c r="D285" s="88" t="s">
        <v>550</v>
      </c>
      <c r="E285" s="88" t="s">
        <v>134</v>
      </c>
      <c r="F285" s="100">
        <v>44896</v>
      </c>
      <c r="G285" s="90">
        <v>45130.075670999999</v>
      </c>
      <c r="H285" s="101">
        <v>3.154093</v>
      </c>
      <c r="I285" s="90">
        <v>1.4234445619999998</v>
      </c>
      <c r="J285" s="91">
        <f t="shared" si="4"/>
        <v>-8.4994345006917348E-4</v>
      </c>
      <c r="K285" s="91">
        <f>I285/'סכום נכסי הקרן'!$C$42</f>
        <v>7.3584896070835514E-6</v>
      </c>
    </row>
    <row r="286" spans="2:11">
      <c r="B286" s="86" t="s">
        <v>2448</v>
      </c>
      <c r="C286" s="87" t="s">
        <v>2449</v>
      </c>
      <c r="D286" s="88" t="s">
        <v>550</v>
      </c>
      <c r="E286" s="88" t="s">
        <v>134</v>
      </c>
      <c r="F286" s="100">
        <v>45001</v>
      </c>
      <c r="G286" s="90">
        <v>67370.500566000002</v>
      </c>
      <c r="H286" s="101">
        <v>2.4791850000000002</v>
      </c>
      <c r="I286" s="90">
        <v>1.670239072</v>
      </c>
      <c r="J286" s="91">
        <f t="shared" si="4"/>
        <v>-9.9730526723246899E-4</v>
      </c>
      <c r="K286" s="91">
        <f>I286/'סכום נכסי הקרן'!$C$42</f>
        <v>8.6342926031402941E-6</v>
      </c>
    </row>
    <row r="287" spans="2:11">
      <c r="B287" s="86" t="s">
        <v>2450</v>
      </c>
      <c r="C287" s="87" t="s">
        <v>2451</v>
      </c>
      <c r="D287" s="88" t="s">
        <v>550</v>
      </c>
      <c r="E287" s="88" t="s">
        <v>135</v>
      </c>
      <c r="F287" s="100">
        <v>44973</v>
      </c>
      <c r="G287" s="90">
        <v>115442.81302099999</v>
      </c>
      <c r="H287" s="101">
        <v>2.5248699999999999</v>
      </c>
      <c r="I287" s="90">
        <v>2.914781058</v>
      </c>
      <c r="J287" s="91">
        <f t="shared" si="4"/>
        <v>-1.7404253981988206E-3</v>
      </c>
      <c r="K287" s="91">
        <f>I287/'סכום נכסי הקרן'!$C$42</f>
        <v>1.5067946230432119E-5</v>
      </c>
    </row>
    <row r="288" spans="2:11">
      <c r="B288" s="86" t="s">
        <v>2452</v>
      </c>
      <c r="C288" s="87" t="s">
        <v>2453</v>
      </c>
      <c r="D288" s="88" t="s">
        <v>550</v>
      </c>
      <c r="E288" s="88" t="s">
        <v>132</v>
      </c>
      <c r="F288" s="100">
        <v>44971</v>
      </c>
      <c r="G288" s="90">
        <v>144983.738904</v>
      </c>
      <c r="H288" s="101">
        <v>-1.5438719999999999</v>
      </c>
      <c r="I288" s="90">
        <v>-2.2383631580000003</v>
      </c>
      <c r="J288" s="91">
        <f t="shared" si="4"/>
        <v>1.3365340356811528E-3</v>
      </c>
      <c r="K288" s="91">
        <f>I288/'סכום נכסי הקרן'!$C$42</f>
        <v>-1.1571207249462043E-5</v>
      </c>
    </row>
    <row r="289" spans="2:11">
      <c r="B289" s="86" t="s">
        <v>2454</v>
      </c>
      <c r="C289" s="87" t="s">
        <v>2455</v>
      </c>
      <c r="D289" s="88" t="s">
        <v>550</v>
      </c>
      <c r="E289" s="88" t="s">
        <v>132</v>
      </c>
      <c r="F289" s="100">
        <v>44971</v>
      </c>
      <c r="G289" s="90">
        <v>321040.00814500003</v>
      </c>
      <c r="H289" s="101">
        <v>-1.389672</v>
      </c>
      <c r="I289" s="90">
        <v>-4.4614021220000009</v>
      </c>
      <c r="J289" s="91">
        <f t="shared" si="4"/>
        <v>2.6639179445041238E-3</v>
      </c>
      <c r="K289" s="91">
        <f>I289/'סכום נכסי הקרן'!$C$42</f>
        <v>-2.3063196154004846E-5</v>
      </c>
    </row>
    <row r="290" spans="2:11">
      <c r="B290" s="86" t="s">
        <v>2456</v>
      </c>
      <c r="C290" s="87" t="s">
        <v>2457</v>
      </c>
      <c r="D290" s="88" t="s">
        <v>550</v>
      </c>
      <c r="E290" s="88" t="s">
        <v>132</v>
      </c>
      <c r="F290" s="100">
        <v>44971</v>
      </c>
      <c r="G290" s="90">
        <v>186410.32730999999</v>
      </c>
      <c r="H290" s="101">
        <v>-1.3416809999999999</v>
      </c>
      <c r="I290" s="90">
        <v>-2.5010325630000003</v>
      </c>
      <c r="J290" s="91">
        <f t="shared" si="4"/>
        <v>1.4933748050888743E-3</v>
      </c>
      <c r="K290" s="91">
        <f>I290/'סכום נכסי הקרן'!$C$42</f>
        <v>-1.2929075436527638E-5</v>
      </c>
    </row>
    <row r="291" spans="2:11">
      <c r="B291" s="86" t="s">
        <v>2458</v>
      </c>
      <c r="C291" s="87" t="s">
        <v>2459</v>
      </c>
      <c r="D291" s="88" t="s">
        <v>550</v>
      </c>
      <c r="E291" s="88" t="s">
        <v>132</v>
      </c>
      <c r="F291" s="100">
        <v>44971</v>
      </c>
      <c r="G291" s="90">
        <v>368201.820954</v>
      </c>
      <c r="H291" s="101">
        <v>-1.2307410000000001</v>
      </c>
      <c r="I291" s="90">
        <v>-4.5316120799999995</v>
      </c>
      <c r="J291" s="91">
        <f t="shared" si="4"/>
        <v>2.7058405423521815E-3</v>
      </c>
      <c r="K291" s="91">
        <f>I291/'סכום נכסי הקרן'!$C$42</f>
        <v>-2.3426146183847148E-5</v>
      </c>
    </row>
    <row r="292" spans="2:11">
      <c r="B292" s="86" t="s">
        <v>2460</v>
      </c>
      <c r="C292" s="87" t="s">
        <v>2461</v>
      </c>
      <c r="D292" s="88" t="s">
        <v>550</v>
      </c>
      <c r="E292" s="88" t="s">
        <v>132</v>
      </c>
      <c r="F292" s="100">
        <v>44987</v>
      </c>
      <c r="G292" s="90">
        <v>32311.123399999997</v>
      </c>
      <c r="H292" s="101">
        <v>1.8158749999999999</v>
      </c>
      <c r="I292" s="90">
        <v>0.58672959300000005</v>
      </c>
      <c r="J292" s="91">
        <f t="shared" si="4"/>
        <v>-3.5033817813840654E-4</v>
      </c>
      <c r="K292" s="91">
        <f>I292/'סכום נכסי הקרן'!$C$42</f>
        <v>3.0330957225286466E-6</v>
      </c>
    </row>
    <row r="293" spans="2:11">
      <c r="B293" s="86" t="s">
        <v>2462</v>
      </c>
      <c r="C293" s="87" t="s">
        <v>2463</v>
      </c>
      <c r="D293" s="88" t="s">
        <v>550</v>
      </c>
      <c r="E293" s="88" t="s">
        <v>132</v>
      </c>
      <c r="F293" s="100">
        <v>44987</v>
      </c>
      <c r="G293" s="90">
        <v>144778.68754399999</v>
      </c>
      <c r="H293" s="101">
        <v>1.8305560000000001</v>
      </c>
      <c r="I293" s="90">
        <v>2.6502543249999997</v>
      </c>
      <c r="J293" s="91">
        <f t="shared" si="4"/>
        <v>-1.5824756121069425E-3</v>
      </c>
      <c r="K293" s="91">
        <f>I293/'סכום נכסי הקרן'!$C$42</f>
        <v>1.3700476595477507E-5</v>
      </c>
    </row>
    <row r="294" spans="2:11">
      <c r="B294" s="86" t="s">
        <v>2464</v>
      </c>
      <c r="C294" s="87" t="s">
        <v>2465</v>
      </c>
      <c r="D294" s="88" t="s">
        <v>550</v>
      </c>
      <c r="E294" s="88" t="s">
        <v>132</v>
      </c>
      <c r="F294" s="100">
        <v>44987</v>
      </c>
      <c r="G294" s="90">
        <v>45152.723725999997</v>
      </c>
      <c r="H294" s="101">
        <v>1.8305560000000001</v>
      </c>
      <c r="I294" s="90">
        <v>0.826545694</v>
      </c>
      <c r="J294" s="91">
        <f t="shared" si="4"/>
        <v>-4.9353316423585408E-4</v>
      </c>
      <c r="K294" s="91">
        <f>I294/'סכום נכסי הקרן'!$C$42</f>
        <v>4.2728238678526507E-6</v>
      </c>
    </row>
    <row r="295" spans="2:11">
      <c r="B295" s="86" t="s">
        <v>2466</v>
      </c>
      <c r="C295" s="87" t="s">
        <v>2467</v>
      </c>
      <c r="D295" s="88" t="s">
        <v>550</v>
      </c>
      <c r="E295" s="88" t="s">
        <v>132</v>
      </c>
      <c r="F295" s="100">
        <v>44970</v>
      </c>
      <c r="G295" s="90">
        <v>294981.86046200001</v>
      </c>
      <c r="H295" s="101">
        <v>1.651397</v>
      </c>
      <c r="I295" s="90">
        <v>4.8713218669999998</v>
      </c>
      <c r="J295" s="91">
        <f t="shared" si="4"/>
        <v>-2.9086823783414668E-3</v>
      </c>
      <c r="K295" s="91">
        <f>I295/'סכום נכסי הקרן'!$C$42</f>
        <v>2.5182274243763871E-5</v>
      </c>
    </row>
    <row r="296" spans="2:11">
      <c r="B296" s="86" t="s">
        <v>2468</v>
      </c>
      <c r="C296" s="87" t="s">
        <v>2469</v>
      </c>
      <c r="D296" s="88" t="s">
        <v>550</v>
      </c>
      <c r="E296" s="88" t="s">
        <v>132</v>
      </c>
      <c r="F296" s="100">
        <v>44970</v>
      </c>
      <c r="G296" s="90">
        <v>62356.549589999995</v>
      </c>
      <c r="H296" s="101">
        <v>1.6499220000000001</v>
      </c>
      <c r="I296" s="90">
        <v>1.0288342669999999</v>
      </c>
      <c r="J296" s="91">
        <f t="shared" si="4"/>
        <v>-6.1432033939890743E-4</v>
      </c>
      <c r="K296" s="91">
        <f>I296/'סכום נכסי הקרן'!$C$42</f>
        <v>5.3185536432088485E-6</v>
      </c>
    </row>
    <row r="297" spans="2:11">
      <c r="B297" s="86" t="s">
        <v>2470</v>
      </c>
      <c r="C297" s="87" t="s">
        <v>2471</v>
      </c>
      <c r="D297" s="88" t="s">
        <v>550</v>
      </c>
      <c r="E297" s="88" t="s">
        <v>132</v>
      </c>
      <c r="F297" s="100">
        <v>44970</v>
      </c>
      <c r="G297" s="90">
        <v>83110.838342000003</v>
      </c>
      <c r="H297" s="101">
        <v>1.613038</v>
      </c>
      <c r="I297" s="90">
        <v>1.3406093379999999</v>
      </c>
      <c r="J297" s="91">
        <f t="shared" si="4"/>
        <v>-8.0048226418716741E-4</v>
      </c>
      <c r="K297" s="91">
        <f>I297/'סכום נכסי הקרן'!$C$42</f>
        <v>6.9302733272391122E-6</v>
      </c>
    </row>
    <row r="298" spans="2:11">
      <c r="B298" s="86" t="s">
        <v>2472</v>
      </c>
      <c r="C298" s="87" t="s">
        <v>2473</v>
      </c>
      <c r="D298" s="88" t="s">
        <v>550</v>
      </c>
      <c r="E298" s="88" t="s">
        <v>134</v>
      </c>
      <c r="F298" s="100">
        <v>44845</v>
      </c>
      <c r="G298" s="90">
        <v>46316.171920000001</v>
      </c>
      <c r="H298" s="101">
        <v>-10.597344</v>
      </c>
      <c r="I298" s="90">
        <v>-4.9082840440000002</v>
      </c>
      <c r="J298" s="91">
        <f t="shared" si="4"/>
        <v>2.9307526163262236E-3</v>
      </c>
      <c r="K298" s="91">
        <f>I298/'סכום נכסי הקרן'!$C$42</f>
        <v>-2.5373350034539686E-5</v>
      </c>
    </row>
    <row r="299" spans="2:11">
      <c r="B299" s="86" t="s">
        <v>2474</v>
      </c>
      <c r="C299" s="87" t="s">
        <v>2475</v>
      </c>
      <c r="D299" s="88" t="s">
        <v>550</v>
      </c>
      <c r="E299" s="88" t="s">
        <v>134</v>
      </c>
      <c r="F299" s="100">
        <v>44854</v>
      </c>
      <c r="G299" s="90">
        <v>65269.275004000003</v>
      </c>
      <c r="H299" s="101">
        <v>-9.6897590000000005</v>
      </c>
      <c r="I299" s="90">
        <v>-6.3244352209999999</v>
      </c>
      <c r="J299" s="91">
        <f t="shared" si="4"/>
        <v>3.7763411621194814E-3</v>
      </c>
      <c r="K299" s="91">
        <f>I299/'סכום נכסי הקרן'!$C$42</f>
        <v>-3.2694136524019868E-5</v>
      </c>
    </row>
    <row r="300" spans="2:11">
      <c r="B300" s="86" t="s">
        <v>2476</v>
      </c>
      <c r="C300" s="87" t="s">
        <v>2477</v>
      </c>
      <c r="D300" s="88" t="s">
        <v>550</v>
      </c>
      <c r="E300" s="88" t="s">
        <v>134</v>
      </c>
      <c r="F300" s="100">
        <v>44811</v>
      </c>
      <c r="G300" s="90">
        <v>83381.556322000004</v>
      </c>
      <c r="H300" s="101">
        <v>-8.4125829999999997</v>
      </c>
      <c r="I300" s="90">
        <v>-7.0145424429999998</v>
      </c>
      <c r="J300" s="91">
        <f t="shared" si="4"/>
        <v>4.1884064640236186E-3</v>
      </c>
      <c r="K300" s="91">
        <f>I300/'סכום נכסי הקרן'!$C$42</f>
        <v>-3.6261642387209436E-5</v>
      </c>
    </row>
    <row r="301" spans="2:11">
      <c r="B301" s="86" t="s">
        <v>2478</v>
      </c>
      <c r="C301" s="87" t="s">
        <v>2479</v>
      </c>
      <c r="D301" s="88" t="s">
        <v>550</v>
      </c>
      <c r="E301" s="88" t="s">
        <v>134</v>
      </c>
      <c r="F301" s="100">
        <v>44811</v>
      </c>
      <c r="G301" s="90">
        <v>219669.761891</v>
      </c>
      <c r="H301" s="101">
        <v>-8.3640539999999994</v>
      </c>
      <c r="I301" s="90">
        <v>-18.373298196</v>
      </c>
      <c r="J301" s="91">
        <f t="shared" si="4"/>
        <v>1.0970757045793514E-2</v>
      </c>
      <c r="K301" s="91">
        <f>I301/'סכום נכסי הקרן'!$C$42</f>
        <v>-9.4980673945707891E-5</v>
      </c>
    </row>
    <row r="302" spans="2:11">
      <c r="B302" s="86" t="s">
        <v>2480</v>
      </c>
      <c r="C302" s="87" t="s">
        <v>2419</v>
      </c>
      <c r="D302" s="88" t="s">
        <v>550</v>
      </c>
      <c r="E302" s="88" t="s">
        <v>134</v>
      </c>
      <c r="F302" s="100">
        <v>44811</v>
      </c>
      <c r="G302" s="90">
        <v>138378.571841</v>
      </c>
      <c r="H302" s="101">
        <v>-8.3532759999999993</v>
      </c>
      <c r="I302" s="90">
        <v>-11.559144177000002</v>
      </c>
      <c r="J302" s="91">
        <f t="shared" si="4"/>
        <v>6.9020031716882412E-3</v>
      </c>
      <c r="K302" s="91">
        <f>I302/'סכום נכסי הקרן'!$C$42</f>
        <v>-5.9754938523018413E-5</v>
      </c>
    </row>
    <row r="303" spans="2:11">
      <c r="B303" s="86" t="s">
        <v>2481</v>
      </c>
      <c r="C303" s="87" t="s">
        <v>2482</v>
      </c>
      <c r="D303" s="88" t="s">
        <v>550</v>
      </c>
      <c r="E303" s="88" t="s">
        <v>134</v>
      </c>
      <c r="F303" s="100">
        <v>44811</v>
      </c>
      <c r="G303" s="90">
        <v>103814.89683299999</v>
      </c>
      <c r="H303" s="101">
        <v>-8.3209540000000004</v>
      </c>
      <c r="I303" s="90">
        <v>-8.6383901830000003</v>
      </c>
      <c r="J303" s="91">
        <f t="shared" si="4"/>
        <v>5.1580113136732754E-3</v>
      </c>
      <c r="K303" s="91">
        <f>I303/'סכום נכסי הקרן'!$C$42</f>
        <v>-4.46561152295428E-5</v>
      </c>
    </row>
    <row r="304" spans="2:11">
      <c r="B304" s="86" t="s">
        <v>2483</v>
      </c>
      <c r="C304" s="87" t="s">
        <v>2484</v>
      </c>
      <c r="D304" s="88" t="s">
        <v>550</v>
      </c>
      <c r="E304" s="88" t="s">
        <v>134</v>
      </c>
      <c r="F304" s="100">
        <v>44810</v>
      </c>
      <c r="G304" s="90">
        <v>76933.235155999995</v>
      </c>
      <c r="H304" s="101">
        <v>-7.6175959999999998</v>
      </c>
      <c r="I304" s="90">
        <v>-5.8604630669999995</v>
      </c>
      <c r="J304" s="91">
        <f t="shared" si="4"/>
        <v>3.4993018563156024E-3</v>
      </c>
      <c r="K304" s="91">
        <f>I304/'סכום נכסי הקרן'!$C$42</f>
        <v>-3.0295634773879233E-5</v>
      </c>
    </row>
    <row r="305" spans="2:11">
      <c r="B305" s="86" t="s">
        <v>2485</v>
      </c>
      <c r="C305" s="87" t="s">
        <v>2486</v>
      </c>
      <c r="D305" s="88" t="s">
        <v>550</v>
      </c>
      <c r="E305" s="88" t="s">
        <v>134</v>
      </c>
      <c r="F305" s="100">
        <v>44860</v>
      </c>
      <c r="G305" s="90">
        <v>50166.254674999996</v>
      </c>
      <c r="H305" s="101">
        <v>-7.1247619999999996</v>
      </c>
      <c r="I305" s="90">
        <v>-3.5742260460000002</v>
      </c>
      <c r="J305" s="91">
        <f t="shared" si="4"/>
        <v>2.1341821788942567E-3</v>
      </c>
      <c r="K305" s="91">
        <f>I305/'סכום נכסי הקרן'!$C$42</f>
        <v>-1.8476943826954841E-5</v>
      </c>
    </row>
    <row r="306" spans="2:11">
      <c r="B306" s="86" t="s">
        <v>2487</v>
      </c>
      <c r="C306" s="87" t="s">
        <v>2488</v>
      </c>
      <c r="D306" s="88" t="s">
        <v>550</v>
      </c>
      <c r="E306" s="88" t="s">
        <v>134</v>
      </c>
      <c r="F306" s="100">
        <v>44861</v>
      </c>
      <c r="G306" s="90">
        <v>50740.894537000007</v>
      </c>
      <c r="H306" s="101">
        <v>-6.7711819999999996</v>
      </c>
      <c r="I306" s="90">
        <v>-3.4357584990000003</v>
      </c>
      <c r="J306" s="91">
        <f t="shared" si="4"/>
        <v>2.0515027491773475E-3</v>
      </c>
      <c r="K306" s="91">
        <f>I306/'סכום נכסי הקרן'!$C$42</f>
        <v>-1.776113652913761E-5</v>
      </c>
    </row>
    <row r="307" spans="2:11">
      <c r="B307" s="86" t="s">
        <v>2489</v>
      </c>
      <c r="C307" s="87" t="s">
        <v>2490</v>
      </c>
      <c r="D307" s="88" t="s">
        <v>550</v>
      </c>
      <c r="E307" s="88" t="s">
        <v>134</v>
      </c>
      <c r="F307" s="100">
        <v>44755</v>
      </c>
      <c r="G307" s="90">
        <v>83732.570395999996</v>
      </c>
      <c r="H307" s="101">
        <v>-5.8416990000000002</v>
      </c>
      <c r="I307" s="90">
        <v>-4.8914045330000002</v>
      </c>
      <c r="J307" s="91">
        <f t="shared" si="4"/>
        <v>2.9206738045496252E-3</v>
      </c>
      <c r="K307" s="91">
        <f>I307/'סכום נכסי הקרן'!$C$42</f>
        <v>-2.5286091486098829E-5</v>
      </c>
    </row>
    <row r="308" spans="2:11">
      <c r="B308" s="86" t="s">
        <v>2491</v>
      </c>
      <c r="C308" s="87" t="s">
        <v>2492</v>
      </c>
      <c r="D308" s="88" t="s">
        <v>550</v>
      </c>
      <c r="E308" s="88" t="s">
        <v>134</v>
      </c>
      <c r="F308" s="100">
        <v>44753</v>
      </c>
      <c r="G308" s="90">
        <v>113872.782622</v>
      </c>
      <c r="H308" s="101">
        <v>-5.7254940000000003</v>
      </c>
      <c r="I308" s="90">
        <v>-6.5197796779999999</v>
      </c>
      <c r="J308" s="91">
        <f t="shared" si="4"/>
        <v>3.8929819826802677E-3</v>
      </c>
      <c r="K308" s="91">
        <f>I308/'סכום נכסי הקרן'!$C$42</f>
        <v>-3.3703968726136836E-5</v>
      </c>
    </row>
    <row r="309" spans="2:11">
      <c r="B309" s="86" t="s">
        <v>2493</v>
      </c>
      <c r="C309" s="87" t="s">
        <v>2494</v>
      </c>
      <c r="D309" s="88" t="s">
        <v>550</v>
      </c>
      <c r="E309" s="88" t="s">
        <v>134</v>
      </c>
      <c r="F309" s="100">
        <v>44753</v>
      </c>
      <c r="G309" s="90">
        <v>88664.686671999996</v>
      </c>
      <c r="H309" s="101">
        <v>-5.5726579999999997</v>
      </c>
      <c r="I309" s="90">
        <v>-4.9409801390000005</v>
      </c>
      <c r="J309" s="91">
        <f t="shared" si="4"/>
        <v>2.9502755626565282E-3</v>
      </c>
      <c r="K309" s="91">
        <f>I309/'סכום נכסי הקרן'!$C$42</f>
        <v>-2.5542372335563952E-5</v>
      </c>
    </row>
    <row r="310" spans="2:11">
      <c r="B310" s="86" t="s">
        <v>2495</v>
      </c>
      <c r="C310" s="87" t="s">
        <v>2251</v>
      </c>
      <c r="D310" s="88" t="s">
        <v>550</v>
      </c>
      <c r="E310" s="88" t="s">
        <v>134</v>
      </c>
      <c r="F310" s="100">
        <v>44769</v>
      </c>
      <c r="G310" s="90">
        <v>55784.229948000007</v>
      </c>
      <c r="H310" s="101">
        <v>-5.2355710000000002</v>
      </c>
      <c r="I310" s="90">
        <v>-2.9206230399999997</v>
      </c>
      <c r="J310" s="91">
        <f t="shared" si="4"/>
        <v>1.7439136649489814E-3</v>
      </c>
      <c r="K310" s="91">
        <f>I310/'סכום נכסי הקרן'!$C$42</f>
        <v>-1.5098146327421754E-5</v>
      </c>
    </row>
    <row r="311" spans="2:11">
      <c r="B311" s="86" t="s">
        <v>2496</v>
      </c>
      <c r="C311" s="87" t="s">
        <v>2497</v>
      </c>
      <c r="D311" s="88" t="s">
        <v>550</v>
      </c>
      <c r="E311" s="88" t="s">
        <v>134</v>
      </c>
      <c r="F311" s="100">
        <v>44769</v>
      </c>
      <c r="G311" s="90">
        <v>319455.29204600002</v>
      </c>
      <c r="H311" s="101">
        <v>-5.2050650000000003</v>
      </c>
      <c r="I311" s="90">
        <v>-16.627856003000002</v>
      </c>
      <c r="J311" s="91">
        <f t="shared" si="4"/>
        <v>9.9285477465916507E-3</v>
      </c>
      <c r="K311" s="91">
        <f>I311/'סכום נכסי הקרן'!$C$42</f>
        <v>-8.5957619181348464E-5</v>
      </c>
    </row>
    <row r="312" spans="2:11">
      <c r="B312" s="86" t="s">
        <v>2498</v>
      </c>
      <c r="C312" s="87" t="s">
        <v>2499</v>
      </c>
      <c r="D312" s="88" t="s">
        <v>550</v>
      </c>
      <c r="E312" s="88" t="s">
        <v>134</v>
      </c>
      <c r="F312" s="100">
        <v>44769</v>
      </c>
      <c r="G312" s="90">
        <v>352846.428916</v>
      </c>
      <c r="H312" s="101">
        <v>-5.154261</v>
      </c>
      <c r="I312" s="90">
        <v>-18.186626084</v>
      </c>
      <c r="J312" s="91">
        <f t="shared" si="4"/>
        <v>1.0859294511079795E-2</v>
      </c>
      <c r="K312" s="91">
        <f>I312/'סכום נכסי הקרן'!$C$42</f>
        <v>-9.4015673388078629E-5</v>
      </c>
    </row>
    <row r="313" spans="2:11">
      <c r="B313" s="86" t="s">
        <v>2500</v>
      </c>
      <c r="C313" s="87" t="s">
        <v>2501</v>
      </c>
      <c r="D313" s="88" t="s">
        <v>550</v>
      </c>
      <c r="E313" s="88" t="s">
        <v>134</v>
      </c>
      <c r="F313" s="100">
        <v>44888</v>
      </c>
      <c r="G313" s="90">
        <v>143883.98548100001</v>
      </c>
      <c r="H313" s="101">
        <v>-4.2947740000000003</v>
      </c>
      <c r="I313" s="90">
        <v>-6.1794926310000005</v>
      </c>
      <c r="J313" s="91">
        <f t="shared" si="4"/>
        <v>3.6897954628381056E-3</v>
      </c>
      <c r="K313" s="91">
        <f>I313/'סכום נכסי הקרן'!$C$42</f>
        <v>-3.194485652351166E-5</v>
      </c>
    </row>
    <row r="314" spans="2:11">
      <c r="B314" s="86" t="s">
        <v>2502</v>
      </c>
      <c r="C314" s="87" t="s">
        <v>2503</v>
      </c>
      <c r="D314" s="88" t="s">
        <v>550</v>
      </c>
      <c r="E314" s="88" t="s">
        <v>134</v>
      </c>
      <c r="F314" s="100">
        <v>44895</v>
      </c>
      <c r="G314" s="90">
        <v>54111.334314</v>
      </c>
      <c r="H314" s="101">
        <v>-3.9963350000000002</v>
      </c>
      <c r="I314" s="90">
        <v>-2.1624699770000002</v>
      </c>
      <c r="J314" s="91">
        <f t="shared" si="4"/>
        <v>1.2912179666062656E-3</v>
      </c>
      <c r="K314" s="91">
        <f>I314/'סכום נכסי הקרן'!$C$42</f>
        <v>-1.1178877826493611E-5</v>
      </c>
    </row>
    <row r="315" spans="2:11">
      <c r="B315" s="86" t="s">
        <v>2504</v>
      </c>
      <c r="C315" s="87" t="s">
        <v>2505</v>
      </c>
      <c r="D315" s="88" t="s">
        <v>550</v>
      </c>
      <c r="E315" s="88" t="s">
        <v>134</v>
      </c>
      <c r="F315" s="100">
        <v>44784</v>
      </c>
      <c r="G315" s="90">
        <v>145379.396603</v>
      </c>
      <c r="H315" s="101">
        <v>-3.5158399999999999</v>
      </c>
      <c r="I315" s="90">
        <v>-5.1113062760000005</v>
      </c>
      <c r="J315" s="91">
        <f t="shared" si="4"/>
        <v>3.0519778617016909E-3</v>
      </c>
      <c r="K315" s="91">
        <f>I315/'סכום נכסי הקרן'!$C$42</f>
        <v>-2.6422872456459558E-5</v>
      </c>
    </row>
    <row r="316" spans="2:11">
      <c r="B316" s="86" t="s">
        <v>2506</v>
      </c>
      <c r="C316" s="87" t="s">
        <v>2507</v>
      </c>
      <c r="D316" s="88" t="s">
        <v>550</v>
      </c>
      <c r="E316" s="88" t="s">
        <v>134</v>
      </c>
      <c r="F316" s="100">
        <v>44880</v>
      </c>
      <c r="G316" s="90">
        <v>160290.050755</v>
      </c>
      <c r="H316" s="101">
        <v>-3.478154</v>
      </c>
      <c r="I316" s="90">
        <v>-5.5751351720000004</v>
      </c>
      <c r="J316" s="91">
        <f t="shared" si="4"/>
        <v>3.3289316276805415E-3</v>
      </c>
      <c r="K316" s="91">
        <f>I316/'סכום נכסי הקרן'!$C$42</f>
        <v>-2.8820633635079337E-5</v>
      </c>
    </row>
    <row r="317" spans="2:11">
      <c r="B317" s="86" t="s">
        <v>2508</v>
      </c>
      <c r="C317" s="87" t="s">
        <v>2509</v>
      </c>
      <c r="D317" s="88" t="s">
        <v>550</v>
      </c>
      <c r="E317" s="88" t="s">
        <v>134</v>
      </c>
      <c r="F317" s="100">
        <v>44880</v>
      </c>
      <c r="G317" s="90">
        <v>58317.716855999992</v>
      </c>
      <c r="H317" s="101">
        <v>-3.4241670000000002</v>
      </c>
      <c r="I317" s="90">
        <v>-1.9968962120000002</v>
      </c>
      <c r="J317" s="91">
        <f t="shared" si="4"/>
        <v>1.1923533245809287E-3</v>
      </c>
      <c r="K317" s="91">
        <f>I317/'סכום נכסי הקרן'!$C$42</f>
        <v>-1.0322945069093962E-5</v>
      </c>
    </row>
    <row r="318" spans="2:11">
      <c r="B318" s="86" t="s">
        <v>2510</v>
      </c>
      <c r="C318" s="87" t="s">
        <v>2511</v>
      </c>
      <c r="D318" s="88" t="s">
        <v>550</v>
      </c>
      <c r="E318" s="88" t="s">
        <v>134</v>
      </c>
      <c r="F318" s="100">
        <v>44880</v>
      </c>
      <c r="G318" s="90">
        <v>6050.6765009999999</v>
      </c>
      <c r="H318" s="101">
        <v>-3.3898410000000001</v>
      </c>
      <c r="I318" s="90">
        <v>-0.20510833199999995</v>
      </c>
      <c r="J318" s="91">
        <f t="shared" si="4"/>
        <v>1.2247086257653175E-4</v>
      </c>
      <c r="K318" s="91">
        <f>I318/'סכום נכסי הקרן'!$C$42</f>
        <v>-1.0603065055288345E-6</v>
      </c>
    </row>
    <row r="319" spans="2:11">
      <c r="B319" s="86" t="s">
        <v>2510</v>
      </c>
      <c r="C319" s="87" t="s">
        <v>2512</v>
      </c>
      <c r="D319" s="88" t="s">
        <v>550</v>
      </c>
      <c r="E319" s="88" t="s">
        <v>134</v>
      </c>
      <c r="F319" s="100">
        <v>44880</v>
      </c>
      <c r="G319" s="90">
        <v>317937.07863300003</v>
      </c>
      <c r="H319" s="101">
        <v>-3.3898410000000001</v>
      </c>
      <c r="I319" s="90">
        <v>-10.777562569000001</v>
      </c>
      <c r="J319" s="91">
        <f t="shared" si="4"/>
        <v>6.4353182117339426E-3</v>
      </c>
      <c r="K319" s="91">
        <f>I319/'סכום נכסי הקרן'!$C$42</f>
        <v>-5.5714556274850702E-5</v>
      </c>
    </row>
    <row r="320" spans="2:11">
      <c r="B320" s="86" t="s">
        <v>2513</v>
      </c>
      <c r="C320" s="87" t="s">
        <v>2514</v>
      </c>
      <c r="D320" s="88" t="s">
        <v>550</v>
      </c>
      <c r="E320" s="88" t="s">
        <v>134</v>
      </c>
      <c r="F320" s="100">
        <v>44903</v>
      </c>
      <c r="G320" s="90">
        <v>105676.88083999998</v>
      </c>
      <c r="H320" s="101">
        <v>-2.5326499999999998</v>
      </c>
      <c r="I320" s="90">
        <v>-2.6764252309999996</v>
      </c>
      <c r="J320" s="91">
        <f t="shared" si="4"/>
        <v>1.5981023465305314E-3</v>
      </c>
      <c r="K320" s="91">
        <f>I320/'סכום נכסי הקרן'!$C$42</f>
        <v>-1.3835766964312371E-5</v>
      </c>
    </row>
    <row r="321" spans="2:11">
      <c r="B321" s="86" t="s">
        <v>2515</v>
      </c>
      <c r="C321" s="87" t="s">
        <v>2516</v>
      </c>
      <c r="D321" s="88" t="s">
        <v>550</v>
      </c>
      <c r="E321" s="88" t="s">
        <v>134</v>
      </c>
      <c r="F321" s="100">
        <v>44984</v>
      </c>
      <c r="G321" s="90">
        <v>8827.3174720000006</v>
      </c>
      <c r="H321" s="101">
        <v>-2.7607870000000001</v>
      </c>
      <c r="I321" s="90">
        <v>-0.24370345699999998</v>
      </c>
      <c r="J321" s="91">
        <f t="shared" si="4"/>
        <v>1.4551613920624502E-4</v>
      </c>
      <c r="K321" s="91">
        <f>I321/'סכום נכסי הקרן'!$C$42</f>
        <v>-1.2598238128959414E-6</v>
      </c>
    </row>
    <row r="322" spans="2:11">
      <c r="B322" s="86" t="s">
        <v>2517</v>
      </c>
      <c r="C322" s="87" t="s">
        <v>2518</v>
      </c>
      <c r="D322" s="88" t="s">
        <v>550</v>
      </c>
      <c r="E322" s="88" t="s">
        <v>134</v>
      </c>
      <c r="F322" s="100">
        <v>44907</v>
      </c>
      <c r="G322" s="90">
        <v>18355.393164000001</v>
      </c>
      <c r="H322" s="101">
        <v>-2.0496029999999998</v>
      </c>
      <c r="I322" s="90">
        <v>-0.376212765</v>
      </c>
      <c r="J322" s="91">
        <f t="shared" si="4"/>
        <v>2.2463788473425859E-4</v>
      </c>
      <c r="K322" s="91">
        <f>I322/'סכום נכסי הקרן'!$C$42</f>
        <v>-1.9448300237383372E-6</v>
      </c>
    </row>
    <row r="323" spans="2:11">
      <c r="B323" s="86" t="s">
        <v>2517</v>
      </c>
      <c r="C323" s="87" t="s">
        <v>2519</v>
      </c>
      <c r="D323" s="88" t="s">
        <v>550</v>
      </c>
      <c r="E323" s="88" t="s">
        <v>134</v>
      </c>
      <c r="F323" s="100">
        <v>44907</v>
      </c>
      <c r="G323" s="90">
        <v>91481.423616999979</v>
      </c>
      <c r="H323" s="101">
        <v>-2.0496029999999998</v>
      </c>
      <c r="I323" s="90">
        <v>-1.8750063990000001</v>
      </c>
      <c r="J323" s="91">
        <f t="shared" si="4"/>
        <v>1.1195725145970506E-3</v>
      </c>
      <c r="K323" s="91">
        <f>I323/'סכום נכסי הקרן'!$C$42</f>
        <v>-9.6928362850120296E-6</v>
      </c>
    </row>
    <row r="324" spans="2:11">
      <c r="B324" s="86" t="s">
        <v>2520</v>
      </c>
      <c r="C324" s="87" t="s">
        <v>2521</v>
      </c>
      <c r="D324" s="88" t="s">
        <v>550</v>
      </c>
      <c r="E324" s="88" t="s">
        <v>134</v>
      </c>
      <c r="F324" s="100">
        <v>44900</v>
      </c>
      <c r="G324" s="90">
        <v>59094.954497999999</v>
      </c>
      <c r="H324" s="101">
        <v>-1.978361</v>
      </c>
      <c r="I324" s="90">
        <v>-1.1691113479999999</v>
      </c>
      <c r="J324" s="91">
        <f t="shared" si="4"/>
        <v>6.9808024784469421E-4</v>
      </c>
      <c r="K324" s="91">
        <f>I324/'סכום נכסי הקרן'!$C$42</f>
        <v>-6.0437153180690164E-6</v>
      </c>
    </row>
    <row r="325" spans="2:11">
      <c r="B325" s="86" t="s">
        <v>2522</v>
      </c>
      <c r="C325" s="87" t="s">
        <v>2523</v>
      </c>
      <c r="D325" s="88" t="s">
        <v>550</v>
      </c>
      <c r="E325" s="88" t="s">
        <v>134</v>
      </c>
      <c r="F325" s="100">
        <v>44907</v>
      </c>
      <c r="G325" s="90">
        <v>286983.46508499997</v>
      </c>
      <c r="H325" s="101">
        <v>-2.08243</v>
      </c>
      <c r="I325" s="90">
        <v>-5.9762299720000005</v>
      </c>
      <c r="J325" s="91">
        <f t="shared" si="4"/>
        <v>3.5684266577067306E-3</v>
      </c>
      <c r="K325" s="91">
        <f>I325/'סכום נכסי הקרן'!$C$42</f>
        <v>-3.0894091215407114E-5</v>
      </c>
    </row>
    <row r="326" spans="2:11">
      <c r="B326" s="86" t="s">
        <v>2522</v>
      </c>
      <c r="C326" s="87" t="s">
        <v>2524</v>
      </c>
      <c r="D326" s="88" t="s">
        <v>550</v>
      </c>
      <c r="E326" s="88" t="s">
        <v>134</v>
      </c>
      <c r="F326" s="100">
        <v>44907</v>
      </c>
      <c r="G326" s="90">
        <v>106734.69295700001</v>
      </c>
      <c r="H326" s="101">
        <v>-2.08243</v>
      </c>
      <c r="I326" s="90">
        <v>-2.2226753399999999</v>
      </c>
      <c r="J326" s="91">
        <f t="shared" si="4"/>
        <v>1.3271667877314025E-3</v>
      </c>
      <c r="K326" s="91">
        <f>I326/'סכום נכסי הקרן'!$C$42</f>
        <v>-1.1490109152077325E-5</v>
      </c>
    </row>
    <row r="327" spans="2:11">
      <c r="B327" s="86" t="s">
        <v>2525</v>
      </c>
      <c r="C327" s="87" t="s">
        <v>2526</v>
      </c>
      <c r="D327" s="88" t="s">
        <v>550</v>
      </c>
      <c r="E327" s="88" t="s">
        <v>134</v>
      </c>
      <c r="F327" s="100">
        <v>44907</v>
      </c>
      <c r="G327" s="90">
        <v>73998.693725000005</v>
      </c>
      <c r="H327" s="101">
        <v>-2.0356879999999999</v>
      </c>
      <c r="I327" s="90">
        <v>-1.5063823219999999</v>
      </c>
      <c r="J327" s="91">
        <f t="shared" si="4"/>
        <v>8.9946586053548923E-4</v>
      </c>
      <c r="K327" s="91">
        <f>I327/'סכום נכסי הקרן'!$C$42</f>
        <v>-7.7872359462717082E-6</v>
      </c>
    </row>
    <row r="328" spans="2:11">
      <c r="B328" s="86" t="s">
        <v>2527</v>
      </c>
      <c r="C328" s="87" t="s">
        <v>2528</v>
      </c>
      <c r="D328" s="88" t="s">
        <v>550</v>
      </c>
      <c r="E328" s="88" t="s">
        <v>134</v>
      </c>
      <c r="F328" s="100">
        <v>44979</v>
      </c>
      <c r="G328" s="90">
        <v>202870.31433600001</v>
      </c>
      <c r="H328" s="101">
        <v>-2.0747239999999998</v>
      </c>
      <c r="I328" s="90">
        <v>-4.2089987820000001</v>
      </c>
      <c r="J328" s="91">
        <f t="shared" si="4"/>
        <v>2.5132070764200434E-3</v>
      </c>
      <c r="K328" s="91">
        <f>I328/'סכום נכסי הקרן'!$C$42</f>
        <v>-2.1758398339066702E-5</v>
      </c>
    </row>
    <row r="329" spans="2:11">
      <c r="B329" s="86" t="s">
        <v>2529</v>
      </c>
      <c r="C329" s="87" t="s">
        <v>2530</v>
      </c>
      <c r="D329" s="88" t="s">
        <v>550</v>
      </c>
      <c r="E329" s="88" t="s">
        <v>134</v>
      </c>
      <c r="F329" s="100">
        <v>44987</v>
      </c>
      <c r="G329" s="90">
        <v>210900.90399699996</v>
      </c>
      <c r="H329" s="101">
        <v>-2.160088</v>
      </c>
      <c r="I329" s="90">
        <v>-4.5556449309999998</v>
      </c>
      <c r="J329" s="91">
        <f t="shared" si="4"/>
        <v>2.7201906370725817E-3</v>
      </c>
      <c r="K329" s="91">
        <f>I329/'סכום נכסי הקרן'!$C$42</f>
        <v>-2.3550383887958094E-5</v>
      </c>
    </row>
    <row r="330" spans="2:11">
      <c r="B330" s="86" t="s">
        <v>2529</v>
      </c>
      <c r="C330" s="87" t="s">
        <v>2531</v>
      </c>
      <c r="D330" s="88" t="s">
        <v>550</v>
      </c>
      <c r="E330" s="88" t="s">
        <v>134</v>
      </c>
      <c r="F330" s="100">
        <v>44987</v>
      </c>
      <c r="G330" s="90">
        <v>246712.99052200001</v>
      </c>
      <c r="H330" s="101">
        <v>-2.160088</v>
      </c>
      <c r="I330" s="90">
        <v>-5.3292174770000011</v>
      </c>
      <c r="J330" s="91">
        <f t="shared" si="4"/>
        <v>3.1820933596501508E-3</v>
      </c>
      <c r="K330" s="91">
        <f>I330/'סכום נכסי הקרן'!$C$42</f>
        <v>-2.7549363329818627E-5</v>
      </c>
    </row>
    <row r="331" spans="2:11">
      <c r="B331" s="86" t="s">
        <v>2532</v>
      </c>
      <c r="C331" s="87" t="s">
        <v>2533</v>
      </c>
      <c r="D331" s="88" t="s">
        <v>550</v>
      </c>
      <c r="E331" s="88" t="s">
        <v>134</v>
      </c>
      <c r="F331" s="100">
        <v>44987</v>
      </c>
      <c r="G331" s="90">
        <v>74096.885668999996</v>
      </c>
      <c r="H331" s="101">
        <v>-2.160088</v>
      </c>
      <c r="I331" s="90">
        <v>-1.60055787</v>
      </c>
      <c r="J331" s="91">
        <f t="shared" si="4"/>
        <v>9.5569839133866302E-4</v>
      </c>
      <c r="K331" s="91">
        <f>I331/'סכום נכסי הקרן'!$C$42</f>
        <v>-8.2740759748188831E-6</v>
      </c>
    </row>
    <row r="332" spans="2:11">
      <c r="B332" s="86" t="s">
        <v>2534</v>
      </c>
      <c r="C332" s="87" t="s">
        <v>2535</v>
      </c>
      <c r="D332" s="88" t="s">
        <v>550</v>
      </c>
      <c r="E332" s="88" t="s">
        <v>134</v>
      </c>
      <c r="F332" s="100">
        <v>44987</v>
      </c>
      <c r="G332" s="90">
        <v>207484.83312600001</v>
      </c>
      <c r="H332" s="101">
        <v>-2.1534149999999999</v>
      </c>
      <c r="I332" s="90">
        <v>-4.4680087810000009</v>
      </c>
      <c r="J332" s="91">
        <f t="shared" ref="J332:J380" si="5">IFERROR(I332/$I$11,0)</f>
        <v>2.6678628024169606E-3</v>
      </c>
      <c r="K332" s="91">
        <f>I332/'סכום נכסי הקרן'!$C$42</f>
        <v>-2.309734924495539E-5</v>
      </c>
    </row>
    <row r="333" spans="2:11">
      <c r="B333" s="86" t="s">
        <v>2536</v>
      </c>
      <c r="C333" s="87" t="s">
        <v>2537</v>
      </c>
      <c r="D333" s="88" t="s">
        <v>550</v>
      </c>
      <c r="E333" s="88" t="s">
        <v>134</v>
      </c>
      <c r="F333" s="100">
        <v>44991</v>
      </c>
      <c r="G333" s="90">
        <v>95025.461305000004</v>
      </c>
      <c r="H333" s="101">
        <v>-1.965017</v>
      </c>
      <c r="I333" s="90">
        <v>-1.8672664259999998</v>
      </c>
      <c r="J333" s="91">
        <f t="shared" si="5"/>
        <v>1.1149509511511099E-3</v>
      </c>
      <c r="K333" s="91">
        <f>I333/'סכום נכסי הקרן'!$C$42</f>
        <v>-9.6528245329564482E-6</v>
      </c>
    </row>
    <row r="334" spans="2:11">
      <c r="B334" s="86" t="s">
        <v>2538</v>
      </c>
      <c r="C334" s="87" t="s">
        <v>2539</v>
      </c>
      <c r="D334" s="88" t="s">
        <v>550</v>
      </c>
      <c r="E334" s="88" t="s">
        <v>134</v>
      </c>
      <c r="F334" s="100">
        <v>44910</v>
      </c>
      <c r="G334" s="90">
        <v>130879.074138</v>
      </c>
      <c r="H334" s="101">
        <v>-1.5356620000000001</v>
      </c>
      <c r="I334" s="90">
        <v>-2.0098597059999999</v>
      </c>
      <c r="J334" s="91">
        <f t="shared" si="5"/>
        <v>1.200093869670953E-3</v>
      </c>
      <c r="K334" s="91">
        <f>I334/'סכום נכסי הקרן'!$C$42</f>
        <v>-1.0389959787065457E-5</v>
      </c>
    </row>
    <row r="335" spans="2:11">
      <c r="B335" s="86" t="s">
        <v>2540</v>
      </c>
      <c r="C335" s="87" t="s">
        <v>2541</v>
      </c>
      <c r="D335" s="88" t="s">
        <v>550</v>
      </c>
      <c r="E335" s="88" t="s">
        <v>134</v>
      </c>
      <c r="F335" s="100">
        <v>44970</v>
      </c>
      <c r="G335" s="90">
        <v>199869.637869</v>
      </c>
      <c r="H335" s="101">
        <v>-1.6258790000000001</v>
      </c>
      <c r="I335" s="90">
        <v>-3.249638429</v>
      </c>
      <c r="J335" s="91">
        <f t="shared" si="5"/>
        <v>1.9403698405654024E-3</v>
      </c>
      <c r="K335" s="91">
        <f>I335/'סכום נכסי הקרן'!$C$42</f>
        <v>-1.6798989749890814E-5</v>
      </c>
    </row>
    <row r="336" spans="2:11">
      <c r="B336" s="86" t="s">
        <v>2540</v>
      </c>
      <c r="C336" s="87" t="s">
        <v>2542</v>
      </c>
      <c r="D336" s="88" t="s">
        <v>550</v>
      </c>
      <c r="E336" s="88" t="s">
        <v>134</v>
      </c>
      <c r="F336" s="100">
        <v>44970</v>
      </c>
      <c r="G336" s="90">
        <v>93971.652715000004</v>
      </c>
      <c r="H336" s="101">
        <v>-1.6258790000000001</v>
      </c>
      <c r="I336" s="90">
        <v>-1.5278653529999999</v>
      </c>
      <c r="J336" s="91">
        <f t="shared" si="5"/>
        <v>9.1229344931100702E-4</v>
      </c>
      <c r="K336" s="91">
        <f>I336/'סכום נכסי הקרן'!$C$42</f>
        <v>-7.8982923685323988E-6</v>
      </c>
    </row>
    <row r="337" spans="2:11">
      <c r="B337" s="86" t="s">
        <v>2540</v>
      </c>
      <c r="C337" s="87" t="s">
        <v>2543</v>
      </c>
      <c r="D337" s="88" t="s">
        <v>550</v>
      </c>
      <c r="E337" s="88" t="s">
        <v>134</v>
      </c>
      <c r="F337" s="100">
        <v>44970</v>
      </c>
      <c r="G337" s="90">
        <v>22642.024505000001</v>
      </c>
      <c r="H337" s="101">
        <v>-1.6258790000000001</v>
      </c>
      <c r="I337" s="90">
        <v>-0.368131918</v>
      </c>
      <c r="J337" s="91">
        <f t="shared" si="5"/>
        <v>2.1981278429690057E-4</v>
      </c>
      <c r="K337" s="91">
        <f>I337/'סכום נכסי הקרן'!$C$42</f>
        <v>-1.9030561252295083E-6</v>
      </c>
    </row>
    <row r="338" spans="2:11">
      <c r="B338" s="86" t="s">
        <v>2544</v>
      </c>
      <c r="C338" s="87" t="s">
        <v>2545</v>
      </c>
      <c r="D338" s="88" t="s">
        <v>550</v>
      </c>
      <c r="E338" s="88" t="s">
        <v>134</v>
      </c>
      <c r="F338" s="100">
        <v>45005</v>
      </c>
      <c r="G338" s="90">
        <v>89607.063873999999</v>
      </c>
      <c r="H338" s="101">
        <v>-1.4743010000000001</v>
      </c>
      <c r="I338" s="90">
        <v>-1.3210775940000001</v>
      </c>
      <c r="J338" s="91">
        <f t="shared" si="5"/>
        <v>7.8881979532508342E-4</v>
      </c>
      <c r="K338" s="91">
        <f>I338/'סכום נכסי הקרן'!$C$42</f>
        <v>-6.829304073452174E-6</v>
      </c>
    </row>
    <row r="339" spans="2:11">
      <c r="B339" s="86" t="s">
        <v>2546</v>
      </c>
      <c r="C339" s="87" t="s">
        <v>2547</v>
      </c>
      <c r="D339" s="88" t="s">
        <v>550</v>
      </c>
      <c r="E339" s="88" t="s">
        <v>134</v>
      </c>
      <c r="F339" s="100">
        <v>45005</v>
      </c>
      <c r="G339" s="90">
        <v>59772.617210999997</v>
      </c>
      <c r="H339" s="101">
        <v>-1.4156040000000001</v>
      </c>
      <c r="I339" s="90">
        <v>-0.84614376800000002</v>
      </c>
      <c r="J339" s="91">
        <f t="shared" si="5"/>
        <v>5.0523523896004764E-4</v>
      </c>
      <c r="K339" s="91">
        <f>I339/'סכום נכסי הקרן'!$C$42</f>
        <v>-4.3741360142457841E-6</v>
      </c>
    </row>
    <row r="340" spans="2:11">
      <c r="B340" s="86" t="s">
        <v>2546</v>
      </c>
      <c r="C340" s="87" t="s">
        <v>2548</v>
      </c>
      <c r="D340" s="88" t="s">
        <v>550</v>
      </c>
      <c r="E340" s="88" t="s">
        <v>134</v>
      </c>
      <c r="F340" s="100">
        <v>45005</v>
      </c>
      <c r="G340" s="90">
        <v>37178.746487999997</v>
      </c>
      <c r="H340" s="101">
        <v>-1.4156040000000001</v>
      </c>
      <c r="I340" s="90">
        <v>-0.52630395200000002</v>
      </c>
      <c r="J340" s="91">
        <f t="shared" si="5"/>
        <v>3.1425782829181987E-4</v>
      </c>
      <c r="K340" s="91">
        <f>I340/'סכום נכסי הקרן'!$C$42</f>
        <v>-2.7207256709158728E-6</v>
      </c>
    </row>
    <row r="341" spans="2:11">
      <c r="B341" s="86" t="s">
        <v>2549</v>
      </c>
      <c r="C341" s="87" t="s">
        <v>2550</v>
      </c>
      <c r="D341" s="88" t="s">
        <v>550</v>
      </c>
      <c r="E341" s="88" t="s">
        <v>134</v>
      </c>
      <c r="F341" s="100">
        <v>45005</v>
      </c>
      <c r="G341" s="90">
        <v>46504.930956999997</v>
      </c>
      <c r="H341" s="101">
        <v>-1.387454</v>
      </c>
      <c r="I341" s="90">
        <v>-0.64523462099999995</v>
      </c>
      <c r="J341" s="91">
        <f t="shared" si="5"/>
        <v>3.8527172361828559E-4</v>
      </c>
      <c r="K341" s="91">
        <f>I341/'סכום נכסי הקרן'!$C$42</f>
        <v>-3.335537174758615E-6</v>
      </c>
    </row>
    <row r="342" spans="2:11">
      <c r="B342" s="86" t="s">
        <v>2549</v>
      </c>
      <c r="C342" s="87" t="s">
        <v>2551</v>
      </c>
      <c r="D342" s="88" t="s">
        <v>550</v>
      </c>
      <c r="E342" s="88" t="s">
        <v>134</v>
      </c>
      <c r="F342" s="100">
        <v>45005</v>
      </c>
      <c r="G342" s="90">
        <v>92972.226265000005</v>
      </c>
      <c r="H342" s="101">
        <v>-1.387454</v>
      </c>
      <c r="I342" s="90">
        <v>-1.289947062</v>
      </c>
      <c r="J342" s="91">
        <f t="shared" si="5"/>
        <v>7.7023165183364134E-4</v>
      </c>
      <c r="K342" s="91">
        <f>I342/'סכום נכסי הקרן'!$C$42</f>
        <v>-6.6683749425957356E-6</v>
      </c>
    </row>
    <row r="343" spans="2:11">
      <c r="B343" s="86" t="s">
        <v>2552</v>
      </c>
      <c r="C343" s="87" t="s">
        <v>2553</v>
      </c>
      <c r="D343" s="88" t="s">
        <v>550</v>
      </c>
      <c r="E343" s="88" t="s">
        <v>134</v>
      </c>
      <c r="F343" s="100">
        <v>44938</v>
      </c>
      <c r="G343" s="90">
        <v>55887.862478000003</v>
      </c>
      <c r="H343" s="101">
        <v>-0.549234</v>
      </c>
      <c r="I343" s="90">
        <v>-0.30695531799999998</v>
      </c>
      <c r="J343" s="91">
        <f t="shared" si="5"/>
        <v>1.8328403435075279E-4</v>
      </c>
      <c r="K343" s="91">
        <f>I343/'סכום נכסי הקרן'!$C$42</f>
        <v>-1.586803994788823E-6</v>
      </c>
    </row>
    <row r="344" spans="2:11">
      <c r="B344" s="86" t="s">
        <v>2554</v>
      </c>
      <c r="C344" s="87" t="s">
        <v>2555</v>
      </c>
      <c r="D344" s="88" t="s">
        <v>550</v>
      </c>
      <c r="E344" s="88" t="s">
        <v>134</v>
      </c>
      <c r="F344" s="100">
        <v>44944</v>
      </c>
      <c r="G344" s="90">
        <v>150545.535986</v>
      </c>
      <c r="H344" s="101">
        <v>0.32020700000000002</v>
      </c>
      <c r="I344" s="90">
        <v>0.48205787299999997</v>
      </c>
      <c r="J344" s="91">
        <f t="shared" si="5"/>
        <v>-2.8783834836177308E-4</v>
      </c>
      <c r="K344" s="91">
        <f>I344/'סכום נכסי הקרן'!$C$42</f>
        <v>2.4919957848581828E-6</v>
      </c>
    </row>
    <row r="345" spans="2:11">
      <c r="B345" s="86" t="s">
        <v>2556</v>
      </c>
      <c r="C345" s="87" t="s">
        <v>2557</v>
      </c>
      <c r="D345" s="88" t="s">
        <v>550</v>
      </c>
      <c r="E345" s="88" t="s">
        <v>135</v>
      </c>
      <c r="F345" s="100">
        <v>44888</v>
      </c>
      <c r="G345" s="90">
        <v>142486.191716</v>
      </c>
      <c r="H345" s="101">
        <v>-3.2620960000000001</v>
      </c>
      <c r="I345" s="90">
        <v>-4.6480358769999999</v>
      </c>
      <c r="J345" s="91">
        <f t="shared" si="5"/>
        <v>2.7753575761264361E-3</v>
      </c>
      <c r="K345" s="91">
        <f>I345/'סכום נכסי הקרן'!$C$42</f>
        <v>-2.4027998425312738E-5</v>
      </c>
    </row>
    <row r="346" spans="2:11">
      <c r="B346" s="86" t="s">
        <v>2558</v>
      </c>
      <c r="C346" s="87" t="s">
        <v>2559</v>
      </c>
      <c r="D346" s="88" t="s">
        <v>550</v>
      </c>
      <c r="E346" s="88" t="s">
        <v>135</v>
      </c>
      <c r="F346" s="100">
        <v>44888</v>
      </c>
      <c r="G346" s="90">
        <v>66272.64731</v>
      </c>
      <c r="H346" s="101">
        <v>-3.2620960000000001</v>
      </c>
      <c r="I346" s="90">
        <v>-2.1618771479999999</v>
      </c>
      <c r="J346" s="91">
        <f t="shared" si="5"/>
        <v>1.2908639864520591E-3</v>
      </c>
      <c r="K346" s="91">
        <f>I346/'סכום נכסי הקרן'!$C$42</f>
        <v>-1.1175813199916829E-5</v>
      </c>
    </row>
    <row r="347" spans="2:11">
      <c r="B347" s="86" t="s">
        <v>2560</v>
      </c>
      <c r="C347" s="87" t="s">
        <v>2561</v>
      </c>
      <c r="D347" s="88" t="s">
        <v>550</v>
      </c>
      <c r="E347" s="88" t="s">
        <v>135</v>
      </c>
      <c r="F347" s="100">
        <v>44888</v>
      </c>
      <c r="G347" s="90">
        <v>116025.537272</v>
      </c>
      <c r="H347" s="101">
        <v>-3.2190159999999999</v>
      </c>
      <c r="I347" s="90">
        <v>-3.7348805380000001</v>
      </c>
      <c r="J347" s="91">
        <f t="shared" si="5"/>
        <v>2.2301095067613396E-3</v>
      </c>
      <c r="K347" s="91">
        <f>I347/'סכום נכסי הקרן'!$C$42</f>
        <v>-1.9307446426966381E-5</v>
      </c>
    </row>
    <row r="348" spans="2:11">
      <c r="B348" s="86" t="s">
        <v>2562</v>
      </c>
      <c r="C348" s="87" t="s">
        <v>2563</v>
      </c>
      <c r="D348" s="88" t="s">
        <v>550</v>
      </c>
      <c r="E348" s="88" t="s">
        <v>135</v>
      </c>
      <c r="F348" s="100">
        <v>44966</v>
      </c>
      <c r="G348" s="90">
        <v>252453.562637</v>
      </c>
      <c r="H348" s="101">
        <v>-1.7383710000000001</v>
      </c>
      <c r="I348" s="90">
        <v>-4.3885795420000004</v>
      </c>
      <c r="J348" s="91">
        <f t="shared" si="5"/>
        <v>2.6204353414295274E-3</v>
      </c>
      <c r="K348" s="91">
        <f>I348/'סכום נכסי הקרן'!$C$42</f>
        <v>-2.2686740187684595E-5</v>
      </c>
    </row>
    <row r="349" spans="2:11">
      <c r="B349" s="86" t="s">
        <v>2564</v>
      </c>
      <c r="C349" s="87" t="s">
        <v>2565</v>
      </c>
      <c r="D349" s="88" t="s">
        <v>550</v>
      </c>
      <c r="E349" s="88" t="s">
        <v>135</v>
      </c>
      <c r="F349" s="100">
        <v>44966</v>
      </c>
      <c r="G349" s="90">
        <v>15213.013204999999</v>
      </c>
      <c r="H349" s="101">
        <v>-1.736699</v>
      </c>
      <c r="I349" s="90">
        <v>-0.264204249</v>
      </c>
      <c r="J349" s="91">
        <f t="shared" si="5"/>
        <v>1.5775722983020886E-4</v>
      </c>
      <c r="K349" s="91">
        <f>I349/'סכום נכסי הקרן'!$C$42</f>
        <v>-1.3658025555152003E-6</v>
      </c>
    </row>
    <row r="350" spans="2:11">
      <c r="B350" s="86" t="s">
        <v>2564</v>
      </c>
      <c r="C350" s="87" t="s">
        <v>2566</v>
      </c>
      <c r="D350" s="88" t="s">
        <v>550</v>
      </c>
      <c r="E350" s="88" t="s">
        <v>135</v>
      </c>
      <c r="F350" s="100">
        <v>44966</v>
      </c>
      <c r="G350" s="90">
        <v>160797.04873400001</v>
      </c>
      <c r="H350" s="101">
        <v>-1.736699</v>
      </c>
      <c r="I350" s="90">
        <v>-2.792560763</v>
      </c>
      <c r="J350" s="91">
        <f t="shared" si="5"/>
        <v>1.6674472563210534E-3</v>
      </c>
      <c r="K350" s="91">
        <f>I350/'סכום נכסי הקרן'!$C$42</f>
        <v>-1.4436129021289424E-5</v>
      </c>
    </row>
    <row r="351" spans="2:11">
      <c r="B351" s="86" t="s">
        <v>2567</v>
      </c>
      <c r="C351" s="87" t="s">
        <v>2568</v>
      </c>
      <c r="D351" s="88" t="s">
        <v>550</v>
      </c>
      <c r="E351" s="88" t="s">
        <v>135</v>
      </c>
      <c r="F351" s="100">
        <v>44966</v>
      </c>
      <c r="G351" s="90">
        <v>235725.94262399999</v>
      </c>
      <c r="H351" s="101">
        <v>-1.6940820000000001</v>
      </c>
      <c r="I351" s="90">
        <v>-3.9933900769999999</v>
      </c>
      <c r="J351" s="91">
        <f t="shared" si="5"/>
        <v>2.3844664064390747E-3</v>
      </c>
      <c r="K351" s="91">
        <f>I351/'סכום נכסי הקרן'!$C$42</f>
        <v>-2.0643810207365901E-5</v>
      </c>
    </row>
    <row r="352" spans="2:11">
      <c r="B352" s="86" t="s">
        <v>2569</v>
      </c>
      <c r="C352" s="87" t="s">
        <v>2570</v>
      </c>
      <c r="D352" s="88" t="s">
        <v>550</v>
      </c>
      <c r="E352" s="88" t="s">
        <v>135</v>
      </c>
      <c r="F352" s="100">
        <v>44781</v>
      </c>
      <c r="G352" s="90">
        <v>134776.87942099999</v>
      </c>
      <c r="H352" s="101">
        <v>-1.4801569999999999</v>
      </c>
      <c r="I352" s="90">
        <v>-1.9949094649999999</v>
      </c>
      <c r="J352" s="91">
        <f t="shared" si="5"/>
        <v>1.191167031384359E-3</v>
      </c>
      <c r="K352" s="91">
        <f>I352/'סכום נכסי הקרן'!$C$42</f>
        <v>-1.031267459032599E-5</v>
      </c>
    </row>
    <row r="353" spans="2:11">
      <c r="B353" s="86" t="s">
        <v>2571</v>
      </c>
      <c r="C353" s="87" t="s">
        <v>2572</v>
      </c>
      <c r="D353" s="88" t="s">
        <v>550</v>
      </c>
      <c r="E353" s="88" t="s">
        <v>135</v>
      </c>
      <c r="F353" s="100">
        <v>44781</v>
      </c>
      <c r="G353" s="90">
        <v>33775.340231000002</v>
      </c>
      <c r="H353" s="101">
        <v>-1.3761319999999999</v>
      </c>
      <c r="I353" s="90">
        <v>-0.46479326700000007</v>
      </c>
      <c r="J353" s="91">
        <f t="shared" si="5"/>
        <v>2.7752959508858105E-4</v>
      </c>
      <c r="K353" s="91">
        <f>I353/'סכום נכסי הקרן'!$C$42</f>
        <v>-2.4027464897237853E-6</v>
      </c>
    </row>
    <row r="354" spans="2:11">
      <c r="B354" s="86" t="s">
        <v>2573</v>
      </c>
      <c r="C354" s="87" t="s">
        <v>2574</v>
      </c>
      <c r="D354" s="88" t="s">
        <v>550</v>
      </c>
      <c r="E354" s="88" t="s">
        <v>135</v>
      </c>
      <c r="F354" s="100">
        <v>44901</v>
      </c>
      <c r="G354" s="90">
        <v>208593.00604400001</v>
      </c>
      <c r="H354" s="101">
        <v>-1.1645810000000001</v>
      </c>
      <c r="I354" s="90">
        <v>-2.4292342709999999</v>
      </c>
      <c r="J354" s="91">
        <f t="shared" si="5"/>
        <v>1.4505038077626332E-3</v>
      </c>
      <c r="K354" s="91">
        <f>I354/'סכום נכסי הקרן'!$C$42</f>
        <v>-1.2557914521945877E-5</v>
      </c>
    </row>
    <row r="355" spans="2:11">
      <c r="B355" s="86" t="s">
        <v>2575</v>
      </c>
      <c r="C355" s="87" t="s">
        <v>2576</v>
      </c>
      <c r="D355" s="88" t="s">
        <v>550</v>
      </c>
      <c r="E355" s="88" t="s">
        <v>135</v>
      </c>
      <c r="F355" s="100">
        <v>44943</v>
      </c>
      <c r="G355" s="90">
        <v>37690.612321000001</v>
      </c>
      <c r="H355" s="101">
        <v>-0.66781999999999997</v>
      </c>
      <c r="I355" s="90">
        <v>-0.25170542699999998</v>
      </c>
      <c r="J355" s="91">
        <f t="shared" si="5"/>
        <v>1.5029414192634674E-4</v>
      </c>
      <c r="K355" s="91">
        <f>I355/'סכום נכסי הקרן'!$C$42</f>
        <v>-1.3011899571442724E-6</v>
      </c>
    </row>
    <row r="356" spans="2:11">
      <c r="B356" s="86" t="s">
        <v>2577</v>
      </c>
      <c r="C356" s="87" t="s">
        <v>2578</v>
      </c>
      <c r="D356" s="88" t="s">
        <v>550</v>
      </c>
      <c r="E356" s="88" t="s">
        <v>135</v>
      </c>
      <c r="F356" s="100">
        <v>44909</v>
      </c>
      <c r="G356" s="90">
        <v>85886.833880999999</v>
      </c>
      <c r="H356" s="101">
        <v>0.40015200000000001</v>
      </c>
      <c r="I356" s="90">
        <v>0.34367830799999999</v>
      </c>
      <c r="J356" s="91">
        <f t="shared" si="5"/>
        <v>-2.0521145298769706E-4</v>
      </c>
      <c r="K356" s="91">
        <f>I356/'סכום נכסי הקרן'!$C$42</f>
        <v>1.7766433095538144E-6</v>
      </c>
    </row>
    <row r="357" spans="2:11">
      <c r="B357" s="86" t="s">
        <v>2579</v>
      </c>
      <c r="C357" s="87" t="s">
        <v>2580</v>
      </c>
      <c r="D357" s="88" t="s">
        <v>550</v>
      </c>
      <c r="E357" s="88" t="s">
        <v>135</v>
      </c>
      <c r="F357" s="100">
        <v>44908</v>
      </c>
      <c r="G357" s="90">
        <v>120501.983532</v>
      </c>
      <c r="H357" s="101">
        <v>0.68601999999999996</v>
      </c>
      <c r="I357" s="90">
        <v>0.8266682540000001</v>
      </c>
      <c r="J357" s="91">
        <f t="shared" si="5"/>
        <v>-4.9360634521670955E-4</v>
      </c>
      <c r="K357" s="91">
        <f>I357/'סכום נכסי הקרן'!$C$42</f>
        <v>4.273457441165107E-6</v>
      </c>
    </row>
    <row r="358" spans="2:11">
      <c r="B358" s="86" t="s">
        <v>2581</v>
      </c>
      <c r="C358" s="87" t="s">
        <v>2582</v>
      </c>
      <c r="D358" s="88" t="s">
        <v>550</v>
      </c>
      <c r="E358" s="88" t="s">
        <v>134</v>
      </c>
      <c r="F358" s="100">
        <v>44994</v>
      </c>
      <c r="G358" s="90">
        <v>32794.550000000003</v>
      </c>
      <c r="H358" s="101">
        <v>2.7821389999999999</v>
      </c>
      <c r="I358" s="90">
        <v>0.91239000000000003</v>
      </c>
      <c r="J358" s="91">
        <f t="shared" si="5"/>
        <v>-5.4479108292003389E-4</v>
      </c>
      <c r="K358" s="91">
        <f>I358/'סכום נכסי הקרן'!$C$42</f>
        <v>4.7165955821797312E-6</v>
      </c>
    </row>
    <row r="359" spans="2:11">
      <c r="B359" s="86" t="s">
        <v>2583</v>
      </c>
      <c r="C359" s="87" t="s">
        <v>2584</v>
      </c>
      <c r="D359" s="88" t="s">
        <v>550</v>
      </c>
      <c r="E359" s="88" t="s">
        <v>136</v>
      </c>
      <c r="F359" s="100">
        <v>44971</v>
      </c>
      <c r="G359" s="90">
        <v>46324.71</v>
      </c>
      <c r="H359" s="101">
        <v>4.1499879999999996</v>
      </c>
      <c r="I359" s="90">
        <v>1.9224700000000001</v>
      </c>
      <c r="J359" s="91">
        <f t="shared" si="5"/>
        <v>-1.147913187541816E-3</v>
      </c>
      <c r="K359" s="91">
        <f>I359/'סכום נכסי הקרן'!$C$42</f>
        <v>9.9381991350991002E-6</v>
      </c>
    </row>
    <row r="360" spans="2:11">
      <c r="B360" s="86" t="s">
        <v>2585</v>
      </c>
      <c r="C360" s="87" t="s">
        <v>2586</v>
      </c>
      <c r="D360" s="88" t="s">
        <v>550</v>
      </c>
      <c r="E360" s="88" t="s">
        <v>136</v>
      </c>
      <c r="F360" s="100">
        <v>44971</v>
      </c>
      <c r="G360" s="90">
        <v>164623.49</v>
      </c>
      <c r="H360" s="101">
        <v>4.197864</v>
      </c>
      <c r="I360" s="90">
        <v>6.9106699999999996</v>
      </c>
      <c r="J360" s="91">
        <f t="shared" si="5"/>
        <v>-4.1263838851839565E-3</v>
      </c>
      <c r="K360" s="91">
        <f>I360/'סכום נכסי הקרן'!$C$42</f>
        <v>3.5724674308028365E-5</v>
      </c>
    </row>
    <row r="361" spans="2:11">
      <c r="B361" s="86" t="s">
        <v>2587</v>
      </c>
      <c r="C361" s="87" t="s">
        <v>2588</v>
      </c>
      <c r="D361" s="88" t="s">
        <v>550</v>
      </c>
      <c r="E361" s="88" t="s">
        <v>134</v>
      </c>
      <c r="F361" s="100">
        <v>44994</v>
      </c>
      <c r="G361" s="90">
        <v>1432361.54</v>
      </c>
      <c r="H361" s="101">
        <v>-2.789965</v>
      </c>
      <c r="I361" s="90">
        <v>-39.962379999999996</v>
      </c>
      <c r="J361" s="91">
        <f t="shared" si="5"/>
        <v>2.3861669106699877E-2</v>
      </c>
      <c r="K361" s="91">
        <f>I361/'סכום נכסי הקרן'!$C$42</f>
        <v>-2.0658532531196925E-4</v>
      </c>
    </row>
    <row r="362" spans="2:11">
      <c r="B362" s="86" t="s">
        <v>2589</v>
      </c>
      <c r="C362" s="87" t="s">
        <v>2590</v>
      </c>
      <c r="D362" s="88" t="s">
        <v>550</v>
      </c>
      <c r="E362" s="88" t="s">
        <v>134</v>
      </c>
      <c r="F362" s="100">
        <v>45014</v>
      </c>
      <c r="G362" s="90">
        <v>35606.300000000003</v>
      </c>
      <c r="H362" s="101">
        <v>-9.4365000000000004E-2</v>
      </c>
      <c r="I362" s="90">
        <v>-3.3600000000000005E-2</v>
      </c>
      <c r="J362" s="91">
        <f t="shared" si="5"/>
        <v>2.0062670991695592E-5</v>
      </c>
      <c r="K362" s="91">
        <f>I362/'סכום נכסי הקרן'!$C$42</f>
        <v>-1.7369503344100546E-7</v>
      </c>
    </row>
    <row r="363" spans="2:11">
      <c r="B363" s="86" t="s">
        <v>2562</v>
      </c>
      <c r="C363" s="87" t="s">
        <v>2591</v>
      </c>
      <c r="D363" s="88" t="s">
        <v>550</v>
      </c>
      <c r="E363" s="88" t="s">
        <v>135</v>
      </c>
      <c r="F363" s="100">
        <v>44966</v>
      </c>
      <c r="G363" s="90">
        <v>118780.4</v>
      </c>
      <c r="H363" s="101">
        <v>-1.7383679999999999</v>
      </c>
      <c r="I363" s="90">
        <v>-2.0648400000000002</v>
      </c>
      <c r="J363" s="91">
        <f t="shared" si="5"/>
        <v>1.2329227848360928E-3</v>
      </c>
      <c r="K363" s="91">
        <f>I363/'סכום נכסי הקרן'!$C$42</f>
        <v>-1.0674180144354932E-5</v>
      </c>
    </row>
    <row r="364" spans="2:11">
      <c r="B364" s="86" t="s">
        <v>2564</v>
      </c>
      <c r="C364" s="87" t="s">
        <v>2592</v>
      </c>
      <c r="D364" s="88" t="s">
        <v>550</v>
      </c>
      <c r="E364" s="88" t="s">
        <v>135</v>
      </c>
      <c r="F364" s="100">
        <v>44966</v>
      </c>
      <c r="G364" s="90">
        <v>263960.78999999998</v>
      </c>
      <c r="H364" s="101">
        <v>-1.7366969999999999</v>
      </c>
      <c r="I364" s="90">
        <v>-4.5842000000000001</v>
      </c>
      <c r="J364" s="91">
        <f t="shared" si="5"/>
        <v>2.7372409630991345E-3</v>
      </c>
      <c r="K364" s="91">
        <f>I364/'סכום נכסי הקרן'!$C$42</f>
        <v>-2.3697999175602893E-5</v>
      </c>
    </row>
    <row r="365" spans="2:11">
      <c r="B365" s="86" t="s">
        <v>2593</v>
      </c>
      <c r="C365" s="87" t="s">
        <v>2594</v>
      </c>
      <c r="D365" s="88" t="s">
        <v>550</v>
      </c>
      <c r="E365" s="88" t="s">
        <v>132</v>
      </c>
      <c r="F365" s="100">
        <v>44971</v>
      </c>
      <c r="G365" s="90">
        <v>55829.41</v>
      </c>
      <c r="H365" s="101">
        <v>1.347623</v>
      </c>
      <c r="I365" s="90">
        <v>0.75236999999999998</v>
      </c>
      <c r="J365" s="91">
        <f t="shared" si="5"/>
        <v>-4.4924261232208359E-4</v>
      </c>
      <c r="K365" s="91">
        <f>I365/'סכום נכסי הקרן'!$C$42</f>
        <v>3.8893729854169428E-6</v>
      </c>
    </row>
    <row r="366" spans="2:11">
      <c r="B366" s="92"/>
      <c r="C366" s="87"/>
      <c r="D366" s="87"/>
      <c r="E366" s="87"/>
      <c r="F366" s="87"/>
      <c r="G366" s="90"/>
      <c r="H366" s="101"/>
      <c r="I366" s="87"/>
      <c r="J366" s="91"/>
      <c r="K366" s="87"/>
    </row>
    <row r="367" spans="2:11">
      <c r="B367" s="79" t="s">
        <v>202</v>
      </c>
      <c r="C367" s="80"/>
      <c r="D367" s="81"/>
      <c r="E367" s="81"/>
      <c r="F367" s="98"/>
      <c r="G367" s="83"/>
      <c r="H367" s="99"/>
      <c r="I367" s="83">
        <v>-34.446699303999992</v>
      </c>
      <c r="J367" s="84">
        <f t="shared" si="5"/>
        <v>2.0568237943036347E-2</v>
      </c>
      <c r="K367" s="84">
        <f>I367/'סכום נכסי הקרן'!$C$42</f>
        <v>-1.7807204129584932E-4</v>
      </c>
    </row>
    <row r="368" spans="2:11">
      <c r="B368" s="85" t="s">
        <v>192</v>
      </c>
      <c r="C368" s="80"/>
      <c r="D368" s="81"/>
      <c r="E368" s="81"/>
      <c r="F368" s="98"/>
      <c r="G368" s="83"/>
      <c r="H368" s="99"/>
      <c r="I368" s="83">
        <v>-50.275746744999999</v>
      </c>
      <c r="J368" s="84">
        <f t="shared" si="5"/>
        <v>3.0019814458534088E-2</v>
      </c>
      <c r="K368" s="84">
        <f>I368/'סכום נכסי הקרן'!$C$42</f>
        <v>-2.5990022357572307E-4</v>
      </c>
    </row>
    <row r="369" spans="2:11">
      <c r="B369" s="86" t="s">
        <v>2595</v>
      </c>
      <c r="C369" s="87" t="s">
        <v>2596</v>
      </c>
      <c r="D369" s="88" t="s">
        <v>550</v>
      </c>
      <c r="E369" s="88" t="s">
        <v>141</v>
      </c>
      <c r="F369" s="100">
        <v>44909</v>
      </c>
      <c r="G369" s="90">
        <v>537693.57587199996</v>
      </c>
      <c r="H369" s="101">
        <v>1.126398</v>
      </c>
      <c r="I369" s="90">
        <v>6.0565670999999996</v>
      </c>
      <c r="J369" s="91">
        <f t="shared" si="5"/>
        <v>-3.6163962222151148E-3</v>
      </c>
      <c r="K369" s="91">
        <f>I369/'סכום נכסי הקרן'!$C$42</f>
        <v>3.1309393600362895E-5</v>
      </c>
    </row>
    <row r="370" spans="2:11">
      <c r="B370" s="86" t="s">
        <v>2597</v>
      </c>
      <c r="C370" s="87" t="s">
        <v>2598</v>
      </c>
      <c r="D370" s="88" t="s">
        <v>550</v>
      </c>
      <c r="E370" s="88" t="s">
        <v>132</v>
      </c>
      <c r="F370" s="100">
        <v>44868</v>
      </c>
      <c r="G370" s="90">
        <v>311367.80268600001</v>
      </c>
      <c r="H370" s="101">
        <v>5.6490989999999996</v>
      </c>
      <c r="I370" s="90">
        <v>17.589476235999999</v>
      </c>
      <c r="J370" s="91">
        <f t="shared" si="5"/>
        <v>-1.0502734364259407E-2</v>
      </c>
      <c r="K370" s="91">
        <f>I370/'סכום נכסי הקרן'!$C$42</f>
        <v>9.0928710208981856E-5</v>
      </c>
    </row>
    <row r="371" spans="2:11">
      <c r="B371" s="86" t="s">
        <v>2599</v>
      </c>
      <c r="C371" s="87" t="s">
        <v>2600</v>
      </c>
      <c r="D371" s="88" t="s">
        <v>550</v>
      </c>
      <c r="E371" s="88" t="s">
        <v>132</v>
      </c>
      <c r="F371" s="100">
        <v>44972</v>
      </c>
      <c r="G371" s="90">
        <v>1378628.9512420001</v>
      </c>
      <c r="H371" s="101">
        <v>-1.1627050000000001</v>
      </c>
      <c r="I371" s="90">
        <v>-16.029385368</v>
      </c>
      <c r="J371" s="91">
        <f t="shared" si="5"/>
        <v>9.5711989534905742E-3</v>
      </c>
      <c r="K371" s="91">
        <f>I371/'סכום נכסי הקרן'!$C$42</f>
        <v>-8.2863828200402474E-5</v>
      </c>
    </row>
    <row r="372" spans="2:11">
      <c r="B372" s="86" t="s">
        <v>2599</v>
      </c>
      <c r="C372" s="87" t="s">
        <v>2601</v>
      </c>
      <c r="D372" s="88" t="s">
        <v>550</v>
      </c>
      <c r="E372" s="88" t="s">
        <v>132</v>
      </c>
      <c r="F372" s="100">
        <v>44712</v>
      </c>
      <c r="G372" s="90">
        <v>1934771.9954789998</v>
      </c>
      <c r="H372" s="101">
        <v>-1.6457630000000001</v>
      </c>
      <c r="I372" s="90">
        <v>-31.841767736999998</v>
      </c>
      <c r="J372" s="91">
        <f t="shared" si="5"/>
        <v>1.9012824699446974E-2</v>
      </c>
      <c r="K372" s="91">
        <f>I372/'סכום נכסי הקרן'!$C$42</f>
        <v>-1.6460586047318282E-4</v>
      </c>
    </row>
    <row r="373" spans="2:11">
      <c r="B373" s="86" t="s">
        <v>2599</v>
      </c>
      <c r="C373" s="87" t="s">
        <v>2602</v>
      </c>
      <c r="D373" s="88" t="s">
        <v>550</v>
      </c>
      <c r="E373" s="88" t="s">
        <v>132</v>
      </c>
      <c r="F373" s="100">
        <v>44788</v>
      </c>
      <c r="G373" s="90">
        <v>1396856.7904820002</v>
      </c>
      <c r="H373" s="101">
        <v>-3.8102130000000001</v>
      </c>
      <c r="I373" s="90">
        <v>-53.223212193000002</v>
      </c>
      <c r="J373" s="91">
        <f t="shared" si="5"/>
        <v>3.1779755813969052E-2</v>
      </c>
      <c r="K373" s="91">
        <f>I373/'סכום נכסי הקרן'!$C$42</f>
        <v>-2.7513713159824001E-4</v>
      </c>
    </row>
    <row r="374" spans="2:11">
      <c r="B374" s="86" t="s">
        <v>2603</v>
      </c>
      <c r="C374" s="87" t="s">
        <v>2604</v>
      </c>
      <c r="D374" s="88" t="s">
        <v>550</v>
      </c>
      <c r="E374" s="88" t="s">
        <v>132</v>
      </c>
      <c r="F374" s="100">
        <v>44946</v>
      </c>
      <c r="G374" s="90">
        <v>207730.62830699998</v>
      </c>
      <c r="H374" s="101">
        <v>-1.4855400000000001</v>
      </c>
      <c r="I374" s="90">
        <v>-3.0859215419999999</v>
      </c>
      <c r="J374" s="91">
        <f t="shared" si="5"/>
        <v>1.8426139465277356E-3</v>
      </c>
      <c r="K374" s="91">
        <f>I374/'סכום נכסי הקרן'!$C$42</f>
        <v>-1.5952656114107414E-5</v>
      </c>
    </row>
    <row r="375" spans="2:11">
      <c r="B375" s="86" t="s">
        <v>2605</v>
      </c>
      <c r="C375" s="87" t="s">
        <v>2606</v>
      </c>
      <c r="D375" s="88" t="s">
        <v>550</v>
      </c>
      <c r="E375" s="88" t="s">
        <v>141</v>
      </c>
      <c r="F375" s="100">
        <v>44715</v>
      </c>
      <c r="G375" s="90">
        <v>321724.52018799999</v>
      </c>
      <c r="H375" s="101">
        <v>6.4239090000000001</v>
      </c>
      <c r="I375" s="90">
        <v>20.667289721</v>
      </c>
      <c r="J375" s="91">
        <f t="shared" si="5"/>
        <v>-1.2340506963168902E-2</v>
      </c>
      <c r="K375" s="91">
        <f>I375/'סכום נכסי הקרן'!$C$42</f>
        <v>1.0683945176262033E-4</v>
      </c>
    </row>
    <row r="376" spans="2:11">
      <c r="B376" s="86" t="s">
        <v>2605</v>
      </c>
      <c r="C376" s="87" t="s">
        <v>2607</v>
      </c>
      <c r="D376" s="88" t="s">
        <v>550</v>
      </c>
      <c r="E376" s="88" t="s">
        <v>141</v>
      </c>
      <c r="F376" s="100">
        <v>44972</v>
      </c>
      <c r="G376" s="90">
        <v>727457.09143999999</v>
      </c>
      <c r="H376" s="101">
        <v>1.318457</v>
      </c>
      <c r="I376" s="90">
        <v>9.5912070380000003</v>
      </c>
      <c r="J376" s="91">
        <f t="shared" si="5"/>
        <v>-5.7269414052568204E-3</v>
      </c>
      <c r="K376" s="91">
        <f>I376/'סכום נכסי הקרן'!$C$42</f>
        <v>4.9581697238244549E-5</v>
      </c>
    </row>
    <row r="377" spans="2:11">
      <c r="B377" s="92"/>
      <c r="C377" s="87"/>
      <c r="D377" s="87"/>
      <c r="E377" s="87"/>
      <c r="F377" s="87"/>
      <c r="G377" s="90"/>
      <c r="H377" s="101"/>
      <c r="I377" s="87"/>
      <c r="J377" s="91"/>
      <c r="K377" s="87"/>
    </row>
    <row r="378" spans="2:11">
      <c r="B378" s="92" t="s">
        <v>193</v>
      </c>
      <c r="C378" s="87"/>
      <c r="D378" s="88"/>
      <c r="E378" s="88"/>
      <c r="F378" s="100"/>
      <c r="G378" s="90"/>
      <c r="H378" s="101"/>
      <c r="I378" s="90">
        <v>15.829047440999997</v>
      </c>
      <c r="J378" s="91">
        <f t="shared" si="5"/>
        <v>-9.4515765154977345E-3</v>
      </c>
      <c r="K378" s="91">
        <f>I378/'סכום נכסי הקרן'!$C$42</f>
        <v>8.1828182279873693E-5</v>
      </c>
    </row>
    <row r="379" spans="2:11">
      <c r="B379" s="86" t="s">
        <v>2608</v>
      </c>
      <c r="C379" s="87" t="s">
        <v>2609</v>
      </c>
      <c r="D379" s="88" t="s">
        <v>550</v>
      </c>
      <c r="E379" s="88" t="s">
        <v>132</v>
      </c>
      <c r="F379" s="100">
        <v>44817</v>
      </c>
      <c r="G379" s="90">
        <v>688176.70499999996</v>
      </c>
      <c r="H379" s="101">
        <v>4.7463499999999996</v>
      </c>
      <c r="I379" s="90">
        <v>32.663274551999997</v>
      </c>
      <c r="J379" s="91">
        <f t="shared" si="5"/>
        <v>-1.9503349132386875E-2</v>
      </c>
      <c r="K379" s="91">
        <f>I379/'סכום נכסי הקרן'!$C$42</f>
        <v>1.6885263588102325E-4</v>
      </c>
    </row>
    <row r="380" spans="2:11">
      <c r="B380" s="86" t="s">
        <v>2608</v>
      </c>
      <c r="C380" s="87" t="s">
        <v>2610</v>
      </c>
      <c r="D380" s="88" t="s">
        <v>550</v>
      </c>
      <c r="E380" s="88" t="s">
        <v>132</v>
      </c>
      <c r="F380" s="100">
        <v>44999</v>
      </c>
      <c r="G380" s="90">
        <v>703899.75826599996</v>
      </c>
      <c r="H380" s="101">
        <v>-2.3915660000000001</v>
      </c>
      <c r="I380" s="90">
        <v>-16.834227111000001</v>
      </c>
      <c r="J380" s="91">
        <f t="shared" si="5"/>
        <v>1.0051772616889141E-2</v>
      </c>
      <c r="K380" s="91">
        <f>I380/'סכום נכסי הקרן'!$C$42</f>
        <v>-8.7024453601149574E-5</v>
      </c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109" t="s">
        <v>221</v>
      </c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109" t="s">
        <v>112</v>
      </c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109" t="s">
        <v>204</v>
      </c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109" t="s">
        <v>212</v>
      </c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9454</v>
      </c>
    </row>
    <row r="6" spans="2:17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17" ht="26.25" customHeight="1">
      <c r="B7" s="136" t="s">
        <v>102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17" s="3" customFormat="1" ht="63">
      <c r="B8" s="21" t="s">
        <v>116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6" t="s">
        <v>2922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42.2851562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9454</v>
      </c>
    </row>
    <row r="6" spans="2:18" ht="26.25" customHeight="1">
      <c r="B6" s="136" t="s">
        <v>176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s="3" customFormat="1" ht="78.75">
      <c r="B7" s="47" t="s">
        <v>116</v>
      </c>
      <c r="C7" s="48" t="s">
        <v>188</v>
      </c>
      <c r="D7" s="48" t="s">
        <v>47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229</v>
      </c>
      <c r="K7" s="48" t="s">
        <v>103</v>
      </c>
      <c r="L7" s="48" t="s">
        <v>36</v>
      </c>
      <c r="M7" s="48" t="s">
        <v>18</v>
      </c>
      <c r="N7" s="48" t="s">
        <v>206</v>
      </c>
      <c r="O7" s="48" t="s">
        <v>205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41</v>
      </c>
      <c r="C10" s="75"/>
      <c r="D10" s="74"/>
      <c r="E10" s="74"/>
      <c r="F10" s="74"/>
      <c r="G10" s="96"/>
      <c r="H10" s="74"/>
      <c r="I10" s="77">
        <v>4.0180008492029913</v>
      </c>
      <c r="J10" s="75"/>
      <c r="K10" s="75"/>
      <c r="L10" s="76"/>
      <c r="M10" s="76">
        <v>6.3721905337134843E-2</v>
      </c>
      <c r="N10" s="77"/>
      <c r="O10" s="97"/>
      <c r="P10" s="77">
        <f>P11+P259</f>
        <v>18973.733437101</v>
      </c>
      <c r="Q10" s="78">
        <f>IFERROR(P10/$P$10,0)</f>
        <v>1</v>
      </c>
      <c r="R10" s="78">
        <f>P10/'סכום נכסי הקרן'!$C$42</f>
        <v>9.8084620948154205E-2</v>
      </c>
    </row>
    <row r="11" spans="2:18" ht="21.75" customHeight="1">
      <c r="B11" s="79" t="s">
        <v>39</v>
      </c>
      <c r="C11" s="81"/>
      <c r="D11" s="80"/>
      <c r="E11" s="80"/>
      <c r="F11" s="80"/>
      <c r="G11" s="98"/>
      <c r="H11" s="80"/>
      <c r="I11" s="83">
        <v>5.198409963878917</v>
      </c>
      <c r="J11" s="81"/>
      <c r="K11" s="81"/>
      <c r="L11" s="82"/>
      <c r="M11" s="82">
        <v>5.8407244244050513E-2</v>
      </c>
      <c r="N11" s="83"/>
      <c r="O11" s="99"/>
      <c r="P11" s="83">
        <f>P12+P33</f>
        <v>11055.170982938</v>
      </c>
      <c r="Q11" s="84">
        <f t="shared" ref="Q11:Q74" si="0">IFERROR(P11/$P$10,0)</f>
        <v>0.58265659837514405</v>
      </c>
      <c r="R11" s="84">
        <f>P11/'סכום נכסי הקרן'!$C$42</f>
        <v>5.7149651594566933E-2</v>
      </c>
    </row>
    <row r="12" spans="2:18">
      <c r="B12" s="85" t="s">
        <v>37</v>
      </c>
      <c r="C12" s="81"/>
      <c r="D12" s="80"/>
      <c r="E12" s="80"/>
      <c r="F12" s="80"/>
      <c r="G12" s="98"/>
      <c r="H12" s="80"/>
      <c r="I12" s="83">
        <v>6.6164970440182316</v>
      </c>
      <c r="J12" s="81"/>
      <c r="K12" s="81"/>
      <c r="L12" s="82"/>
      <c r="M12" s="82">
        <v>4.2784240004202383E-2</v>
      </c>
      <c r="N12" s="83"/>
      <c r="O12" s="99"/>
      <c r="P12" s="83">
        <f>SUM(P13:P31)</f>
        <v>2149.512551365</v>
      </c>
      <c r="Q12" s="84">
        <f t="shared" si="0"/>
        <v>0.11328885580113982</v>
      </c>
      <c r="R12" s="84">
        <f>P12/'סכום נכסי הקרן'!$C$42</f>
        <v>1.1111894478904899E-2</v>
      </c>
    </row>
    <row r="13" spans="2:18">
      <c r="B13" s="86" t="s">
        <v>2954</v>
      </c>
      <c r="C13" s="88" t="s">
        <v>2664</v>
      </c>
      <c r="D13" s="87">
        <v>6028</v>
      </c>
      <c r="E13" s="87"/>
      <c r="F13" s="87" t="s">
        <v>551</v>
      </c>
      <c r="G13" s="100">
        <v>43100</v>
      </c>
      <c r="H13" s="87"/>
      <c r="I13" s="90">
        <v>7.5499999999610985</v>
      </c>
      <c r="J13" s="88" t="s">
        <v>29</v>
      </c>
      <c r="K13" s="88" t="s">
        <v>133</v>
      </c>
      <c r="L13" s="89">
        <v>6.4499999999692276E-2</v>
      </c>
      <c r="M13" s="89">
        <v>6.4499999999692276E-2</v>
      </c>
      <c r="N13" s="90">
        <v>82883.825242999999</v>
      </c>
      <c r="O13" s="101">
        <v>103.9</v>
      </c>
      <c r="P13" s="90">
        <v>86.116294437000008</v>
      </c>
      <c r="Q13" s="91">
        <f t="shared" si="0"/>
        <v>4.538711093548373E-3</v>
      </c>
      <c r="R13" s="91">
        <f>P13/'סכום נכסי הקרן'!$C$42</f>
        <v>4.4517775720387463E-4</v>
      </c>
    </row>
    <row r="14" spans="2:18">
      <c r="B14" s="86" t="s">
        <v>2954</v>
      </c>
      <c r="C14" s="88" t="s">
        <v>2664</v>
      </c>
      <c r="D14" s="87">
        <v>6869</v>
      </c>
      <c r="E14" s="87"/>
      <c r="F14" s="87" t="s">
        <v>551</v>
      </c>
      <c r="G14" s="100">
        <v>43555</v>
      </c>
      <c r="H14" s="87"/>
      <c r="I14" s="90">
        <v>3.6000000000110015</v>
      </c>
      <c r="J14" s="88" t="s">
        <v>29</v>
      </c>
      <c r="K14" s="88" t="s">
        <v>133</v>
      </c>
      <c r="L14" s="89">
        <v>5.340000000042907E-2</v>
      </c>
      <c r="M14" s="89">
        <v>5.340000000042907E-2</v>
      </c>
      <c r="N14" s="90">
        <v>17848.970772000001</v>
      </c>
      <c r="O14" s="101">
        <v>101.85</v>
      </c>
      <c r="P14" s="90">
        <v>18.179176732999998</v>
      </c>
      <c r="Q14" s="91">
        <f t="shared" si="0"/>
        <v>9.5812333367415522E-4</v>
      </c>
      <c r="R14" s="91">
        <f>P14/'סכום נכסי הקרן'!$C$42</f>
        <v>9.3977164005011393E-5</v>
      </c>
    </row>
    <row r="15" spans="2:18">
      <c r="B15" s="86" t="s">
        <v>2954</v>
      </c>
      <c r="C15" s="88" t="s">
        <v>2664</v>
      </c>
      <c r="D15" s="87">
        <v>6870</v>
      </c>
      <c r="E15" s="87"/>
      <c r="F15" s="87" t="s">
        <v>551</v>
      </c>
      <c r="G15" s="100">
        <v>43555</v>
      </c>
      <c r="H15" s="87"/>
      <c r="I15" s="90">
        <v>5.2599999999936013</v>
      </c>
      <c r="J15" s="88" t="s">
        <v>29</v>
      </c>
      <c r="K15" s="88" t="s">
        <v>133</v>
      </c>
      <c r="L15" s="89">
        <v>4.3499999999951314E-2</v>
      </c>
      <c r="M15" s="89">
        <v>4.3499999999951314E-2</v>
      </c>
      <c r="N15" s="90">
        <v>213401.05399399999</v>
      </c>
      <c r="O15" s="101">
        <v>101.06</v>
      </c>
      <c r="P15" s="90">
        <v>215.66310516300001</v>
      </c>
      <c r="Q15" s="91">
        <f t="shared" si="0"/>
        <v>1.136640323729304E-2</v>
      </c>
      <c r="R15" s="91">
        <f>P15/'סכום נכסי הקרן'!$C$42</f>
        <v>1.1148693530737607E-3</v>
      </c>
    </row>
    <row r="16" spans="2:18">
      <c r="B16" s="86" t="s">
        <v>2954</v>
      </c>
      <c r="C16" s="88" t="s">
        <v>2664</v>
      </c>
      <c r="D16" s="87">
        <v>6868</v>
      </c>
      <c r="E16" s="87"/>
      <c r="F16" s="87" t="s">
        <v>551</v>
      </c>
      <c r="G16" s="100">
        <v>43555</v>
      </c>
      <c r="H16" s="87"/>
      <c r="I16" s="90">
        <v>5.1199999998434409</v>
      </c>
      <c r="J16" s="88" t="s">
        <v>29</v>
      </c>
      <c r="K16" s="88" t="s">
        <v>133</v>
      </c>
      <c r="L16" s="89">
        <v>5.2299999998630102E-2</v>
      </c>
      <c r="M16" s="89">
        <v>5.2299999998630102E-2</v>
      </c>
      <c r="N16" s="90">
        <v>12365.571566000001</v>
      </c>
      <c r="O16" s="101">
        <v>123.97</v>
      </c>
      <c r="P16" s="90">
        <v>15.329597270000001</v>
      </c>
      <c r="Q16" s="91">
        <f t="shared" si="0"/>
        <v>8.0793784316715968E-4</v>
      </c>
      <c r="R16" s="91">
        <f>P16/'סכום נכסי הקרן'!$C$42</f>
        <v>7.9246277096720115E-5</v>
      </c>
    </row>
    <row r="17" spans="2:18">
      <c r="B17" s="86" t="s">
        <v>2954</v>
      </c>
      <c r="C17" s="88" t="s">
        <v>2664</v>
      </c>
      <c r="D17" s="87">
        <v>6867</v>
      </c>
      <c r="E17" s="87"/>
      <c r="F17" s="87" t="s">
        <v>551</v>
      </c>
      <c r="G17" s="100">
        <v>43555</v>
      </c>
      <c r="H17" s="87"/>
      <c r="I17" s="90">
        <v>5.1600000000723982</v>
      </c>
      <c r="J17" s="88" t="s">
        <v>29</v>
      </c>
      <c r="K17" s="88" t="s">
        <v>133</v>
      </c>
      <c r="L17" s="89">
        <v>5.1400000000706464E-2</v>
      </c>
      <c r="M17" s="89">
        <v>5.1400000000706464E-2</v>
      </c>
      <c r="N17" s="90">
        <v>30038.017118000003</v>
      </c>
      <c r="O17" s="101">
        <v>114.04</v>
      </c>
      <c r="P17" s="90">
        <v>34.255350647</v>
      </c>
      <c r="Q17" s="91">
        <f t="shared" si="0"/>
        <v>1.8054090809570202E-3</v>
      </c>
      <c r="R17" s="91">
        <f>P17/'סכום נכסי הקרן'!$C$42</f>
        <v>1.7708286536202478E-4</v>
      </c>
    </row>
    <row r="18" spans="2:18">
      <c r="B18" s="86" t="s">
        <v>2954</v>
      </c>
      <c r="C18" s="88" t="s">
        <v>2664</v>
      </c>
      <c r="D18" s="87">
        <v>6866</v>
      </c>
      <c r="E18" s="87"/>
      <c r="F18" s="87" t="s">
        <v>551</v>
      </c>
      <c r="G18" s="100">
        <v>43555</v>
      </c>
      <c r="H18" s="87"/>
      <c r="I18" s="90">
        <v>5.8599999999959822</v>
      </c>
      <c r="J18" s="88" t="s">
        <v>29</v>
      </c>
      <c r="K18" s="88" t="s">
        <v>133</v>
      </c>
      <c r="L18" s="89">
        <v>3.2199999999919633E-2</v>
      </c>
      <c r="M18" s="89">
        <v>3.2199999999919633E-2</v>
      </c>
      <c r="N18" s="90">
        <v>45179.349495000002</v>
      </c>
      <c r="O18" s="101">
        <v>110.17</v>
      </c>
      <c r="P18" s="90">
        <v>49.774083220000001</v>
      </c>
      <c r="Q18" s="91">
        <f t="shared" si="0"/>
        <v>2.6233151943977659E-3</v>
      </c>
      <c r="R18" s="91">
        <f>P18/'סכום נכסי הקרן'!$C$42</f>
        <v>2.5730687647003832E-4</v>
      </c>
    </row>
    <row r="19" spans="2:18">
      <c r="B19" s="86" t="s">
        <v>2954</v>
      </c>
      <c r="C19" s="88" t="s">
        <v>2664</v>
      </c>
      <c r="D19" s="87">
        <v>6865</v>
      </c>
      <c r="E19" s="87"/>
      <c r="F19" s="87" t="s">
        <v>551</v>
      </c>
      <c r="G19" s="100">
        <v>43555</v>
      </c>
      <c r="H19" s="87"/>
      <c r="I19" s="90">
        <v>4.1500000000614854</v>
      </c>
      <c r="J19" s="88" t="s">
        <v>29</v>
      </c>
      <c r="K19" s="88" t="s">
        <v>133</v>
      </c>
      <c r="L19" s="89">
        <v>2.3600000000351343E-2</v>
      </c>
      <c r="M19" s="89">
        <v>2.3600000000351343E-2</v>
      </c>
      <c r="N19" s="90">
        <v>23321.530768000001</v>
      </c>
      <c r="O19" s="101">
        <v>122.04</v>
      </c>
      <c r="P19" s="90">
        <v>28.461598875000004</v>
      </c>
      <c r="Q19" s="91">
        <f t="shared" si="0"/>
        <v>1.5000526369442163E-3</v>
      </c>
      <c r="R19" s="91">
        <f>P19/'סכום נכסי הקרן'!$C$42</f>
        <v>1.4713209429695264E-4</v>
      </c>
    </row>
    <row r="20" spans="2:18">
      <c r="B20" s="86" t="s">
        <v>2954</v>
      </c>
      <c r="C20" s="88" t="s">
        <v>2664</v>
      </c>
      <c r="D20" s="87">
        <v>5212</v>
      </c>
      <c r="E20" s="87"/>
      <c r="F20" s="87" t="s">
        <v>551</v>
      </c>
      <c r="G20" s="100">
        <v>42643</v>
      </c>
      <c r="H20" s="87"/>
      <c r="I20" s="90">
        <v>6.8799999999943333</v>
      </c>
      <c r="J20" s="88" t="s">
        <v>29</v>
      </c>
      <c r="K20" s="88" t="s">
        <v>133</v>
      </c>
      <c r="L20" s="89">
        <v>4.6699999999957997E-2</v>
      </c>
      <c r="M20" s="89">
        <v>4.6699999999957997E-2</v>
      </c>
      <c r="N20" s="90">
        <v>198518.61608899999</v>
      </c>
      <c r="O20" s="101">
        <v>99.54</v>
      </c>
      <c r="P20" s="90">
        <v>197.60543044900001</v>
      </c>
      <c r="Q20" s="91">
        <f t="shared" si="0"/>
        <v>1.0414683599517891E-2</v>
      </c>
      <c r="R20" s="91">
        <f>P20/'סכום נכסי הקרן'!$C$42</f>
        <v>1.0215202931536705E-3</v>
      </c>
    </row>
    <row r="21" spans="2:18">
      <c r="B21" s="86" t="s">
        <v>2954</v>
      </c>
      <c r="C21" s="88" t="s">
        <v>2664</v>
      </c>
      <c r="D21" s="87">
        <v>5211</v>
      </c>
      <c r="E21" s="87"/>
      <c r="F21" s="87" t="s">
        <v>551</v>
      </c>
      <c r="G21" s="100">
        <v>42643</v>
      </c>
      <c r="H21" s="87"/>
      <c r="I21" s="90">
        <v>4.7000000000059048</v>
      </c>
      <c r="J21" s="88" t="s">
        <v>29</v>
      </c>
      <c r="K21" s="88" t="s">
        <v>133</v>
      </c>
      <c r="L21" s="89">
        <v>4.3700000000012472E-2</v>
      </c>
      <c r="M21" s="89">
        <v>4.3700000000012472E-2</v>
      </c>
      <c r="N21" s="90">
        <v>155252.51850599999</v>
      </c>
      <c r="O21" s="101">
        <v>98.17</v>
      </c>
      <c r="P21" s="90">
        <v>152.411397413</v>
      </c>
      <c r="Q21" s="91">
        <f t="shared" si="0"/>
        <v>8.0327573863231711E-3</v>
      </c>
      <c r="R21" s="91">
        <f>P21/'סכום נכסי הקרן'!$C$42</f>
        <v>7.8788996340599425E-4</v>
      </c>
    </row>
    <row r="22" spans="2:18">
      <c r="B22" s="86" t="s">
        <v>2954</v>
      </c>
      <c r="C22" s="88" t="s">
        <v>2664</v>
      </c>
      <c r="D22" s="87">
        <v>6027</v>
      </c>
      <c r="E22" s="87"/>
      <c r="F22" s="87" t="s">
        <v>551</v>
      </c>
      <c r="G22" s="100">
        <v>43100</v>
      </c>
      <c r="H22" s="87"/>
      <c r="I22" s="90">
        <v>8.0799999999987797</v>
      </c>
      <c r="J22" s="88" t="s">
        <v>29</v>
      </c>
      <c r="K22" s="88" t="s">
        <v>133</v>
      </c>
      <c r="L22" s="89">
        <v>4.5399999999978638E-2</v>
      </c>
      <c r="M22" s="89">
        <v>4.5399999999978638E-2</v>
      </c>
      <c r="N22" s="90">
        <v>324970.719025</v>
      </c>
      <c r="O22" s="101">
        <v>100.84</v>
      </c>
      <c r="P22" s="90">
        <v>327.70047305500003</v>
      </c>
      <c r="Q22" s="91">
        <f t="shared" si="0"/>
        <v>1.7271269997617793E-2</v>
      </c>
      <c r="R22" s="91">
        <f>P22/'סכום נכסי הקרן'!$C$42</f>
        <v>1.6940459710095696E-3</v>
      </c>
    </row>
    <row r="23" spans="2:18">
      <c r="B23" s="86" t="s">
        <v>2954</v>
      </c>
      <c r="C23" s="88" t="s">
        <v>2664</v>
      </c>
      <c r="D23" s="87">
        <v>5025</v>
      </c>
      <c r="E23" s="87"/>
      <c r="F23" s="87" t="s">
        <v>551</v>
      </c>
      <c r="G23" s="100">
        <v>42551</v>
      </c>
      <c r="H23" s="87"/>
      <c r="I23" s="90">
        <v>7.5400000000170619</v>
      </c>
      <c r="J23" s="88" t="s">
        <v>29</v>
      </c>
      <c r="K23" s="88" t="s">
        <v>133</v>
      </c>
      <c r="L23" s="89">
        <v>4.8700000000129681E-2</v>
      </c>
      <c r="M23" s="89">
        <v>4.8700000000129681E-2</v>
      </c>
      <c r="N23" s="90">
        <v>205265.849754</v>
      </c>
      <c r="O23" s="101">
        <v>98.8</v>
      </c>
      <c r="P23" s="90">
        <v>202.80265955099998</v>
      </c>
      <c r="Q23" s="91">
        <f t="shared" si="0"/>
        <v>1.0688600650119928E-2</v>
      </c>
      <c r="R23" s="91">
        <f>P23/'סכום נכסי הקרן'!$C$42</f>
        <v>1.0483873432332079E-3</v>
      </c>
    </row>
    <row r="24" spans="2:18">
      <c r="B24" s="86" t="s">
        <v>2954</v>
      </c>
      <c r="C24" s="88" t="s">
        <v>2664</v>
      </c>
      <c r="D24" s="87">
        <v>5024</v>
      </c>
      <c r="E24" s="87"/>
      <c r="F24" s="87" t="s">
        <v>551</v>
      </c>
      <c r="G24" s="100">
        <v>42551</v>
      </c>
      <c r="H24" s="87"/>
      <c r="I24" s="90">
        <v>5.6200000000204806</v>
      </c>
      <c r="J24" s="88" t="s">
        <v>29</v>
      </c>
      <c r="K24" s="88" t="s">
        <v>133</v>
      </c>
      <c r="L24" s="89">
        <v>4.3100000000176608E-2</v>
      </c>
      <c r="M24" s="89">
        <v>4.3100000000176608E-2</v>
      </c>
      <c r="N24" s="90">
        <v>133641.22085400001</v>
      </c>
      <c r="O24" s="101">
        <v>100.84</v>
      </c>
      <c r="P24" s="90">
        <v>134.76380710199999</v>
      </c>
      <c r="Q24" s="91">
        <f t="shared" si="0"/>
        <v>7.1026510174578786E-3</v>
      </c>
      <c r="R24" s="91">
        <f>P24/'סכום נכסי הקרן'!$C$42</f>
        <v>6.9666083277437787E-4</v>
      </c>
    </row>
    <row r="25" spans="2:18">
      <c r="B25" s="86" t="s">
        <v>2954</v>
      </c>
      <c r="C25" s="88" t="s">
        <v>2664</v>
      </c>
      <c r="D25" s="87">
        <v>6026</v>
      </c>
      <c r="E25" s="87"/>
      <c r="F25" s="87" t="s">
        <v>551</v>
      </c>
      <c r="G25" s="100">
        <v>43100</v>
      </c>
      <c r="H25" s="87"/>
      <c r="I25" s="90">
        <v>6.3799999999997938</v>
      </c>
      <c r="J25" s="88" t="s">
        <v>29</v>
      </c>
      <c r="K25" s="88" t="s">
        <v>133</v>
      </c>
      <c r="L25" s="89">
        <v>4.1800000000003099E-2</v>
      </c>
      <c r="M25" s="89">
        <v>4.1800000000003099E-2</v>
      </c>
      <c r="N25" s="90">
        <v>395187.38672299997</v>
      </c>
      <c r="O25" s="101">
        <v>111.98000481708817</v>
      </c>
      <c r="P25" s="90">
        <v>382.99838038299998</v>
      </c>
      <c r="Q25" s="91">
        <f t="shared" si="0"/>
        <v>2.0185715249592881E-2</v>
      </c>
      <c r="R25" s="91">
        <f>P25/'סכום נכסי הקרן'!$C$42</f>
        <v>1.9799082288236938E-3</v>
      </c>
    </row>
    <row r="26" spans="2:18">
      <c r="B26" s="86" t="s">
        <v>2954</v>
      </c>
      <c r="C26" s="88" t="s">
        <v>2664</v>
      </c>
      <c r="D26" s="87">
        <v>5023</v>
      </c>
      <c r="E26" s="87"/>
      <c r="F26" s="87" t="s">
        <v>551</v>
      </c>
      <c r="G26" s="100">
        <v>42551</v>
      </c>
      <c r="H26" s="87"/>
      <c r="I26" s="90">
        <v>7.6300000000151798</v>
      </c>
      <c r="J26" s="88" t="s">
        <v>29</v>
      </c>
      <c r="K26" s="88" t="s">
        <v>133</v>
      </c>
      <c r="L26" s="89">
        <v>4.2600000000140366E-2</v>
      </c>
      <c r="M26" s="89">
        <v>4.2600000000140366E-2</v>
      </c>
      <c r="N26" s="90">
        <v>58889.909215</v>
      </c>
      <c r="O26" s="101">
        <v>104.04</v>
      </c>
      <c r="P26" s="90">
        <v>61.269034188999996</v>
      </c>
      <c r="Q26" s="91">
        <f t="shared" si="0"/>
        <v>3.2291501507655468E-3</v>
      </c>
      <c r="R26" s="91">
        <f>P26/'סכום נכסי הקרן'!$C$42</f>
        <v>3.1672996852251368E-4</v>
      </c>
    </row>
    <row r="27" spans="2:18">
      <c r="B27" s="86" t="s">
        <v>2954</v>
      </c>
      <c r="C27" s="88" t="s">
        <v>2664</v>
      </c>
      <c r="D27" s="87">
        <v>5210</v>
      </c>
      <c r="E27" s="87"/>
      <c r="F27" s="87" t="s">
        <v>551</v>
      </c>
      <c r="G27" s="100">
        <v>42643</v>
      </c>
      <c r="H27" s="87"/>
      <c r="I27" s="90">
        <v>7.0500000000468397</v>
      </c>
      <c r="J27" s="88" t="s">
        <v>29</v>
      </c>
      <c r="K27" s="88" t="s">
        <v>133</v>
      </c>
      <c r="L27" s="89">
        <v>3.3900000000191423E-2</v>
      </c>
      <c r="M27" s="89">
        <v>3.3900000000191423E-2</v>
      </c>
      <c r="N27" s="90">
        <v>44988.78149300001</v>
      </c>
      <c r="O27" s="101">
        <v>109.15</v>
      </c>
      <c r="P27" s="90">
        <v>49.105234453999998</v>
      </c>
      <c r="Q27" s="91">
        <f t="shared" si="0"/>
        <v>2.5880638945828256E-3</v>
      </c>
      <c r="R27" s="91">
        <f>P27/'סכום נכסי הקרן'!$C$42</f>
        <v>2.538492660897602E-4</v>
      </c>
    </row>
    <row r="28" spans="2:18">
      <c r="B28" s="86" t="s">
        <v>2954</v>
      </c>
      <c r="C28" s="88" t="s">
        <v>2664</v>
      </c>
      <c r="D28" s="87">
        <v>6025</v>
      </c>
      <c r="E28" s="87"/>
      <c r="F28" s="87" t="s">
        <v>551</v>
      </c>
      <c r="G28" s="100">
        <v>43100</v>
      </c>
      <c r="H28" s="87"/>
      <c r="I28" s="90">
        <v>8.3599999999787329</v>
      </c>
      <c r="J28" s="88" t="s">
        <v>29</v>
      </c>
      <c r="K28" s="88" t="s">
        <v>133</v>
      </c>
      <c r="L28" s="89">
        <v>3.4899999999938779E-2</v>
      </c>
      <c r="M28" s="89">
        <v>3.4899999999938779E-2</v>
      </c>
      <c r="N28" s="90">
        <v>56555.107575000002</v>
      </c>
      <c r="O28" s="101">
        <v>109.75</v>
      </c>
      <c r="P28" s="90">
        <v>62.069223061999999</v>
      </c>
      <c r="Q28" s="91">
        <f t="shared" si="0"/>
        <v>3.2713236574005312E-3</v>
      </c>
      <c r="R28" s="91">
        <f>P28/'סכום נכסי הקרן'!$C$42</f>
        <v>3.208665409348606E-4</v>
      </c>
    </row>
    <row r="29" spans="2:18">
      <c r="B29" s="86" t="s">
        <v>2954</v>
      </c>
      <c r="C29" s="88" t="s">
        <v>2664</v>
      </c>
      <c r="D29" s="87">
        <v>5022</v>
      </c>
      <c r="E29" s="87"/>
      <c r="F29" s="87" t="s">
        <v>551</v>
      </c>
      <c r="G29" s="100">
        <v>42551</v>
      </c>
      <c r="H29" s="87"/>
      <c r="I29" s="90">
        <v>7.119999999960001</v>
      </c>
      <c r="J29" s="88" t="s">
        <v>29</v>
      </c>
      <c r="K29" s="88" t="s">
        <v>133</v>
      </c>
      <c r="L29" s="89">
        <v>2.0599999999908695E-2</v>
      </c>
      <c r="M29" s="89">
        <v>2.0599999999908695E-2</v>
      </c>
      <c r="N29" s="90">
        <v>39935.252949000002</v>
      </c>
      <c r="O29" s="101">
        <v>115.19</v>
      </c>
      <c r="P29" s="90">
        <v>46.001405757000001</v>
      </c>
      <c r="Q29" s="91">
        <f t="shared" si="0"/>
        <v>2.4244783405172874E-3</v>
      </c>
      <c r="R29" s="91">
        <f>P29/'סכום נכסי הקרן'!$C$42</f>
        <v>2.3780403902664809E-4</v>
      </c>
    </row>
    <row r="30" spans="2:18">
      <c r="B30" s="86" t="s">
        <v>2954</v>
      </c>
      <c r="C30" s="88" t="s">
        <v>2664</v>
      </c>
      <c r="D30" s="87">
        <v>6024</v>
      </c>
      <c r="E30" s="87"/>
      <c r="F30" s="87" t="s">
        <v>551</v>
      </c>
      <c r="G30" s="100">
        <v>43100</v>
      </c>
      <c r="H30" s="87"/>
      <c r="I30" s="90">
        <v>7.5899999999829104</v>
      </c>
      <c r="J30" s="88" t="s">
        <v>29</v>
      </c>
      <c r="K30" s="88" t="s">
        <v>133</v>
      </c>
      <c r="L30" s="89">
        <v>1.4500000000050266E-2</v>
      </c>
      <c r="M30" s="89">
        <v>1.4500000000050266E-2</v>
      </c>
      <c r="N30" s="90">
        <v>41207.837583</v>
      </c>
      <c r="O30" s="101">
        <v>120.7</v>
      </c>
      <c r="P30" s="90">
        <v>49.737864614999999</v>
      </c>
      <c r="Q30" s="91">
        <f t="shared" si="0"/>
        <v>2.6214063130950921E-3</v>
      </c>
      <c r="R30" s="91">
        <f>P30/'סכום נכסי הקרן'!$C$42</f>
        <v>2.5711964457103055E-4</v>
      </c>
    </row>
    <row r="31" spans="2:18">
      <c r="B31" s="86" t="s">
        <v>2954</v>
      </c>
      <c r="C31" s="88" t="s">
        <v>2664</v>
      </c>
      <c r="D31" s="87">
        <v>5209</v>
      </c>
      <c r="E31" s="87"/>
      <c r="F31" s="87" t="s">
        <v>551</v>
      </c>
      <c r="G31" s="100">
        <v>42643</v>
      </c>
      <c r="H31" s="87"/>
      <c r="I31" s="90">
        <v>6.1499999999291148</v>
      </c>
      <c r="J31" s="88" t="s">
        <v>29</v>
      </c>
      <c r="K31" s="88" t="s">
        <v>133</v>
      </c>
      <c r="L31" s="89">
        <v>1.8599999999886582E-2</v>
      </c>
      <c r="M31" s="89">
        <v>1.8599999999886582E-2</v>
      </c>
      <c r="N31" s="90">
        <v>30601.669934000001</v>
      </c>
      <c r="O31" s="101">
        <v>115.25</v>
      </c>
      <c r="P31" s="90">
        <v>35.268434990000003</v>
      </c>
      <c r="Q31" s="91">
        <f t="shared" si="0"/>
        <v>1.8588031241672527E-3</v>
      </c>
      <c r="R31" s="91">
        <f>P31/'סכום נכסי הקרן'!$C$42</f>
        <v>1.8231999985118979E-4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101"/>
      <c r="P32" s="87"/>
      <c r="Q32" s="91"/>
      <c r="R32" s="87"/>
    </row>
    <row r="33" spans="2:18">
      <c r="B33" s="85" t="s">
        <v>38</v>
      </c>
      <c r="C33" s="81"/>
      <c r="D33" s="80"/>
      <c r="E33" s="80"/>
      <c r="F33" s="80"/>
      <c r="G33" s="98"/>
      <c r="H33" s="80"/>
      <c r="I33" s="83">
        <v>4.8552705413314508</v>
      </c>
      <c r="J33" s="81"/>
      <c r="K33" s="81"/>
      <c r="L33" s="82"/>
      <c r="M33" s="82">
        <v>6.2187596472343537E-2</v>
      </c>
      <c r="N33" s="83"/>
      <c r="O33" s="99"/>
      <c r="P33" s="83">
        <f>SUM(P34:P257)</f>
        <v>8905.6584315729997</v>
      </c>
      <c r="Q33" s="84">
        <f t="shared" si="0"/>
        <v>0.46936774257400427</v>
      </c>
      <c r="R33" s="84">
        <f>P33/'סכום נכסי הקרן'!$C$42</f>
        <v>4.6037757115662034E-2</v>
      </c>
    </row>
    <row r="34" spans="2:18">
      <c r="B34" s="86" t="s">
        <v>2955</v>
      </c>
      <c r="C34" s="88" t="s">
        <v>2665</v>
      </c>
      <c r="D34" s="87" t="s">
        <v>2666</v>
      </c>
      <c r="E34" s="87"/>
      <c r="F34" s="87" t="s">
        <v>359</v>
      </c>
      <c r="G34" s="100">
        <v>42368</v>
      </c>
      <c r="H34" s="87" t="s">
        <v>319</v>
      </c>
      <c r="I34" s="90">
        <v>7.2400000002902551</v>
      </c>
      <c r="J34" s="88" t="s">
        <v>129</v>
      </c>
      <c r="K34" s="88" t="s">
        <v>133</v>
      </c>
      <c r="L34" s="89">
        <v>3.1699999999999999E-2</v>
      </c>
      <c r="M34" s="89">
        <v>2.3800000001269868E-2</v>
      </c>
      <c r="N34" s="90">
        <v>9459.3362519999991</v>
      </c>
      <c r="O34" s="101">
        <v>116.55</v>
      </c>
      <c r="P34" s="90">
        <v>11.024855869999998</v>
      </c>
      <c r="Q34" s="91">
        <f t="shared" si="0"/>
        <v>5.8105885731703883E-4</v>
      </c>
      <c r="R34" s="91">
        <f>P34/'סכום נכסי הקרן'!$C$42</f>
        <v>5.699293776850937E-5</v>
      </c>
    </row>
    <row r="35" spans="2:18">
      <c r="B35" s="86" t="s">
        <v>2955</v>
      </c>
      <c r="C35" s="88" t="s">
        <v>2665</v>
      </c>
      <c r="D35" s="87" t="s">
        <v>2667</v>
      </c>
      <c r="E35" s="87"/>
      <c r="F35" s="87" t="s">
        <v>359</v>
      </c>
      <c r="G35" s="100">
        <v>42388</v>
      </c>
      <c r="H35" s="87" t="s">
        <v>319</v>
      </c>
      <c r="I35" s="90">
        <v>7.2300000002297615</v>
      </c>
      <c r="J35" s="88" t="s">
        <v>129</v>
      </c>
      <c r="K35" s="88" t="s">
        <v>133</v>
      </c>
      <c r="L35" s="89">
        <v>3.1899999999999998E-2</v>
      </c>
      <c r="M35" s="89">
        <v>2.4000000000647219E-2</v>
      </c>
      <c r="N35" s="90">
        <v>13243.070852000001</v>
      </c>
      <c r="O35" s="101">
        <v>116.67</v>
      </c>
      <c r="P35" s="90">
        <v>15.450690014999999</v>
      </c>
      <c r="Q35" s="91">
        <f t="shared" si="0"/>
        <v>8.1431996850909235E-4</v>
      </c>
      <c r="R35" s="91">
        <f>P35/'סכום נכסי הקרן'!$C$42</f>
        <v>7.9872265441727203E-5</v>
      </c>
    </row>
    <row r="36" spans="2:18">
      <c r="B36" s="86" t="s">
        <v>2955</v>
      </c>
      <c r="C36" s="88" t="s">
        <v>2665</v>
      </c>
      <c r="D36" s="87" t="s">
        <v>2668</v>
      </c>
      <c r="E36" s="87"/>
      <c r="F36" s="87" t="s">
        <v>359</v>
      </c>
      <c r="G36" s="100">
        <v>42509</v>
      </c>
      <c r="H36" s="87" t="s">
        <v>319</v>
      </c>
      <c r="I36" s="90">
        <v>7.2899999998907594</v>
      </c>
      <c r="J36" s="88" t="s">
        <v>129</v>
      </c>
      <c r="K36" s="88" t="s">
        <v>133</v>
      </c>
      <c r="L36" s="89">
        <v>2.7400000000000001E-2</v>
      </c>
      <c r="M36" s="89">
        <v>2.6099999999608894E-2</v>
      </c>
      <c r="N36" s="90">
        <v>13243.070852000001</v>
      </c>
      <c r="O36" s="101">
        <v>111.98</v>
      </c>
      <c r="P36" s="90">
        <v>14.829591378</v>
      </c>
      <c r="Q36" s="91">
        <f t="shared" si="0"/>
        <v>7.8158531251432063E-4</v>
      </c>
      <c r="R36" s="91">
        <f>P36/'סכום נכסי הקרן'!$C$42</f>
        <v>7.6661499116611787E-5</v>
      </c>
    </row>
    <row r="37" spans="2:18">
      <c r="B37" s="86" t="s">
        <v>2955</v>
      </c>
      <c r="C37" s="88" t="s">
        <v>2665</v>
      </c>
      <c r="D37" s="87" t="s">
        <v>2669</v>
      </c>
      <c r="E37" s="87"/>
      <c r="F37" s="87" t="s">
        <v>359</v>
      </c>
      <c r="G37" s="100">
        <v>42723</v>
      </c>
      <c r="H37" s="87" t="s">
        <v>319</v>
      </c>
      <c r="I37" s="90">
        <v>7.1999999990654553</v>
      </c>
      <c r="J37" s="88" t="s">
        <v>129</v>
      </c>
      <c r="K37" s="88" t="s">
        <v>133</v>
      </c>
      <c r="L37" s="89">
        <v>3.15E-2</v>
      </c>
      <c r="M37" s="89">
        <v>2.8299999996495462E-2</v>
      </c>
      <c r="N37" s="90">
        <v>1891.8672260000001</v>
      </c>
      <c r="O37" s="101">
        <v>113.12</v>
      </c>
      <c r="P37" s="90">
        <v>2.140080325</v>
      </c>
      <c r="Q37" s="91">
        <f t="shared" si="0"/>
        <v>1.1279173559038801E-4</v>
      </c>
      <c r="R37" s="91">
        <f>P37/'סכום נכסי הקרן'!$C$42</f>
        <v>1.1063134631467643E-5</v>
      </c>
    </row>
    <row r="38" spans="2:18">
      <c r="B38" s="86" t="s">
        <v>2955</v>
      </c>
      <c r="C38" s="88" t="s">
        <v>2665</v>
      </c>
      <c r="D38" s="87" t="s">
        <v>2670</v>
      </c>
      <c r="E38" s="87"/>
      <c r="F38" s="87" t="s">
        <v>359</v>
      </c>
      <c r="G38" s="100">
        <v>42918</v>
      </c>
      <c r="H38" s="87" t="s">
        <v>319</v>
      </c>
      <c r="I38" s="90">
        <v>7.140000000078885</v>
      </c>
      <c r="J38" s="88" t="s">
        <v>129</v>
      </c>
      <c r="K38" s="88" t="s">
        <v>133</v>
      </c>
      <c r="L38" s="89">
        <v>3.1899999999999998E-2</v>
      </c>
      <c r="M38" s="89">
        <v>3.1800000000327087E-2</v>
      </c>
      <c r="N38" s="90">
        <v>9459.3362519999991</v>
      </c>
      <c r="O38" s="101">
        <v>109.89</v>
      </c>
      <c r="P38" s="90">
        <v>10.394864537</v>
      </c>
      <c r="Q38" s="91">
        <f t="shared" si="0"/>
        <v>5.4785551675739326E-4</v>
      </c>
      <c r="R38" s="91">
        <f>P38/'סכום נכסי הקרן'!$C$42</f>
        <v>5.3736200695504068E-5</v>
      </c>
    </row>
    <row r="39" spans="2:18">
      <c r="B39" s="86" t="s">
        <v>2955</v>
      </c>
      <c r="C39" s="88" t="s">
        <v>2665</v>
      </c>
      <c r="D39" s="87" t="s">
        <v>2671</v>
      </c>
      <c r="E39" s="87"/>
      <c r="F39" s="87" t="s">
        <v>359</v>
      </c>
      <c r="G39" s="100">
        <v>43915</v>
      </c>
      <c r="H39" s="87" t="s">
        <v>319</v>
      </c>
      <c r="I39" s="90">
        <v>7.1499999999343462</v>
      </c>
      <c r="J39" s="88" t="s">
        <v>129</v>
      </c>
      <c r="K39" s="88" t="s">
        <v>133</v>
      </c>
      <c r="L39" s="89">
        <v>2.6600000000000002E-2</v>
      </c>
      <c r="M39" s="89">
        <v>3.989999999970708E-2</v>
      </c>
      <c r="N39" s="90">
        <v>19914.392205</v>
      </c>
      <c r="O39" s="101">
        <v>99.43</v>
      </c>
      <c r="P39" s="90">
        <v>19.800878742000002</v>
      </c>
      <c r="Q39" s="91">
        <f t="shared" si="0"/>
        <v>1.0435942302889959E-3</v>
      </c>
      <c r="R39" s="91">
        <f>P39/'סכום נכסי הקרן'!$C$42</f>
        <v>1.0236054450157691E-4</v>
      </c>
    </row>
    <row r="40" spans="2:18">
      <c r="B40" s="86" t="s">
        <v>2955</v>
      </c>
      <c r="C40" s="88" t="s">
        <v>2665</v>
      </c>
      <c r="D40" s="87" t="s">
        <v>2672</v>
      </c>
      <c r="E40" s="87"/>
      <c r="F40" s="87" t="s">
        <v>359</v>
      </c>
      <c r="G40" s="100">
        <v>44168</v>
      </c>
      <c r="H40" s="87" t="s">
        <v>319</v>
      </c>
      <c r="I40" s="90">
        <v>7.26000000016536</v>
      </c>
      <c r="J40" s="88" t="s">
        <v>129</v>
      </c>
      <c r="K40" s="88" t="s">
        <v>133</v>
      </c>
      <c r="L40" s="89">
        <v>1.89E-2</v>
      </c>
      <c r="M40" s="89">
        <v>4.3600000001327223E-2</v>
      </c>
      <c r="N40" s="90">
        <v>20169.160522999999</v>
      </c>
      <c r="O40" s="101">
        <v>91.15</v>
      </c>
      <c r="P40" s="90">
        <v>18.384189746000001</v>
      </c>
      <c r="Q40" s="91">
        <f t="shared" si="0"/>
        <v>9.6892842976552978E-4</v>
      </c>
      <c r="R40" s="91">
        <f>P40/'סכום נכסי הקרן'!$C$42</f>
        <v>9.5036977759442248E-5</v>
      </c>
    </row>
    <row r="41" spans="2:18">
      <c r="B41" s="86" t="s">
        <v>2955</v>
      </c>
      <c r="C41" s="88" t="s">
        <v>2665</v>
      </c>
      <c r="D41" s="87" t="s">
        <v>2673</v>
      </c>
      <c r="E41" s="87"/>
      <c r="F41" s="87" t="s">
        <v>359</v>
      </c>
      <c r="G41" s="100">
        <v>44277</v>
      </c>
      <c r="H41" s="87" t="s">
        <v>319</v>
      </c>
      <c r="I41" s="90">
        <v>7.0999999999569514</v>
      </c>
      <c r="J41" s="88" t="s">
        <v>129</v>
      </c>
      <c r="K41" s="88" t="s">
        <v>133</v>
      </c>
      <c r="L41" s="89">
        <v>1.9E-2</v>
      </c>
      <c r="M41" s="89">
        <v>5.7099999999761272E-2</v>
      </c>
      <c r="N41" s="90">
        <v>30670.639206</v>
      </c>
      <c r="O41" s="101">
        <v>83.31</v>
      </c>
      <c r="P41" s="90">
        <v>25.551710190999998</v>
      </c>
      <c r="Q41" s="91">
        <f t="shared" si="0"/>
        <v>1.3466885827033126E-3</v>
      </c>
      <c r="R41" s="91">
        <f>P41/'סכום נכסי הקרן'!$C$42</f>
        <v>1.3208943916966144E-4</v>
      </c>
    </row>
    <row r="42" spans="2:18">
      <c r="B42" s="86" t="s">
        <v>2956</v>
      </c>
      <c r="C42" s="88" t="s">
        <v>2665</v>
      </c>
      <c r="D42" s="87" t="s">
        <v>2674</v>
      </c>
      <c r="E42" s="87"/>
      <c r="F42" s="87" t="s">
        <v>368</v>
      </c>
      <c r="G42" s="100">
        <v>42122</v>
      </c>
      <c r="H42" s="87" t="s">
        <v>131</v>
      </c>
      <c r="I42" s="90">
        <v>4.4000000000027564</v>
      </c>
      <c r="J42" s="88" t="s">
        <v>349</v>
      </c>
      <c r="K42" s="88" t="s">
        <v>133</v>
      </c>
      <c r="L42" s="89">
        <v>2.98E-2</v>
      </c>
      <c r="M42" s="89">
        <v>2.5900000000039509E-2</v>
      </c>
      <c r="N42" s="90">
        <v>193561.69552499999</v>
      </c>
      <c r="O42" s="101">
        <v>112.46</v>
      </c>
      <c r="P42" s="90">
        <v>217.67948094599998</v>
      </c>
      <c r="Q42" s="91">
        <f t="shared" si="0"/>
        <v>1.1472675194242598E-2</v>
      </c>
      <c r="R42" s="91">
        <f>P42/'סכום נכסי הקרן'!$C$42</f>
        <v>1.1252929976885767E-3</v>
      </c>
    </row>
    <row r="43" spans="2:18">
      <c r="B43" s="86" t="s">
        <v>2957</v>
      </c>
      <c r="C43" s="88" t="s">
        <v>2665</v>
      </c>
      <c r="D43" s="87" t="s">
        <v>2675</v>
      </c>
      <c r="E43" s="87"/>
      <c r="F43" s="87" t="s">
        <v>2676</v>
      </c>
      <c r="G43" s="100">
        <v>40742</v>
      </c>
      <c r="H43" s="87" t="s">
        <v>2663</v>
      </c>
      <c r="I43" s="90">
        <v>3.3100000000102479</v>
      </c>
      <c r="J43" s="88" t="s">
        <v>339</v>
      </c>
      <c r="K43" s="88" t="s">
        <v>133</v>
      </c>
      <c r="L43" s="89">
        <v>4.4999999999999998E-2</v>
      </c>
      <c r="M43" s="89">
        <v>1.6100000000057922E-2</v>
      </c>
      <c r="N43" s="90">
        <v>72010.958440999995</v>
      </c>
      <c r="O43" s="101">
        <v>124.67</v>
      </c>
      <c r="P43" s="90">
        <v>89.776060868000002</v>
      </c>
      <c r="Q43" s="91">
        <f t="shared" si="0"/>
        <v>4.7315970346907595E-3</v>
      </c>
      <c r="R43" s="91">
        <f>P43/'סכום נכסי הקרן'!$C$42</f>
        <v>4.6409690162705361E-4</v>
      </c>
    </row>
    <row r="44" spans="2:18">
      <c r="B44" s="86" t="s">
        <v>2958</v>
      </c>
      <c r="C44" s="88" t="s">
        <v>2665</v>
      </c>
      <c r="D44" s="87" t="s">
        <v>2677</v>
      </c>
      <c r="E44" s="87"/>
      <c r="F44" s="87" t="s">
        <v>433</v>
      </c>
      <c r="G44" s="100">
        <v>43431</v>
      </c>
      <c r="H44" s="87" t="s">
        <v>319</v>
      </c>
      <c r="I44" s="90">
        <v>7.9599999998619371</v>
      </c>
      <c r="J44" s="88" t="s">
        <v>349</v>
      </c>
      <c r="K44" s="88" t="s">
        <v>133</v>
      </c>
      <c r="L44" s="89">
        <v>3.6600000000000001E-2</v>
      </c>
      <c r="M44" s="89">
        <v>3.7199999999748969E-2</v>
      </c>
      <c r="N44" s="90">
        <v>5886.5353619999996</v>
      </c>
      <c r="O44" s="101">
        <v>108.28</v>
      </c>
      <c r="P44" s="90">
        <v>6.3739400780000004</v>
      </c>
      <c r="Q44" s="91">
        <f t="shared" si="0"/>
        <v>3.359349439123287E-4</v>
      </c>
      <c r="R44" s="91">
        <f>P44/'סכום נכסי הקרן'!$C$42</f>
        <v>3.2950051636880205E-5</v>
      </c>
    </row>
    <row r="45" spans="2:18">
      <c r="B45" s="86" t="s">
        <v>2958</v>
      </c>
      <c r="C45" s="88" t="s">
        <v>2665</v>
      </c>
      <c r="D45" s="87" t="s">
        <v>2678</v>
      </c>
      <c r="E45" s="87"/>
      <c r="F45" s="87" t="s">
        <v>433</v>
      </c>
      <c r="G45" s="100">
        <v>43276</v>
      </c>
      <c r="H45" s="87" t="s">
        <v>319</v>
      </c>
      <c r="I45" s="90">
        <v>8.0200000005473395</v>
      </c>
      <c r="J45" s="88" t="s">
        <v>349</v>
      </c>
      <c r="K45" s="88" t="s">
        <v>133</v>
      </c>
      <c r="L45" s="89">
        <v>3.2599999999999997E-2</v>
      </c>
      <c r="M45" s="89">
        <v>3.810000000257379E-2</v>
      </c>
      <c r="N45" s="90">
        <v>5864.925886</v>
      </c>
      <c r="O45" s="101">
        <v>104.67</v>
      </c>
      <c r="P45" s="90">
        <v>6.1388180819999993</v>
      </c>
      <c r="Q45" s="91">
        <f t="shared" si="0"/>
        <v>3.2354297072584732E-4</v>
      </c>
      <c r="R45" s="91">
        <f>P45/'סכום נכסי הקרן'!$C$42</f>
        <v>3.1734589644084486E-5</v>
      </c>
    </row>
    <row r="46" spans="2:18">
      <c r="B46" s="86" t="s">
        <v>2958</v>
      </c>
      <c r="C46" s="88" t="s">
        <v>2665</v>
      </c>
      <c r="D46" s="87" t="s">
        <v>2679</v>
      </c>
      <c r="E46" s="87"/>
      <c r="F46" s="87" t="s">
        <v>433</v>
      </c>
      <c r="G46" s="100">
        <v>43222</v>
      </c>
      <c r="H46" s="87" t="s">
        <v>319</v>
      </c>
      <c r="I46" s="90">
        <v>8.0299999998813014</v>
      </c>
      <c r="J46" s="88" t="s">
        <v>349</v>
      </c>
      <c r="K46" s="88" t="s">
        <v>133</v>
      </c>
      <c r="L46" s="89">
        <v>3.2199999999999999E-2</v>
      </c>
      <c r="M46" s="89">
        <v>3.8199999999321728E-2</v>
      </c>
      <c r="N46" s="90">
        <v>28026.537861000001</v>
      </c>
      <c r="O46" s="101">
        <v>105.21</v>
      </c>
      <c r="P46" s="90">
        <v>29.48672045</v>
      </c>
      <c r="Q46" s="91">
        <f t="shared" si="0"/>
        <v>1.554081095729006E-3</v>
      </c>
      <c r="R46" s="91">
        <f>P46/'סכום נכסי הקרן'!$C$42</f>
        <v>1.5243145519727171E-4</v>
      </c>
    </row>
    <row r="47" spans="2:18">
      <c r="B47" s="86" t="s">
        <v>2958</v>
      </c>
      <c r="C47" s="88" t="s">
        <v>2665</v>
      </c>
      <c r="D47" s="87" t="s">
        <v>2680</v>
      </c>
      <c r="E47" s="87"/>
      <c r="F47" s="87" t="s">
        <v>433</v>
      </c>
      <c r="G47" s="100">
        <v>43922</v>
      </c>
      <c r="H47" s="87" t="s">
        <v>319</v>
      </c>
      <c r="I47" s="90">
        <v>8.2200000002196383</v>
      </c>
      <c r="J47" s="88" t="s">
        <v>349</v>
      </c>
      <c r="K47" s="88" t="s">
        <v>133</v>
      </c>
      <c r="L47" s="89">
        <v>2.7699999999999999E-2</v>
      </c>
      <c r="M47" s="89">
        <v>3.3700000001554577E-2</v>
      </c>
      <c r="N47" s="90">
        <v>6743.1765249999999</v>
      </c>
      <c r="O47" s="101">
        <v>103.98</v>
      </c>
      <c r="P47" s="90">
        <v>7.0115550430000004</v>
      </c>
      <c r="Q47" s="91">
        <f t="shared" si="0"/>
        <v>3.695400837291038E-4</v>
      </c>
      <c r="R47" s="91">
        <f>P47/'סכום נכסי הקרן'!$C$42</f>
        <v>3.6246199037718319E-5</v>
      </c>
    </row>
    <row r="48" spans="2:18">
      <c r="B48" s="86" t="s">
        <v>2958</v>
      </c>
      <c r="C48" s="88" t="s">
        <v>2665</v>
      </c>
      <c r="D48" s="87" t="s">
        <v>2681</v>
      </c>
      <c r="E48" s="87"/>
      <c r="F48" s="87" t="s">
        <v>433</v>
      </c>
      <c r="G48" s="100">
        <v>43978</v>
      </c>
      <c r="H48" s="87" t="s">
        <v>319</v>
      </c>
      <c r="I48" s="90">
        <v>8.2099999991368566</v>
      </c>
      <c r="J48" s="88" t="s">
        <v>349</v>
      </c>
      <c r="K48" s="88" t="s">
        <v>133</v>
      </c>
      <c r="L48" s="89">
        <v>2.3E-2</v>
      </c>
      <c r="M48" s="89">
        <v>3.9799999995684288E-2</v>
      </c>
      <c r="N48" s="90">
        <v>2828.724573</v>
      </c>
      <c r="O48" s="101">
        <v>95.02</v>
      </c>
      <c r="P48" s="90">
        <v>2.6878541920000001</v>
      </c>
      <c r="Q48" s="91">
        <f t="shared" si="0"/>
        <v>1.4166185062683572E-4</v>
      </c>
      <c r="R48" s="91">
        <f>P48/'סכום נכסי הקרן'!$C$42</f>
        <v>1.3894848921547223E-5</v>
      </c>
    </row>
    <row r="49" spans="2:18">
      <c r="B49" s="86" t="s">
        <v>2958</v>
      </c>
      <c r="C49" s="88" t="s">
        <v>2665</v>
      </c>
      <c r="D49" s="87" t="s">
        <v>2682</v>
      </c>
      <c r="E49" s="87"/>
      <c r="F49" s="87" t="s">
        <v>433</v>
      </c>
      <c r="G49" s="100">
        <v>44010</v>
      </c>
      <c r="H49" s="87" t="s">
        <v>319</v>
      </c>
      <c r="I49" s="90">
        <v>8.3200000008403308</v>
      </c>
      <c r="J49" s="88" t="s">
        <v>349</v>
      </c>
      <c r="K49" s="88" t="s">
        <v>133</v>
      </c>
      <c r="L49" s="89">
        <v>2.2000000000000002E-2</v>
      </c>
      <c r="M49" s="89">
        <v>3.5600000004894231E-2</v>
      </c>
      <c r="N49" s="90">
        <v>4435.424505</v>
      </c>
      <c r="O49" s="101">
        <v>97.66</v>
      </c>
      <c r="P49" s="90">
        <v>4.3316353479999998</v>
      </c>
      <c r="Q49" s="91">
        <f t="shared" si="0"/>
        <v>2.282964163252117E-4</v>
      </c>
      <c r="R49" s="91">
        <f>P49/'סכום נכסי הקרן'!$C$42</f>
        <v>2.2392367459080394E-5</v>
      </c>
    </row>
    <row r="50" spans="2:18">
      <c r="B50" s="86" t="s">
        <v>2958</v>
      </c>
      <c r="C50" s="88" t="s">
        <v>2665</v>
      </c>
      <c r="D50" s="87" t="s">
        <v>2683</v>
      </c>
      <c r="E50" s="87"/>
      <c r="F50" s="87" t="s">
        <v>433</v>
      </c>
      <c r="G50" s="100">
        <v>44133</v>
      </c>
      <c r="H50" s="87" t="s">
        <v>319</v>
      </c>
      <c r="I50" s="90">
        <v>8.1799999995187491</v>
      </c>
      <c r="J50" s="88" t="s">
        <v>349</v>
      </c>
      <c r="K50" s="88" t="s">
        <v>133</v>
      </c>
      <c r="L50" s="89">
        <v>2.3799999999999998E-2</v>
      </c>
      <c r="M50" s="89">
        <v>3.9999999998190774E-2</v>
      </c>
      <c r="N50" s="90">
        <v>5767.7668180000001</v>
      </c>
      <c r="O50" s="101">
        <v>95.83</v>
      </c>
      <c r="P50" s="90">
        <v>5.5272510869999998</v>
      </c>
      <c r="Q50" s="91">
        <f t="shared" si="0"/>
        <v>2.913106745872208E-4</v>
      </c>
      <c r="R50" s="91">
        <f>P50/'סכום נכסי הקרן'!$C$42</f>
        <v>2.8573097095038649E-5</v>
      </c>
    </row>
    <row r="51" spans="2:18">
      <c r="B51" s="86" t="s">
        <v>2958</v>
      </c>
      <c r="C51" s="88" t="s">
        <v>2665</v>
      </c>
      <c r="D51" s="87" t="s">
        <v>2684</v>
      </c>
      <c r="E51" s="87"/>
      <c r="F51" s="87" t="s">
        <v>433</v>
      </c>
      <c r="G51" s="100">
        <v>44251</v>
      </c>
      <c r="H51" s="87" t="s">
        <v>319</v>
      </c>
      <c r="I51" s="90">
        <v>8.0399999997430438</v>
      </c>
      <c r="J51" s="88" t="s">
        <v>349</v>
      </c>
      <c r="K51" s="88" t="s">
        <v>133</v>
      </c>
      <c r="L51" s="89">
        <v>2.3599999999999999E-2</v>
      </c>
      <c r="M51" s="89">
        <v>4.6699999998233419E-2</v>
      </c>
      <c r="N51" s="90">
        <v>17125.194316000001</v>
      </c>
      <c r="O51" s="101">
        <v>90.9</v>
      </c>
      <c r="P51" s="90">
        <v>15.566801724999999</v>
      </c>
      <c r="Q51" s="91">
        <f t="shared" si="0"/>
        <v>8.2043957118955145E-4</v>
      </c>
      <c r="R51" s="91">
        <f>P51/'סכום נכסי הקרן'!$C$42</f>
        <v>8.047250435099334E-5</v>
      </c>
    </row>
    <row r="52" spans="2:18">
      <c r="B52" s="86" t="s">
        <v>2958</v>
      </c>
      <c r="C52" s="88" t="s">
        <v>2665</v>
      </c>
      <c r="D52" s="87" t="s">
        <v>2685</v>
      </c>
      <c r="E52" s="87"/>
      <c r="F52" s="87" t="s">
        <v>433</v>
      </c>
      <c r="G52" s="100">
        <v>44294</v>
      </c>
      <c r="H52" s="87" t="s">
        <v>319</v>
      </c>
      <c r="I52" s="90">
        <v>7.9800000001627263</v>
      </c>
      <c r="J52" s="88" t="s">
        <v>349</v>
      </c>
      <c r="K52" s="88" t="s">
        <v>133</v>
      </c>
      <c r="L52" s="89">
        <v>2.3199999999999998E-2</v>
      </c>
      <c r="M52" s="89">
        <v>5.0400000001368392E-2</v>
      </c>
      <c r="N52" s="90">
        <v>12321.369978000001</v>
      </c>
      <c r="O52" s="101">
        <v>87.78</v>
      </c>
      <c r="P52" s="90">
        <v>10.815698488000001</v>
      </c>
      <c r="Q52" s="91">
        <f t="shared" si="0"/>
        <v>5.7003533457738575E-4</v>
      </c>
      <c r="R52" s="91">
        <f>P52/'סכום נכסי הקרן'!$C$42</f>
        <v>5.5911699719077148E-5</v>
      </c>
    </row>
    <row r="53" spans="2:18">
      <c r="B53" s="86" t="s">
        <v>2958</v>
      </c>
      <c r="C53" s="88" t="s">
        <v>2665</v>
      </c>
      <c r="D53" s="87" t="s">
        <v>2686</v>
      </c>
      <c r="E53" s="87"/>
      <c r="F53" s="87" t="s">
        <v>433</v>
      </c>
      <c r="G53" s="100">
        <v>44602</v>
      </c>
      <c r="H53" s="87" t="s">
        <v>319</v>
      </c>
      <c r="I53" s="90">
        <v>7.7499999998691624</v>
      </c>
      <c r="J53" s="88" t="s">
        <v>349</v>
      </c>
      <c r="K53" s="88" t="s">
        <v>133</v>
      </c>
      <c r="L53" s="89">
        <v>2.0899999999999998E-2</v>
      </c>
      <c r="M53" s="89">
        <v>6.3799999999327145E-2</v>
      </c>
      <c r="N53" s="90">
        <v>17652.602868999998</v>
      </c>
      <c r="O53" s="101">
        <v>75.77</v>
      </c>
      <c r="P53" s="90">
        <v>13.375376404999999</v>
      </c>
      <c r="Q53" s="91">
        <f t="shared" si="0"/>
        <v>7.0494172637873976E-4</v>
      </c>
      <c r="R53" s="91">
        <f>P53/'סכום נכסי הקרן'!$C$42</f>
        <v>6.9143942022396136E-5</v>
      </c>
    </row>
    <row r="54" spans="2:18">
      <c r="B54" s="86" t="s">
        <v>2958</v>
      </c>
      <c r="C54" s="88" t="s">
        <v>2665</v>
      </c>
      <c r="D54" s="87" t="s">
        <v>2687</v>
      </c>
      <c r="E54" s="87"/>
      <c r="F54" s="87" t="s">
        <v>433</v>
      </c>
      <c r="G54" s="100">
        <v>43500</v>
      </c>
      <c r="H54" s="87" t="s">
        <v>319</v>
      </c>
      <c r="I54" s="90">
        <v>8.0499999999543022</v>
      </c>
      <c r="J54" s="88" t="s">
        <v>349</v>
      </c>
      <c r="K54" s="88" t="s">
        <v>133</v>
      </c>
      <c r="L54" s="89">
        <v>3.4500000000000003E-2</v>
      </c>
      <c r="M54" s="89">
        <v>3.4999999999584565E-2</v>
      </c>
      <c r="N54" s="90">
        <v>11049.059147</v>
      </c>
      <c r="O54" s="101">
        <v>108.93</v>
      </c>
      <c r="P54" s="90">
        <v>12.035740211</v>
      </c>
      <c r="Q54" s="91">
        <f t="shared" si="0"/>
        <v>6.3433695065334185E-4</v>
      </c>
      <c r="R54" s="91">
        <f>P54/'סכום נכסי הקרן'!$C$42</f>
        <v>6.2218699358241043E-5</v>
      </c>
    </row>
    <row r="55" spans="2:18">
      <c r="B55" s="86" t="s">
        <v>2958</v>
      </c>
      <c r="C55" s="88" t="s">
        <v>2665</v>
      </c>
      <c r="D55" s="87" t="s">
        <v>2688</v>
      </c>
      <c r="E55" s="87"/>
      <c r="F55" s="87" t="s">
        <v>433</v>
      </c>
      <c r="G55" s="100">
        <v>43556</v>
      </c>
      <c r="H55" s="87" t="s">
        <v>319</v>
      </c>
      <c r="I55" s="90">
        <v>8.1400000002866939</v>
      </c>
      <c r="J55" s="88" t="s">
        <v>349</v>
      </c>
      <c r="K55" s="88" t="s">
        <v>133</v>
      </c>
      <c r="L55" s="89">
        <v>3.0499999999999999E-2</v>
      </c>
      <c r="M55" s="89">
        <v>3.4500000001399543E-2</v>
      </c>
      <c r="N55" s="90">
        <v>11142.156907000002</v>
      </c>
      <c r="O55" s="101">
        <v>105.81</v>
      </c>
      <c r="P55" s="90">
        <v>11.789515783000002</v>
      </c>
      <c r="Q55" s="91">
        <f t="shared" si="0"/>
        <v>6.2135983000303628E-4</v>
      </c>
      <c r="R55" s="91">
        <f>P55/'סכום נכסי הקרן'!$C$42</f>
        <v>6.0945843398257347E-5</v>
      </c>
    </row>
    <row r="56" spans="2:18">
      <c r="B56" s="86" t="s">
        <v>2958</v>
      </c>
      <c r="C56" s="88" t="s">
        <v>2665</v>
      </c>
      <c r="D56" s="87" t="s">
        <v>2689</v>
      </c>
      <c r="E56" s="87"/>
      <c r="F56" s="87" t="s">
        <v>433</v>
      </c>
      <c r="G56" s="100">
        <v>43647</v>
      </c>
      <c r="H56" s="87" t="s">
        <v>319</v>
      </c>
      <c r="I56" s="90">
        <v>8.1100000002626054</v>
      </c>
      <c r="J56" s="88" t="s">
        <v>349</v>
      </c>
      <c r="K56" s="88" t="s">
        <v>133</v>
      </c>
      <c r="L56" s="89">
        <v>2.8999999999999998E-2</v>
      </c>
      <c r="M56" s="89">
        <v>3.8100000001081311E-2</v>
      </c>
      <c r="N56" s="90">
        <v>10343.303035999999</v>
      </c>
      <c r="O56" s="101">
        <v>100.14</v>
      </c>
      <c r="P56" s="90">
        <v>10.357782648000001</v>
      </c>
      <c r="Q56" s="91">
        <f t="shared" si="0"/>
        <v>5.4590113655473421E-4</v>
      </c>
      <c r="R56" s="91">
        <f>P56/'סכום נכסי הקרן'!$C$42</f>
        <v>5.3544506054137682E-5</v>
      </c>
    </row>
    <row r="57" spans="2:18">
      <c r="B57" s="86" t="s">
        <v>2958</v>
      </c>
      <c r="C57" s="88" t="s">
        <v>2665</v>
      </c>
      <c r="D57" s="87" t="s">
        <v>2690</v>
      </c>
      <c r="E57" s="87"/>
      <c r="F57" s="87" t="s">
        <v>433</v>
      </c>
      <c r="G57" s="100">
        <v>43703</v>
      </c>
      <c r="H57" s="87" t="s">
        <v>319</v>
      </c>
      <c r="I57" s="90">
        <v>8.2599999993320559</v>
      </c>
      <c r="J57" s="88" t="s">
        <v>349</v>
      </c>
      <c r="K57" s="88" t="s">
        <v>133</v>
      </c>
      <c r="L57" s="89">
        <v>2.3799999999999998E-2</v>
      </c>
      <c r="M57" s="89">
        <v>3.6499999997216905E-2</v>
      </c>
      <c r="N57" s="90">
        <v>734.48979899999995</v>
      </c>
      <c r="O57" s="101">
        <v>97.84</v>
      </c>
      <c r="P57" s="90">
        <v>0.71862484800000004</v>
      </c>
      <c r="Q57" s="91">
        <f t="shared" si="0"/>
        <v>3.7874720353918859E-5</v>
      </c>
      <c r="R57" s="91">
        <f>P57/'סכום נכסי הקרן'!$C$42</f>
        <v>3.714927589431472E-6</v>
      </c>
    </row>
    <row r="58" spans="2:18">
      <c r="B58" s="86" t="s">
        <v>2958</v>
      </c>
      <c r="C58" s="88" t="s">
        <v>2665</v>
      </c>
      <c r="D58" s="87" t="s">
        <v>2691</v>
      </c>
      <c r="E58" s="87"/>
      <c r="F58" s="87" t="s">
        <v>433</v>
      </c>
      <c r="G58" s="100">
        <v>43740</v>
      </c>
      <c r="H58" s="87" t="s">
        <v>319</v>
      </c>
      <c r="I58" s="90">
        <v>8.139999999728543</v>
      </c>
      <c r="J58" s="88" t="s">
        <v>349</v>
      </c>
      <c r="K58" s="88" t="s">
        <v>133</v>
      </c>
      <c r="L58" s="89">
        <v>2.4300000000000002E-2</v>
      </c>
      <c r="M58" s="89">
        <v>4.1399999998261904E-2</v>
      </c>
      <c r="N58" s="90">
        <v>10854.327916000002</v>
      </c>
      <c r="O58" s="101">
        <v>94.35</v>
      </c>
      <c r="P58" s="90">
        <v>10.241058127000001</v>
      </c>
      <c r="Q58" s="91">
        <f t="shared" si="0"/>
        <v>5.3974923601354937E-4</v>
      </c>
      <c r="R58" s="91">
        <f>P58/'סכום נכסי הקרן'!$C$42</f>
        <v>5.2941099221444815E-5</v>
      </c>
    </row>
    <row r="59" spans="2:18">
      <c r="B59" s="86" t="s">
        <v>2958</v>
      </c>
      <c r="C59" s="88" t="s">
        <v>2665</v>
      </c>
      <c r="D59" s="87" t="s">
        <v>2692</v>
      </c>
      <c r="E59" s="87"/>
      <c r="F59" s="87" t="s">
        <v>433</v>
      </c>
      <c r="G59" s="100">
        <v>43831</v>
      </c>
      <c r="H59" s="87" t="s">
        <v>319</v>
      </c>
      <c r="I59" s="90">
        <v>8.1099999998326098</v>
      </c>
      <c r="J59" s="88" t="s">
        <v>349</v>
      </c>
      <c r="K59" s="88" t="s">
        <v>133</v>
      </c>
      <c r="L59" s="89">
        <v>2.3799999999999998E-2</v>
      </c>
      <c r="M59" s="89">
        <v>4.3199999999043476E-2</v>
      </c>
      <c r="N59" s="90">
        <v>11265.685235000001</v>
      </c>
      <c r="O59" s="101">
        <v>92.8</v>
      </c>
      <c r="P59" s="90">
        <v>10.454556225000001</v>
      </c>
      <c r="Q59" s="91">
        <f t="shared" si="0"/>
        <v>5.5100153376020841E-4</v>
      </c>
      <c r="R59" s="91">
        <f>P59/'סכום נכסי הקרן'!$C$42</f>
        <v>5.404477658072163E-5</v>
      </c>
    </row>
    <row r="60" spans="2:18">
      <c r="B60" s="86" t="s">
        <v>2959</v>
      </c>
      <c r="C60" s="88" t="s">
        <v>2665</v>
      </c>
      <c r="D60" s="87">
        <v>7936</v>
      </c>
      <c r="E60" s="87"/>
      <c r="F60" s="87" t="s">
        <v>2693</v>
      </c>
      <c r="G60" s="100">
        <v>44087</v>
      </c>
      <c r="H60" s="87" t="s">
        <v>2663</v>
      </c>
      <c r="I60" s="90">
        <v>5.4700000000230249</v>
      </c>
      <c r="J60" s="88" t="s">
        <v>339</v>
      </c>
      <c r="K60" s="88" t="s">
        <v>133</v>
      </c>
      <c r="L60" s="89">
        <v>1.7947999999999999E-2</v>
      </c>
      <c r="M60" s="89">
        <v>3.1100000000092463E-2</v>
      </c>
      <c r="N60" s="90">
        <v>54257.395461</v>
      </c>
      <c r="O60" s="101">
        <v>101.66</v>
      </c>
      <c r="P60" s="90">
        <v>55.158063159000001</v>
      </c>
      <c r="Q60" s="91">
        <f t="shared" si="0"/>
        <v>2.9070748433275982E-3</v>
      </c>
      <c r="R60" s="91">
        <f>P60/'סכום נכסי הקרן'!$C$42</f>
        <v>2.8513933407570222E-4</v>
      </c>
    </row>
    <row r="61" spans="2:18">
      <c r="B61" s="86" t="s">
        <v>2959</v>
      </c>
      <c r="C61" s="88" t="s">
        <v>2665</v>
      </c>
      <c r="D61" s="87">
        <v>7937</v>
      </c>
      <c r="E61" s="87"/>
      <c r="F61" s="87" t="s">
        <v>2693</v>
      </c>
      <c r="G61" s="100">
        <v>44087</v>
      </c>
      <c r="H61" s="87" t="s">
        <v>2663</v>
      </c>
      <c r="I61" s="90">
        <v>6.9100000000553754</v>
      </c>
      <c r="J61" s="88" t="s">
        <v>339</v>
      </c>
      <c r="K61" s="88" t="s">
        <v>133</v>
      </c>
      <c r="L61" s="89">
        <v>7.0499999999999993E-2</v>
      </c>
      <c r="M61" s="89">
        <v>8.4100000000790404E-2</v>
      </c>
      <c r="N61" s="90">
        <v>22655.824726999999</v>
      </c>
      <c r="O61" s="101">
        <v>93.26</v>
      </c>
      <c r="P61" s="90">
        <v>21.128799912999998</v>
      </c>
      <c r="Q61" s="91">
        <f t="shared" si="0"/>
        <v>1.1135815722848202E-3</v>
      </c>
      <c r="R61" s="91">
        <f>P61/'סכום נכסי הקרן'!$C$42</f>
        <v>1.0922522641240618E-4</v>
      </c>
    </row>
    <row r="62" spans="2:18">
      <c r="B62" s="86" t="s">
        <v>2960</v>
      </c>
      <c r="C62" s="88" t="s">
        <v>2664</v>
      </c>
      <c r="D62" s="87">
        <v>8063</v>
      </c>
      <c r="E62" s="87"/>
      <c r="F62" s="87" t="s">
        <v>436</v>
      </c>
      <c r="G62" s="100">
        <v>44147</v>
      </c>
      <c r="H62" s="87" t="s">
        <v>131</v>
      </c>
      <c r="I62" s="90">
        <v>7.8600000000250203</v>
      </c>
      <c r="J62" s="88" t="s">
        <v>521</v>
      </c>
      <c r="K62" s="88" t="s">
        <v>133</v>
      </c>
      <c r="L62" s="89">
        <v>1.6250000000000001E-2</v>
      </c>
      <c r="M62" s="89">
        <v>3.290000000013002E-2</v>
      </c>
      <c r="N62" s="90">
        <v>42566.071203</v>
      </c>
      <c r="O62" s="101">
        <v>95.77</v>
      </c>
      <c r="P62" s="90">
        <v>40.765529143000002</v>
      </c>
      <c r="Q62" s="91">
        <f t="shared" si="0"/>
        <v>2.1485243944287529E-3</v>
      </c>
      <c r="R62" s="91">
        <f>P62/'סכום נכסי הקרן'!$C$42</f>
        <v>2.1073720082540677E-4</v>
      </c>
    </row>
    <row r="63" spans="2:18">
      <c r="B63" s="86" t="s">
        <v>2960</v>
      </c>
      <c r="C63" s="88" t="s">
        <v>2664</v>
      </c>
      <c r="D63" s="87">
        <v>8145</v>
      </c>
      <c r="E63" s="87"/>
      <c r="F63" s="87" t="s">
        <v>436</v>
      </c>
      <c r="G63" s="100">
        <v>44185</v>
      </c>
      <c r="H63" s="87" t="s">
        <v>131</v>
      </c>
      <c r="I63" s="90">
        <v>7.8499999999278325</v>
      </c>
      <c r="J63" s="88" t="s">
        <v>521</v>
      </c>
      <c r="K63" s="88" t="s">
        <v>133</v>
      </c>
      <c r="L63" s="89">
        <v>1.4990000000000002E-2</v>
      </c>
      <c r="M63" s="89">
        <v>3.4499999999492166E-2</v>
      </c>
      <c r="N63" s="90">
        <v>20009.464449999999</v>
      </c>
      <c r="O63" s="101">
        <v>93.49</v>
      </c>
      <c r="P63" s="90">
        <v>18.706847311000001</v>
      </c>
      <c r="Q63" s="91">
        <f t="shared" si="0"/>
        <v>9.8593391611694449E-4</v>
      </c>
      <c r="R63" s="91">
        <f>P63/'סכום נכסי הקרן'!$C$42</f>
        <v>9.6704954442259765E-5</v>
      </c>
    </row>
    <row r="64" spans="2:18">
      <c r="B64" s="86" t="s">
        <v>2961</v>
      </c>
      <c r="C64" s="88" t="s">
        <v>2664</v>
      </c>
      <c r="D64" s="87" t="s">
        <v>2694</v>
      </c>
      <c r="E64" s="87"/>
      <c r="F64" s="87" t="s">
        <v>433</v>
      </c>
      <c r="G64" s="100">
        <v>42901</v>
      </c>
      <c r="H64" s="87" t="s">
        <v>319</v>
      </c>
      <c r="I64" s="90">
        <v>0.65999999999631176</v>
      </c>
      <c r="J64" s="88" t="s">
        <v>157</v>
      </c>
      <c r="K64" s="88" t="s">
        <v>133</v>
      </c>
      <c r="L64" s="89">
        <v>0.04</v>
      </c>
      <c r="M64" s="89">
        <v>6.0599999999835445E-2</v>
      </c>
      <c r="N64" s="90">
        <v>141151.99452099999</v>
      </c>
      <c r="O64" s="101">
        <v>99.88</v>
      </c>
      <c r="P64" s="90">
        <v>140.98260897199998</v>
      </c>
      <c r="Q64" s="91">
        <f t="shared" si="0"/>
        <v>7.4304094889582643E-3</v>
      </c>
      <c r="R64" s="91">
        <f>P64/'סכום נכסי הקרן'!$C$42</f>
        <v>7.2880889821403956E-4</v>
      </c>
    </row>
    <row r="65" spans="2:18">
      <c r="B65" s="86" t="s">
        <v>2962</v>
      </c>
      <c r="C65" s="88" t="s">
        <v>2664</v>
      </c>
      <c r="D65" s="87">
        <v>4069</v>
      </c>
      <c r="E65" s="87"/>
      <c r="F65" s="87" t="s">
        <v>436</v>
      </c>
      <c r="G65" s="100">
        <v>42052</v>
      </c>
      <c r="H65" s="87" t="s">
        <v>131</v>
      </c>
      <c r="I65" s="90">
        <v>4.3799999999693018</v>
      </c>
      <c r="J65" s="88" t="s">
        <v>563</v>
      </c>
      <c r="K65" s="88" t="s">
        <v>133</v>
      </c>
      <c r="L65" s="89">
        <v>2.9779E-2</v>
      </c>
      <c r="M65" s="89">
        <v>2.0099999999828796E-2</v>
      </c>
      <c r="N65" s="90">
        <v>29546.298336</v>
      </c>
      <c r="O65" s="101">
        <v>114.66</v>
      </c>
      <c r="P65" s="90">
        <v>33.877785758000002</v>
      </c>
      <c r="Q65" s="91">
        <f t="shared" si="0"/>
        <v>1.7855097348292985E-3</v>
      </c>
      <c r="R65" s="91">
        <f>P65/'סכום נכסי הקרן'!$C$42</f>
        <v>1.7513104553997107E-4</v>
      </c>
    </row>
    <row r="66" spans="2:18">
      <c r="B66" s="86" t="s">
        <v>2963</v>
      </c>
      <c r="C66" s="88" t="s">
        <v>2664</v>
      </c>
      <c r="D66" s="87">
        <v>8224</v>
      </c>
      <c r="E66" s="87"/>
      <c r="F66" s="87" t="s">
        <v>436</v>
      </c>
      <c r="G66" s="100">
        <v>44223</v>
      </c>
      <c r="H66" s="87" t="s">
        <v>131</v>
      </c>
      <c r="I66" s="90">
        <v>12.679999999924778</v>
      </c>
      <c r="J66" s="88" t="s">
        <v>339</v>
      </c>
      <c r="K66" s="88" t="s">
        <v>133</v>
      </c>
      <c r="L66" s="89">
        <v>2.1537000000000001E-2</v>
      </c>
      <c r="M66" s="89">
        <v>4.0199999999831135E-2</v>
      </c>
      <c r="N66" s="90">
        <v>90016.068992999993</v>
      </c>
      <c r="O66" s="101">
        <v>86.84</v>
      </c>
      <c r="P66" s="90">
        <v>78.169955916000006</v>
      </c>
      <c r="Q66" s="91">
        <f t="shared" si="0"/>
        <v>4.1199037698688998E-3</v>
      </c>
      <c r="R66" s="91">
        <f>P66/'סכום נכסי הקרן'!$C$42</f>
        <v>4.0409919961046259E-4</v>
      </c>
    </row>
    <row r="67" spans="2:18">
      <c r="B67" s="86" t="s">
        <v>2963</v>
      </c>
      <c r="C67" s="88" t="s">
        <v>2664</v>
      </c>
      <c r="D67" s="87">
        <v>2963</v>
      </c>
      <c r="E67" s="87"/>
      <c r="F67" s="87" t="s">
        <v>436</v>
      </c>
      <c r="G67" s="100">
        <v>41423</v>
      </c>
      <c r="H67" s="87" t="s">
        <v>131</v>
      </c>
      <c r="I67" s="90">
        <v>3.0300000000654177</v>
      </c>
      <c r="J67" s="88" t="s">
        <v>339</v>
      </c>
      <c r="K67" s="88" t="s">
        <v>133</v>
      </c>
      <c r="L67" s="89">
        <v>0.05</v>
      </c>
      <c r="M67" s="89">
        <v>2.2000000000530415E-2</v>
      </c>
      <c r="N67" s="90">
        <v>18668.082949</v>
      </c>
      <c r="O67" s="101">
        <v>121.19</v>
      </c>
      <c r="P67" s="90">
        <v>22.623849583999998</v>
      </c>
      <c r="Q67" s="91">
        <f t="shared" si="0"/>
        <v>1.1923773283207199E-3</v>
      </c>
      <c r="R67" s="91">
        <f>P67/'סכום נכסי הקרן'!$C$42</f>
        <v>1.1695387827551062E-4</v>
      </c>
    </row>
    <row r="68" spans="2:18">
      <c r="B68" s="86" t="s">
        <v>2963</v>
      </c>
      <c r="C68" s="88" t="s">
        <v>2664</v>
      </c>
      <c r="D68" s="87">
        <v>2968</v>
      </c>
      <c r="E68" s="87"/>
      <c r="F68" s="87" t="s">
        <v>436</v>
      </c>
      <c r="G68" s="100">
        <v>41423</v>
      </c>
      <c r="H68" s="87" t="s">
        <v>131</v>
      </c>
      <c r="I68" s="90">
        <v>3.0299999997677385</v>
      </c>
      <c r="J68" s="88" t="s">
        <v>339</v>
      </c>
      <c r="K68" s="88" t="s">
        <v>133</v>
      </c>
      <c r="L68" s="89">
        <v>0.05</v>
      </c>
      <c r="M68" s="89">
        <v>2.1999999999175398E-2</v>
      </c>
      <c r="N68" s="90">
        <v>6004.0265360000012</v>
      </c>
      <c r="O68" s="101">
        <v>121.19</v>
      </c>
      <c r="P68" s="90">
        <v>7.2762797230000009</v>
      </c>
      <c r="Q68" s="91">
        <f t="shared" si="0"/>
        <v>3.8349224980530479E-4</v>
      </c>
      <c r="R68" s="91">
        <f>P68/'סכום נכסי הקרן'!$C$42</f>
        <v>3.7614691958708183E-5</v>
      </c>
    </row>
    <row r="69" spans="2:18">
      <c r="B69" s="86" t="s">
        <v>2963</v>
      </c>
      <c r="C69" s="88" t="s">
        <v>2664</v>
      </c>
      <c r="D69" s="87">
        <v>4605</v>
      </c>
      <c r="E69" s="87"/>
      <c r="F69" s="87" t="s">
        <v>436</v>
      </c>
      <c r="G69" s="100">
        <v>42352</v>
      </c>
      <c r="H69" s="87" t="s">
        <v>131</v>
      </c>
      <c r="I69" s="90">
        <v>5.2300000000993521</v>
      </c>
      <c r="J69" s="88" t="s">
        <v>339</v>
      </c>
      <c r="K69" s="88" t="s">
        <v>133</v>
      </c>
      <c r="L69" s="89">
        <v>0.05</v>
      </c>
      <c r="M69" s="89">
        <v>2.7200000000262025E-2</v>
      </c>
      <c r="N69" s="90">
        <v>22100.961867999999</v>
      </c>
      <c r="O69" s="101">
        <v>124.33</v>
      </c>
      <c r="P69" s="90">
        <v>27.478125349000003</v>
      </c>
      <c r="Q69" s="91">
        <f t="shared" si="0"/>
        <v>1.4482192152689159E-3</v>
      </c>
      <c r="R69" s="91">
        <f>P69/'סכום נכסי הקרן'!$C$42</f>
        <v>1.4204803277948497E-4</v>
      </c>
    </row>
    <row r="70" spans="2:18">
      <c r="B70" s="86" t="s">
        <v>2963</v>
      </c>
      <c r="C70" s="88" t="s">
        <v>2664</v>
      </c>
      <c r="D70" s="87">
        <v>4606</v>
      </c>
      <c r="E70" s="87"/>
      <c r="F70" s="87" t="s">
        <v>436</v>
      </c>
      <c r="G70" s="100">
        <v>42352</v>
      </c>
      <c r="H70" s="87" t="s">
        <v>131</v>
      </c>
      <c r="I70" s="90">
        <v>7.0000000000124238</v>
      </c>
      <c r="J70" s="88" t="s">
        <v>339</v>
      </c>
      <c r="K70" s="88" t="s">
        <v>133</v>
      </c>
      <c r="L70" s="89">
        <v>4.0999999999999995E-2</v>
      </c>
      <c r="M70" s="89">
        <v>2.7600000000064608E-2</v>
      </c>
      <c r="N70" s="90">
        <v>66388.066009999995</v>
      </c>
      <c r="O70" s="101">
        <v>121.24</v>
      </c>
      <c r="P70" s="90">
        <v>80.488888273000001</v>
      </c>
      <c r="Q70" s="91">
        <f t="shared" si="0"/>
        <v>4.242121801691018E-3</v>
      </c>
      <c r="R70" s="91">
        <f>P70/'סכום נכסי הקרן'!$C$42</f>
        <v>4.1608690893476445E-4</v>
      </c>
    </row>
    <row r="71" spans="2:18">
      <c r="B71" s="86" t="s">
        <v>2963</v>
      </c>
      <c r="C71" s="88" t="s">
        <v>2664</v>
      </c>
      <c r="D71" s="87">
        <v>5150</v>
      </c>
      <c r="E71" s="87"/>
      <c r="F71" s="87" t="s">
        <v>436</v>
      </c>
      <c r="G71" s="100">
        <v>42631</v>
      </c>
      <c r="H71" s="87" t="s">
        <v>131</v>
      </c>
      <c r="I71" s="90">
        <v>6.940000000129432</v>
      </c>
      <c r="J71" s="88" t="s">
        <v>339</v>
      </c>
      <c r="K71" s="88" t="s">
        <v>133</v>
      </c>
      <c r="L71" s="89">
        <v>4.0999999999999995E-2</v>
      </c>
      <c r="M71" s="89">
        <v>3.0700000000476853E-2</v>
      </c>
      <c r="N71" s="90">
        <v>19700.708172999999</v>
      </c>
      <c r="O71" s="101">
        <v>119.22</v>
      </c>
      <c r="P71" s="90">
        <v>23.487184083999999</v>
      </c>
      <c r="Q71" s="91">
        <f t="shared" si="0"/>
        <v>1.2378788898801253E-3</v>
      </c>
      <c r="R71" s="91">
        <f>P71/'סכום נכסי הקרן'!$C$42</f>
        <v>1.2141688169361401E-4</v>
      </c>
    </row>
    <row r="72" spans="2:18">
      <c r="B72" s="86" t="s">
        <v>2964</v>
      </c>
      <c r="C72" s="88" t="s">
        <v>2665</v>
      </c>
      <c r="D72" s="87" t="s">
        <v>2695</v>
      </c>
      <c r="E72" s="87"/>
      <c r="F72" s="87" t="s">
        <v>433</v>
      </c>
      <c r="G72" s="100">
        <v>42033</v>
      </c>
      <c r="H72" s="87" t="s">
        <v>319</v>
      </c>
      <c r="I72" s="90">
        <v>3.8799999997260386</v>
      </c>
      <c r="J72" s="88" t="s">
        <v>349</v>
      </c>
      <c r="K72" s="88" t="s">
        <v>133</v>
      </c>
      <c r="L72" s="89">
        <v>5.0999999999999997E-2</v>
      </c>
      <c r="M72" s="89">
        <v>2.7199999997926782E-2</v>
      </c>
      <c r="N72" s="90">
        <v>4455.4527319999997</v>
      </c>
      <c r="O72" s="101">
        <v>121.25</v>
      </c>
      <c r="P72" s="90">
        <v>5.4022363710000008</v>
      </c>
      <c r="Q72" s="91">
        <f t="shared" si="0"/>
        <v>2.8472184395910907E-4</v>
      </c>
      <c r="R72" s="91">
        <f>P72/'סכום נכסי הקרן'!$C$42</f>
        <v>2.7926834140388723E-5</v>
      </c>
    </row>
    <row r="73" spans="2:18">
      <c r="B73" s="86" t="s">
        <v>2964</v>
      </c>
      <c r="C73" s="88" t="s">
        <v>2665</v>
      </c>
      <c r="D73" s="87" t="s">
        <v>2696</v>
      </c>
      <c r="E73" s="87"/>
      <c r="F73" s="87" t="s">
        <v>433</v>
      </c>
      <c r="G73" s="100">
        <v>42054</v>
      </c>
      <c r="H73" s="87" t="s">
        <v>319</v>
      </c>
      <c r="I73" s="90">
        <v>3.8800000000075148</v>
      </c>
      <c r="J73" s="88" t="s">
        <v>349</v>
      </c>
      <c r="K73" s="88" t="s">
        <v>133</v>
      </c>
      <c r="L73" s="89">
        <v>5.0999999999999997E-2</v>
      </c>
      <c r="M73" s="89">
        <v>2.7200000000488448E-2</v>
      </c>
      <c r="N73" s="90">
        <v>8703.3288339999999</v>
      </c>
      <c r="O73" s="101">
        <v>122.32</v>
      </c>
      <c r="P73" s="90">
        <v>10.645911609000001</v>
      </c>
      <c r="Q73" s="91">
        <f t="shared" si="0"/>
        <v>5.610868121601792E-4</v>
      </c>
      <c r="R73" s="91">
        <f>P73/'סכום נכסי הקרן'!$C$42</f>
        <v>5.5033987289739383E-5</v>
      </c>
    </row>
    <row r="74" spans="2:18">
      <c r="B74" s="86" t="s">
        <v>2964</v>
      </c>
      <c r="C74" s="88" t="s">
        <v>2665</v>
      </c>
      <c r="D74" s="87" t="s">
        <v>2697</v>
      </c>
      <c r="E74" s="87"/>
      <c r="F74" s="87" t="s">
        <v>433</v>
      </c>
      <c r="G74" s="100">
        <v>42565</v>
      </c>
      <c r="H74" s="87" t="s">
        <v>319</v>
      </c>
      <c r="I74" s="90">
        <v>3.8800000001134425</v>
      </c>
      <c r="J74" s="88" t="s">
        <v>349</v>
      </c>
      <c r="K74" s="88" t="s">
        <v>133</v>
      </c>
      <c r="L74" s="89">
        <v>5.0999999999999997E-2</v>
      </c>
      <c r="M74" s="89">
        <v>2.7200000000858485E-2</v>
      </c>
      <c r="N74" s="90">
        <v>10623.186863000003</v>
      </c>
      <c r="O74" s="101">
        <v>122.81</v>
      </c>
      <c r="P74" s="90">
        <v>13.046335153999998</v>
      </c>
      <c r="Q74" s="91">
        <f t="shared" si="0"/>
        <v>6.8759979143004921E-4</v>
      </c>
      <c r="R74" s="91">
        <f>P74/'סכום נכסי הקרן'!$C$42</f>
        <v>6.744296490644627E-5</v>
      </c>
    </row>
    <row r="75" spans="2:18">
      <c r="B75" s="86" t="s">
        <v>2964</v>
      </c>
      <c r="C75" s="88" t="s">
        <v>2665</v>
      </c>
      <c r="D75" s="87" t="s">
        <v>2698</v>
      </c>
      <c r="E75" s="87"/>
      <c r="F75" s="87" t="s">
        <v>433</v>
      </c>
      <c r="G75" s="100">
        <v>40570</v>
      </c>
      <c r="H75" s="87" t="s">
        <v>319</v>
      </c>
      <c r="I75" s="90">
        <v>3.920000000005095</v>
      </c>
      <c r="J75" s="88" t="s">
        <v>349</v>
      </c>
      <c r="K75" s="88" t="s">
        <v>133</v>
      </c>
      <c r="L75" s="89">
        <v>5.0999999999999997E-2</v>
      </c>
      <c r="M75" s="89">
        <v>2.0600000000067939E-2</v>
      </c>
      <c r="N75" s="90">
        <v>53864.269687</v>
      </c>
      <c r="O75" s="101">
        <v>131.16999999999999</v>
      </c>
      <c r="P75" s="90">
        <v>70.653759792000002</v>
      </c>
      <c r="Q75" s="91">
        <f t="shared" ref="Q75:Q138" si="1">IFERROR(P75/$P$10,0)</f>
        <v>3.7237668604453212E-3</v>
      </c>
      <c r="R75" s="91">
        <f>P75/'סכום נכסי הקרן'!$C$42</f>
        <v>3.6524426100607757E-4</v>
      </c>
    </row>
    <row r="76" spans="2:18">
      <c r="B76" s="86" t="s">
        <v>2964</v>
      </c>
      <c r="C76" s="88" t="s">
        <v>2665</v>
      </c>
      <c r="D76" s="87" t="s">
        <v>2699</v>
      </c>
      <c r="E76" s="87"/>
      <c r="F76" s="87" t="s">
        <v>433</v>
      </c>
      <c r="G76" s="100">
        <v>41207</v>
      </c>
      <c r="H76" s="87" t="s">
        <v>319</v>
      </c>
      <c r="I76" s="90">
        <v>3.9200000010794129</v>
      </c>
      <c r="J76" s="88" t="s">
        <v>349</v>
      </c>
      <c r="K76" s="88" t="s">
        <v>133</v>
      </c>
      <c r="L76" s="89">
        <v>5.0999999999999997E-2</v>
      </c>
      <c r="M76" s="89">
        <v>2.0400000004981905E-2</v>
      </c>
      <c r="N76" s="90">
        <v>765.64417199999991</v>
      </c>
      <c r="O76" s="101">
        <v>125.84</v>
      </c>
      <c r="P76" s="90">
        <v>0.96348663800000001</v>
      </c>
      <c r="Q76" s="91">
        <f t="shared" si="1"/>
        <v>5.0780023931189541E-5</v>
      </c>
      <c r="R76" s="91">
        <f>P76/'סכום נכסי הקרן'!$C$42</f>
        <v>4.9807393990289261E-6</v>
      </c>
    </row>
    <row r="77" spans="2:18">
      <c r="B77" s="86" t="s">
        <v>2964</v>
      </c>
      <c r="C77" s="88" t="s">
        <v>2665</v>
      </c>
      <c r="D77" s="87" t="s">
        <v>2700</v>
      </c>
      <c r="E77" s="87"/>
      <c r="F77" s="87" t="s">
        <v>433</v>
      </c>
      <c r="G77" s="100">
        <v>41239</v>
      </c>
      <c r="H77" s="87" t="s">
        <v>319</v>
      </c>
      <c r="I77" s="90">
        <v>3.8799999998360302</v>
      </c>
      <c r="J77" s="88" t="s">
        <v>349</v>
      </c>
      <c r="K77" s="88" t="s">
        <v>133</v>
      </c>
      <c r="L77" s="89">
        <v>5.0999999999999997E-2</v>
      </c>
      <c r="M77" s="89">
        <v>2.7199999998987246E-2</v>
      </c>
      <c r="N77" s="90">
        <v>6752.040927</v>
      </c>
      <c r="O77" s="101">
        <v>122.84</v>
      </c>
      <c r="P77" s="90">
        <v>8.2942072719999995</v>
      </c>
      <c r="Q77" s="91">
        <f t="shared" si="1"/>
        <v>4.3714155147671731E-4</v>
      </c>
      <c r="R77" s="91">
        <f>P77/'סכום נכסי הקרן'!$C$42</f>
        <v>4.2876863377281859E-5</v>
      </c>
    </row>
    <row r="78" spans="2:18">
      <c r="B78" s="86" t="s">
        <v>2964</v>
      </c>
      <c r="C78" s="88" t="s">
        <v>2665</v>
      </c>
      <c r="D78" s="87" t="s">
        <v>2701</v>
      </c>
      <c r="E78" s="87"/>
      <c r="F78" s="87" t="s">
        <v>433</v>
      </c>
      <c r="G78" s="100">
        <v>41269</v>
      </c>
      <c r="H78" s="87" t="s">
        <v>319</v>
      </c>
      <c r="I78" s="90">
        <v>3.9199999998280832</v>
      </c>
      <c r="J78" s="88" t="s">
        <v>349</v>
      </c>
      <c r="K78" s="88" t="s">
        <v>133</v>
      </c>
      <c r="L78" s="89">
        <v>5.0999999999999997E-2</v>
      </c>
      <c r="M78" s="89">
        <v>2.0599999999140417E-2</v>
      </c>
      <c r="N78" s="90">
        <v>1838.2782279999999</v>
      </c>
      <c r="O78" s="101">
        <v>126.57</v>
      </c>
      <c r="P78" s="90">
        <v>2.3267086699999999</v>
      </c>
      <c r="Q78" s="91">
        <f t="shared" si="1"/>
        <v>1.2262787804588753E-4</v>
      </c>
      <c r="R78" s="91">
        <f>P78/'סכום נכסי הקרן'!$C$42</f>
        <v>1.2027908935807359E-5</v>
      </c>
    </row>
    <row r="79" spans="2:18">
      <c r="B79" s="86" t="s">
        <v>2964</v>
      </c>
      <c r="C79" s="88" t="s">
        <v>2665</v>
      </c>
      <c r="D79" s="87" t="s">
        <v>2702</v>
      </c>
      <c r="E79" s="87"/>
      <c r="F79" s="87" t="s">
        <v>433</v>
      </c>
      <c r="G79" s="100">
        <v>41298</v>
      </c>
      <c r="H79" s="87" t="s">
        <v>319</v>
      </c>
      <c r="I79" s="90">
        <v>3.8799999997468344</v>
      </c>
      <c r="J79" s="88" t="s">
        <v>349</v>
      </c>
      <c r="K79" s="88" t="s">
        <v>133</v>
      </c>
      <c r="L79" s="89">
        <v>5.0999999999999997E-2</v>
      </c>
      <c r="M79" s="89">
        <v>2.7199999997730234E-2</v>
      </c>
      <c r="N79" s="90">
        <v>3719.7351290000001</v>
      </c>
      <c r="O79" s="101">
        <v>123.18</v>
      </c>
      <c r="P79" s="90">
        <v>4.5819697319999992</v>
      </c>
      <c r="Q79" s="91">
        <f t="shared" si="1"/>
        <v>2.4149014990589428E-4</v>
      </c>
      <c r="R79" s="91">
        <f>P79/'סכום נכסי הקרן'!$C$42</f>
        <v>2.3686469816232579E-5</v>
      </c>
    </row>
    <row r="80" spans="2:18">
      <c r="B80" s="86" t="s">
        <v>2964</v>
      </c>
      <c r="C80" s="88" t="s">
        <v>2665</v>
      </c>
      <c r="D80" s="87" t="s">
        <v>2703</v>
      </c>
      <c r="E80" s="87"/>
      <c r="F80" s="87" t="s">
        <v>433</v>
      </c>
      <c r="G80" s="100">
        <v>41330</v>
      </c>
      <c r="H80" s="87" t="s">
        <v>319</v>
      </c>
      <c r="I80" s="90">
        <v>3.8799999997020835</v>
      </c>
      <c r="J80" s="88" t="s">
        <v>349</v>
      </c>
      <c r="K80" s="88" t="s">
        <v>133</v>
      </c>
      <c r="L80" s="89">
        <v>5.0999999999999997E-2</v>
      </c>
      <c r="M80" s="89">
        <v>2.719999999820126E-2</v>
      </c>
      <c r="N80" s="90">
        <v>5766.2235959999998</v>
      </c>
      <c r="O80" s="101">
        <v>123.41</v>
      </c>
      <c r="P80" s="90">
        <v>7.1160963239999999</v>
      </c>
      <c r="Q80" s="91">
        <f t="shared" si="1"/>
        <v>3.7504987342582111E-4</v>
      </c>
      <c r="R80" s="91">
        <f>P80/'סכום נכסי הקרן'!$C$42</f>
        <v>3.6786624671624875E-5</v>
      </c>
    </row>
    <row r="81" spans="2:18">
      <c r="B81" s="86" t="s">
        <v>2964</v>
      </c>
      <c r="C81" s="88" t="s">
        <v>2665</v>
      </c>
      <c r="D81" s="87" t="s">
        <v>2704</v>
      </c>
      <c r="E81" s="87"/>
      <c r="F81" s="87" t="s">
        <v>433</v>
      </c>
      <c r="G81" s="100">
        <v>41389</v>
      </c>
      <c r="H81" s="87" t="s">
        <v>319</v>
      </c>
      <c r="I81" s="90">
        <v>3.9199999996487125</v>
      </c>
      <c r="J81" s="88" t="s">
        <v>349</v>
      </c>
      <c r="K81" s="88" t="s">
        <v>133</v>
      </c>
      <c r="L81" s="89">
        <v>5.0999999999999997E-2</v>
      </c>
      <c r="M81" s="89">
        <v>2.059999999792991E-2</v>
      </c>
      <c r="N81" s="90">
        <v>2523.962634</v>
      </c>
      <c r="O81" s="101">
        <v>126.32</v>
      </c>
      <c r="P81" s="90">
        <v>3.1882696109999999</v>
      </c>
      <c r="Q81" s="91">
        <f t="shared" si="1"/>
        <v>1.6803596517097144E-4</v>
      </c>
      <c r="R81" s="91">
        <f>P81/'סכום נכסי הקרן'!$C$42</f>
        <v>1.6481743949451976E-5</v>
      </c>
    </row>
    <row r="82" spans="2:18">
      <c r="B82" s="86" t="s">
        <v>2964</v>
      </c>
      <c r="C82" s="88" t="s">
        <v>2665</v>
      </c>
      <c r="D82" s="87" t="s">
        <v>2705</v>
      </c>
      <c r="E82" s="87"/>
      <c r="F82" s="87" t="s">
        <v>433</v>
      </c>
      <c r="G82" s="100">
        <v>41422</v>
      </c>
      <c r="H82" s="87" t="s">
        <v>319</v>
      </c>
      <c r="I82" s="90">
        <v>3.919999998347</v>
      </c>
      <c r="J82" s="88" t="s">
        <v>349</v>
      </c>
      <c r="K82" s="88" t="s">
        <v>133</v>
      </c>
      <c r="L82" s="89">
        <v>5.0999999999999997E-2</v>
      </c>
      <c r="M82" s="89">
        <v>2.0899999990615779E-2</v>
      </c>
      <c r="N82" s="90">
        <v>924.41293399999995</v>
      </c>
      <c r="O82" s="101">
        <v>125.65</v>
      </c>
      <c r="P82" s="90">
        <v>1.1615248010000001</v>
      </c>
      <c r="Q82" s="91">
        <f t="shared" si="1"/>
        <v>6.1217514457580032E-5</v>
      </c>
      <c r="R82" s="91">
        <f>P82/'סכום נכסי הקרן'!$C$42</f>
        <v>6.0044967009598875E-6</v>
      </c>
    </row>
    <row r="83" spans="2:18">
      <c r="B83" s="86" t="s">
        <v>2964</v>
      </c>
      <c r="C83" s="88" t="s">
        <v>2665</v>
      </c>
      <c r="D83" s="87" t="s">
        <v>2706</v>
      </c>
      <c r="E83" s="87"/>
      <c r="F83" s="87" t="s">
        <v>433</v>
      </c>
      <c r="G83" s="100">
        <v>41450</v>
      </c>
      <c r="H83" s="87" t="s">
        <v>319</v>
      </c>
      <c r="I83" s="90">
        <v>3.919999998827798</v>
      </c>
      <c r="J83" s="88" t="s">
        <v>349</v>
      </c>
      <c r="K83" s="88" t="s">
        <v>133</v>
      </c>
      <c r="L83" s="89">
        <v>5.0999999999999997E-2</v>
      </c>
      <c r="M83" s="89">
        <v>2.0999999996336869E-2</v>
      </c>
      <c r="N83" s="90">
        <v>1522.8992389999999</v>
      </c>
      <c r="O83" s="101">
        <v>125.48</v>
      </c>
      <c r="P83" s="90">
        <v>1.9109339970000001</v>
      </c>
      <c r="Q83" s="91">
        <f t="shared" si="1"/>
        <v>1.0071470664088617E-4</v>
      </c>
      <c r="R83" s="91">
        <f>P83/'סכום נכסי הקרן'!$C$42</f>
        <v>9.8785638247758701E-6</v>
      </c>
    </row>
    <row r="84" spans="2:18">
      <c r="B84" s="86" t="s">
        <v>2964</v>
      </c>
      <c r="C84" s="88" t="s">
        <v>2665</v>
      </c>
      <c r="D84" s="87" t="s">
        <v>2707</v>
      </c>
      <c r="E84" s="87"/>
      <c r="F84" s="87" t="s">
        <v>433</v>
      </c>
      <c r="G84" s="100">
        <v>41480</v>
      </c>
      <c r="H84" s="87" t="s">
        <v>319</v>
      </c>
      <c r="I84" s="90">
        <v>3.9100000008584024</v>
      </c>
      <c r="J84" s="88" t="s">
        <v>349</v>
      </c>
      <c r="K84" s="88" t="s">
        <v>133</v>
      </c>
      <c r="L84" s="89">
        <v>5.0999999999999997E-2</v>
      </c>
      <c r="M84" s="89">
        <v>2.2700000004473364E-2</v>
      </c>
      <c r="N84" s="90">
        <v>1337.405452</v>
      </c>
      <c r="O84" s="101">
        <v>123.69</v>
      </c>
      <c r="P84" s="90">
        <v>1.6542368380000001</v>
      </c>
      <c r="Q84" s="91">
        <f t="shared" si="1"/>
        <v>8.7185626565477412E-5</v>
      </c>
      <c r="R84" s="91">
        <f>P84/'סכום נכסי הקרן'!$C$42</f>
        <v>8.5515691338021759E-6</v>
      </c>
    </row>
    <row r="85" spans="2:18">
      <c r="B85" s="86" t="s">
        <v>2964</v>
      </c>
      <c r="C85" s="88" t="s">
        <v>2665</v>
      </c>
      <c r="D85" s="87" t="s">
        <v>2708</v>
      </c>
      <c r="E85" s="87"/>
      <c r="F85" s="87" t="s">
        <v>433</v>
      </c>
      <c r="G85" s="100">
        <v>41512</v>
      </c>
      <c r="H85" s="87" t="s">
        <v>319</v>
      </c>
      <c r="I85" s="90">
        <v>3.8199999997490619</v>
      </c>
      <c r="J85" s="88" t="s">
        <v>349</v>
      </c>
      <c r="K85" s="88" t="s">
        <v>133</v>
      </c>
      <c r="L85" s="89">
        <v>5.0999999999999997E-2</v>
      </c>
      <c r="M85" s="89">
        <v>3.7599999995968546E-2</v>
      </c>
      <c r="N85" s="90">
        <v>4169.6038040000003</v>
      </c>
      <c r="O85" s="101">
        <v>116.6</v>
      </c>
      <c r="P85" s="90">
        <v>4.861758021</v>
      </c>
      <c r="Q85" s="91">
        <f t="shared" si="1"/>
        <v>2.5623623506238255E-4</v>
      </c>
      <c r="R85" s="91">
        <f>P85/'סכום נכסי הקרן'!$C$42</f>
        <v>2.5132833989275937E-5</v>
      </c>
    </row>
    <row r="86" spans="2:18">
      <c r="B86" s="86" t="s">
        <v>2964</v>
      </c>
      <c r="C86" s="88" t="s">
        <v>2665</v>
      </c>
      <c r="D86" s="87" t="s">
        <v>2709</v>
      </c>
      <c r="E86" s="87"/>
      <c r="F86" s="87" t="s">
        <v>433</v>
      </c>
      <c r="G86" s="100">
        <v>40871</v>
      </c>
      <c r="H86" s="87" t="s">
        <v>319</v>
      </c>
      <c r="I86" s="90">
        <v>3.8799999999696291</v>
      </c>
      <c r="J86" s="88" t="s">
        <v>349</v>
      </c>
      <c r="K86" s="88" t="s">
        <v>133</v>
      </c>
      <c r="L86" s="89">
        <v>5.1879999999999996E-2</v>
      </c>
      <c r="M86" s="89">
        <v>2.7199999998025911E-2</v>
      </c>
      <c r="N86" s="90">
        <v>2098.39984</v>
      </c>
      <c r="O86" s="101">
        <v>125.53</v>
      </c>
      <c r="P86" s="90">
        <v>2.634121216</v>
      </c>
      <c r="Q86" s="91">
        <f t="shared" si="1"/>
        <v>1.3882988420451151E-4</v>
      </c>
      <c r="R86" s="91">
        <f>P86/'סכום נכסי הקרן'!$C$42</f>
        <v>1.3617076568475652E-5</v>
      </c>
    </row>
    <row r="87" spans="2:18">
      <c r="B87" s="86" t="s">
        <v>2964</v>
      </c>
      <c r="C87" s="88" t="s">
        <v>2665</v>
      </c>
      <c r="D87" s="87" t="s">
        <v>2710</v>
      </c>
      <c r="E87" s="87"/>
      <c r="F87" s="87" t="s">
        <v>433</v>
      </c>
      <c r="G87" s="100">
        <v>41547</v>
      </c>
      <c r="H87" s="87" t="s">
        <v>319</v>
      </c>
      <c r="I87" s="90">
        <v>3.81999999984227</v>
      </c>
      <c r="J87" s="88" t="s">
        <v>349</v>
      </c>
      <c r="K87" s="88" t="s">
        <v>133</v>
      </c>
      <c r="L87" s="89">
        <v>5.0999999999999997E-2</v>
      </c>
      <c r="M87" s="89">
        <v>3.7699999996732743E-2</v>
      </c>
      <c r="N87" s="90">
        <v>3050.935755</v>
      </c>
      <c r="O87" s="101">
        <v>116.37</v>
      </c>
      <c r="P87" s="90">
        <v>3.5503739080000001</v>
      </c>
      <c r="Q87" s="91">
        <f t="shared" si="1"/>
        <v>1.8712046945160743E-4</v>
      </c>
      <c r="R87" s="91">
        <f>P87/'סכום נכסי הקרן'!$C$42</f>
        <v>1.8353640317801584E-5</v>
      </c>
    </row>
    <row r="88" spans="2:18">
      <c r="B88" s="86" t="s">
        <v>2964</v>
      </c>
      <c r="C88" s="88" t="s">
        <v>2665</v>
      </c>
      <c r="D88" s="87" t="s">
        <v>2711</v>
      </c>
      <c r="E88" s="87"/>
      <c r="F88" s="87" t="s">
        <v>433</v>
      </c>
      <c r="G88" s="100">
        <v>41571</v>
      </c>
      <c r="H88" s="87" t="s">
        <v>319</v>
      </c>
      <c r="I88" s="90">
        <v>3.9000000008231193</v>
      </c>
      <c r="J88" s="88" t="s">
        <v>349</v>
      </c>
      <c r="K88" s="88" t="s">
        <v>133</v>
      </c>
      <c r="L88" s="89">
        <v>5.0999999999999997E-2</v>
      </c>
      <c r="M88" s="89">
        <v>2.4000000005487462E-2</v>
      </c>
      <c r="N88" s="90">
        <v>1487.621729</v>
      </c>
      <c r="O88" s="101">
        <v>122.5</v>
      </c>
      <c r="P88" s="90">
        <v>1.8223366050000001</v>
      </c>
      <c r="Q88" s="91">
        <f t="shared" si="1"/>
        <v>9.6045230689107607E-5</v>
      </c>
      <c r="R88" s="91">
        <f>P88/'סכום נכסי הקרן'!$C$42</f>
        <v>9.4205600460191474E-6</v>
      </c>
    </row>
    <row r="89" spans="2:18">
      <c r="B89" s="86" t="s">
        <v>2964</v>
      </c>
      <c r="C89" s="88" t="s">
        <v>2665</v>
      </c>
      <c r="D89" s="87" t="s">
        <v>2712</v>
      </c>
      <c r="E89" s="87"/>
      <c r="F89" s="87" t="s">
        <v>433</v>
      </c>
      <c r="G89" s="100">
        <v>41597</v>
      </c>
      <c r="H89" s="87" t="s">
        <v>319</v>
      </c>
      <c r="I89" s="90">
        <v>3.8999999991464631</v>
      </c>
      <c r="J89" s="88" t="s">
        <v>349</v>
      </c>
      <c r="K89" s="88" t="s">
        <v>133</v>
      </c>
      <c r="L89" s="89">
        <v>5.0999999999999997E-2</v>
      </c>
      <c r="M89" s="89">
        <v>2.4299999985489866E-2</v>
      </c>
      <c r="N89" s="90">
        <v>384.19247000000001</v>
      </c>
      <c r="O89" s="101">
        <v>121.98</v>
      </c>
      <c r="P89" s="90">
        <v>0.46863797599999996</v>
      </c>
      <c r="Q89" s="91">
        <f t="shared" si="1"/>
        <v>2.4699302198671725E-5</v>
      </c>
      <c r="R89" s="91">
        <f>P89/'סכום נכסי הקרן'!$C$42</f>
        <v>2.4226216938406278E-6</v>
      </c>
    </row>
    <row r="90" spans="2:18">
      <c r="B90" s="86" t="s">
        <v>2964</v>
      </c>
      <c r="C90" s="88" t="s">
        <v>2665</v>
      </c>
      <c r="D90" s="87" t="s">
        <v>2713</v>
      </c>
      <c r="E90" s="87"/>
      <c r="F90" s="87" t="s">
        <v>433</v>
      </c>
      <c r="G90" s="100">
        <v>41630</v>
      </c>
      <c r="H90" s="87" t="s">
        <v>319</v>
      </c>
      <c r="I90" s="90">
        <v>3.8800000002493804</v>
      </c>
      <c r="J90" s="88" t="s">
        <v>349</v>
      </c>
      <c r="K90" s="88" t="s">
        <v>133</v>
      </c>
      <c r="L90" s="89">
        <v>5.0999999999999997E-2</v>
      </c>
      <c r="M90" s="89">
        <v>2.7200000002040387E-2</v>
      </c>
      <c r="N90" s="90">
        <v>4370.8700060000001</v>
      </c>
      <c r="O90" s="101">
        <v>121.1</v>
      </c>
      <c r="P90" s="90">
        <v>5.2931236609999992</v>
      </c>
      <c r="Q90" s="91">
        <f t="shared" si="1"/>
        <v>2.7897111965586549E-4</v>
      </c>
      <c r="R90" s="91">
        <f>P90/'סכום נכסי הקרן'!$C$42</f>
        <v>2.7362776526927741E-5</v>
      </c>
    </row>
    <row r="91" spans="2:18">
      <c r="B91" s="86" t="s">
        <v>2964</v>
      </c>
      <c r="C91" s="88" t="s">
        <v>2665</v>
      </c>
      <c r="D91" s="87" t="s">
        <v>2714</v>
      </c>
      <c r="E91" s="87"/>
      <c r="F91" s="87" t="s">
        <v>433</v>
      </c>
      <c r="G91" s="100">
        <v>41666</v>
      </c>
      <c r="H91" s="87" t="s">
        <v>319</v>
      </c>
      <c r="I91" s="90">
        <v>3.8800000012903859</v>
      </c>
      <c r="J91" s="88" t="s">
        <v>349</v>
      </c>
      <c r="K91" s="88" t="s">
        <v>133</v>
      </c>
      <c r="L91" s="89">
        <v>5.0999999999999997E-2</v>
      </c>
      <c r="M91" s="89">
        <v>2.7200000010557699E-2</v>
      </c>
      <c r="N91" s="90">
        <v>845.41276100000005</v>
      </c>
      <c r="O91" s="101">
        <v>121</v>
      </c>
      <c r="P91" s="90">
        <v>1.022949436</v>
      </c>
      <c r="Q91" s="91">
        <f t="shared" si="1"/>
        <v>5.391397741467884E-5</v>
      </c>
      <c r="R91" s="91">
        <f>P91/'סכום נכסי הקרן'!$C$42</f>
        <v>5.2881320385261207E-6</v>
      </c>
    </row>
    <row r="92" spans="2:18">
      <c r="B92" s="86" t="s">
        <v>2964</v>
      </c>
      <c r="C92" s="88" t="s">
        <v>2665</v>
      </c>
      <c r="D92" s="87" t="s">
        <v>2715</v>
      </c>
      <c r="E92" s="87"/>
      <c r="F92" s="87" t="s">
        <v>433</v>
      </c>
      <c r="G92" s="100">
        <v>41696</v>
      </c>
      <c r="H92" s="87" t="s">
        <v>319</v>
      </c>
      <c r="I92" s="90">
        <v>3.8800000016558172</v>
      </c>
      <c r="J92" s="88" t="s">
        <v>349</v>
      </c>
      <c r="K92" s="88" t="s">
        <v>133</v>
      </c>
      <c r="L92" s="89">
        <v>5.0999999999999997E-2</v>
      </c>
      <c r="M92" s="89">
        <v>2.7200000011711883E-2</v>
      </c>
      <c r="N92" s="90">
        <v>813.7094689999999</v>
      </c>
      <c r="O92" s="101">
        <v>121.72</v>
      </c>
      <c r="P92" s="90">
        <v>0.99044712200000007</v>
      </c>
      <c r="Q92" s="91">
        <f t="shared" si="1"/>
        <v>5.2200961148916121E-5</v>
      </c>
      <c r="R92" s="91">
        <f>P92/'סכום נכסי הקרן'!$C$42</f>
        <v>5.1201114874207621E-6</v>
      </c>
    </row>
    <row r="93" spans="2:18">
      <c r="B93" s="86" t="s">
        <v>2964</v>
      </c>
      <c r="C93" s="88" t="s">
        <v>2665</v>
      </c>
      <c r="D93" s="87" t="s">
        <v>2716</v>
      </c>
      <c r="E93" s="87"/>
      <c r="F93" s="87" t="s">
        <v>433</v>
      </c>
      <c r="G93" s="100">
        <v>41725</v>
      </c>
      <c r="H93" s="87" t="s">
        <v>319</v>
      </c>
      <c r="I93" s="90">
        <v>3.8799999996559396</v>
      </c>
      <c r="J93" s="88" t="s">
        <v>349</v>
      </c>
      <c r="K93" s="88" t="s">
        <v>133</v>
      </c>
      <c r="L93" s="89">
        <v>5.0999999999999997E-2</v>
      </c>
      <c r="M93" s="89">
        <v>2.7199999995345059E-2</v>
      </c>
      <c r="N93" s="90">
        <v>1620.5272560000001</v>
      </c>
      <c r="O93" s="101">
        <v>121.96</v>
      </c>
      <c r="P93" s="90">
        <v>1.976395036</v>
      </c>
      <c r="Q93" s="91">
        <f t="shared" si="1"/>
        <v>1.0416479405868441E-4</v>
      </c>
      <c r="R93" s="91">
        <f>P93/'סכום נכסי הקרן'!$C$42</f>
        <v>1.0216964341388607E-5</v>
      </c>
    </row>
    <row r="94" spans="2:18">
      <c r="B94" s="86" t="s">
        <v>2964</v>
      </c>
      <c r="C94" s="88" t="s">
        <v>2665</v>
      </c>
      <c r="D94" s="87" t="s">
        <v>2717</v>
      </c>
      <c r="E94" s="87"/>
      <c r="F94" s="87" t="s">
        <v>433</v>
      </c>
      <c r="G94" s="100">
        <v>41787</v>
      </c>
      <c r="H94" s="87" t="s">
        <v>319</v>
      </c>
      <c r="I94" s="90">
        <v>3.8800000014200702</v>
      </c>
      <c r="J94" s="88" t="s">
        <v>349</v>
      </c>
      <c r="K94" s="88" t="s">
        <v>133</v>
      </c>
      <c r="L94" s="89">
        <v>5.0999999999999997E-2</v>
      </c>
      <c r="M94" s="89">
        <v>2.7200000011618753E-2</v>
      </c>
      <c r="N94" s="90">
        <v>1020.230511</v>
      </c>
      <c r="O94" s="101">
        <v>121.48</v>
      </c>
      <c r="P94" s="90">
        <v>1.239375973</v>
      </c>
      <c r="Q94" s="91">
        <f t="shared" si="1"/>
        <v>6.5320616899599727E-5</v>
      </c>
      <c r="R94" s="91">
        <f>P94/'סכום נכסי הקרן'!$C$42</f>
        <v>6.4069479486968357E-6</v>
      </c>
    </row>
    <row r="95" spans="2:18">
      <c r="B95" s="86" t="s">
        <v>2964</v>
      </c>
      <c r="C95" s="88" t="s">
        <v>2665</v>
      </c>
      <c r="D95" s="87" t="s">
        <v>2718</v>
      </c>
      <c r="E95" s="87"/>
      <c r="F95" s="87" t="s">
        <v>433</v>
      </c>
      <c r="G95" s="100">
        <v>41815</v>
      </c>
      <c r="H95" s="87" t="s">
        <v>319</v>
      </c>
      <c r="I95" s="90">
        <v>3.8799999990807406</v>
      </c>
      <c r="J95" s="88" t="s">
        <v>349</v>
      </c>
      <c r="K95" s="88" t="s">
        <v>133</v>
      </c>
      <c r="L95" s="89">
        <v>5.0999999999999997E-2</v>
      </c>
      <c r="M95" s="89">
        <v>2.7199999983338431E-2</v>
      </c>
      <c r="N95" s="90">
        <v>573.62854800000002</v>
      </c>
      <c r="O95" s="101">
        <v>121.37</v>
      </c>
      <c r="P95" s="90">
        <v>0.69621297800000004</v>
      </c>
      <c r="Q95" s="91">
        <f t="shared" si="1"/>
        <v>3.6693515290914433E-5</v>
      </c>
      <c r="R95" s="91">
        <f>P95/'סכום נכסי הקרן'!$C$42</f>
        <v>3.5990695385646426E-6</v>
      </c>
    </row>
    <row r="96" spans="2:18">
      <c r="B96" s="86" t="s">
        <v>2964</v>
      </c>
      <c r="C96" s="88" t="s">
        <v>2665</v>
      </c>
      <c r="D96" s="87" t="s">
        <v>2719</v>
      </c>
      <c r="E96" s="87"/>
      <c r="F96" s="87" t="s">
        <v>433</v>
      </c>
      <c r="G96" s="100">
        <v>41836</v>
      </c>
      <c r="H96" s="87" t="s">
        <v>319</v>
      </c>
      <c r="I96" s="90">
        <v>3.8800000009304036</v>
      </c>
      <c r="J96" s="88" t="s">
        <v>349</v>
      </c>
      <c r="K96" s="88" t="s">
        <v>133</v>
      </c>
      <c r="L96" s="89">
        <v>5.0999999999999997E-2</v>
      </c>
      <c r="M96" s="89">
        <v>2.7200000007171862E-2</v>
      </c>
      <c r="N96" s="90">
        <v>1705.3304170000001</v>
      </c>
      <c r="O96" s="101">
        <v>121.01</v>
      </c>
      <c r="P96" s="90">
        <v>2.0636203160000002</v>
      </c>
      <c r="Q96" s="91">
        <f t="shared" si="1"/>
        <v>1.0876195361556112E-4</v>
      </c>
      <c r="R96" s="91">
        <f>P96/'סכום נכסי הקרן'!$C$42</f>
        <v>1.0667874993963044E-5</v>
      </c>
    </row>
    <row r="97" spans="2:18">
      <c r="B97" s="86" t="s">
        <v>2964</v>
      </c>
      <c r="C97" s="88" t="s">
        <v>2665</v>
      </c>
      <c r="D97" s="87" t="s">
        <v>2720</v>
      </c>
      <c r="E97" s="87"/>
      <c r="F97" s="87" t="s">
        <v>433</v>
      </c>
      <c r="G97" s="100">
        <v>40903</v>
      </c>
      <c r="H97" s="87" t="s">
        <v>319</v>
      </c>
      <c r="I97" s="90">
        <v>3.8200000003599657</v>
      </c>
      <c r="J97" s="88" t="s">
        <v>349</v>
      </c>
      <c r="K97" s="88" t="s">
        <v>133</v>
      </c>
      <c r="L97" s="89">
        <v>5.2619999999999993E-2</v>
      </c>
      <c r="M97" s="89">
        <v>3.7400000002221066E-2</v>
      </c>
      <c r="N97" s="90">
        <v>2152.9881150000001</v>
      </c>
      <c r="O97" s="101">
        <v>121.29</v>
      </c>
      <c r="P97" s="90">
        <v>2.6113592329999999</v>
      </c>
      <c r="Q97" s="91">
        <f t="shared" si="1"/>
        <v>1.3763022663182254E-4</v>
      </c>
      <c r="R97" s="91">
        <f>P97/'סכום נכסי הקרן'!$C$42</f>
        <v>1.3499408610190873E-5</v>
      </c>
    </row>
    <row r="98" spans="2:18">
      <c r="B98" s="86" t="s">
        <v>2964</v>
      </c>
      <c r="C98" s="88" t="s">
        <v>2665</v>
      </c>
      <c r="D98" s="87" t="s">
        <v>2721</v>
      </c>
      <c r="E98" s="87"/>
      <c r="F98" s="87" t="s">
        <v>433</v>
      </c>
      <c r="G98" s="100">
        <v>41911</v>
      </c>
      <c r="H98" s="87" t="s">
        <v>319</v>
      </c>
      <c r="I98" s="90">
        <v>3.8800000001975388</v>
      </c>
      <c r="J98" s="88" t="s">
        <v>349</v>
      </c>
      <c r="K98" s="88" t="s">
        <v>133</v>
      </c>
      <c r="L98" s="89">
        <v>5.0999999999999997E-2</v>
      </c>
      <c r="M98" s="89">
        <v>2.720000000049385E-2</v>
      </c>
      <c r="N98" s="90">
        <v>669.33985199999995</v>
      </c>
      <c r="O98" s="101">
        <v>121.01</v>
      </c>
      <c r="P98" s="90">
        <v>0.80996814299999997</v>
      </c>
      <c r="Q98" s="91">
        <f t="shared" si="1"/>
        <v>4.2688917586256294E-5</v>
      </c>
      <c r="R98" s="91">
        <f>P98/'סכום נכסי הקרן'!$C$42</f>
        <v>4.1871263001349427E-6</v>
      </c>
    </row>
    <row r="99" spans="2:18">
      <c r="B99" s="86" t="s">
        <v>2964</v>
      </c>
      <c r="C99" s="88" t="s">
        <v>2665</v>
      </c>
      <c r="D99" s="87" t="s">
        <v>2722</v>
      </c>
      <c r="E99" s="87"/>
      <c r="F99" s="87" t="s">
        <v>433</v>
      </c>
      <c r="G99" s="100">
        <v>40933</v>
      </c>
      <c r="H99" s="87" t="s">
        <v>319</v>
      </c>
      <c r="I99" s="90">
        <v>3.8799999999517794</v>
      </c>
      <c r="J99" s="88" t="s">
        <v>349</v>
      </c>
      <c r="K99" s="88" t="s">
        <v>133</v>
      </c>
      <c r="L99" s="89">
        <v>5.1330999999999995E-2</v>
      </c>
      <c r="M99" s="89">
        <v>2.7199999998874853E-2</v>
      </c>
      <c r="N99" s="90">
        <v>7939.2613250000004</v>
      </c>
      <c r="O99" s="101">
        <v>125.38</v>
      </c>
      <c r="P99" s="90">
        <v>9.9542461459999991</v>
      </c>
      <c r="Q99" s="91">
        <f t="shared" si="1"/>
        <v>5.2463297110180707E-4</v>
      </c>
      <c r="R99" s="91">
        <f>P99/'סכום נכסי הקרן'!$C$42</f>
        <v>5.1458426107424682E-5</v>
      </c>
    </row>
    <row r="100" spans="2:18">
      <c r="B100" s="86" t="s">
        <v>2964</v>
      </c>
      <c r="C100" s="88" t="s">
        <v>2665</v>
      </c>
      <c r="D100" s="87" t="s">
        <v>2723</v>
      </c>
      <c r="E100" s="87"/>
      <c r="F100" s="87" t="s">
        <v>433</v>
      </c>
      <c r="G100" s="100">
        <v>40993</v>
      </c>
      <c r="H100" s="87" t="s">
        <v>319</v>
      </c>
      <c r="I100" s="90">
        <v>3.8800000002001265</v>
      </c>
      <c r="J100" s="88" t="s">
        <v>349</v>
      </c>
      <c r="K100" s="88" t="s">
        <v>133</v>
      </c>
      <c r="L100" s="89">
        <v>5.1451999999999998E-2</v>
      </c>
      <c r="M100" s="89">
        <v>2.7100000001673469E-2</v>
      </c>
      <c r="N100" s="90">
        <v>4620.443757</v>
      </c>
      <c r="O100" s="101">
        <v>125.45</v>
      </c>
      <c r="P100" s="90">
        <v>5.7963468929999999</v>
      </c>
      <c r="Q100" s="91">
        <f t="shared" si="1"/>
        <v>3.0549321841245517E-4</v>
      </c>
      <c r="R100" s="91">
        <f>P100/'סכום נכסי הקרן'!$C$42</f>
        <v>2.9964186530217351E-5</v>
      </c>
    </row>
    <row r="101" spans="2:18">
      <c r="B101" s="86" t="s">
        <v>2964</v>
      </c>
      <c r="C101" s="88" t="s">
        <v>2665</v>
      </c>
      <c r="D101" s="87" t="s">
        <v>2724</v>
      </c>
      <c r="E101" s="87"/>
      <c r="F101" s="87" t="s">
        <v>433</v>
      </c>
      <c r="G101" s="100">
        <v>41053</v>
      </c>
      <c r="H101" s="87" t="s">
        <v>319</v>
      </c>
      <c r="I101" s="90">
        <v>3.880000000208736</v>
      </c>
      <c r="J101" s="88" t="s">
        <v>349</v>
      </c>
      <c r="K101" s="88" t="s">
        <v>133</v>
      </c>
      <c r="L101" s="89">
        <v>5.0999999999999997E-2</v>
      </c>
      <c r="M101" s="89">
        <v>2.7200000002385556E-2</v>
      </c>
      <c r="N101" s="90">
        <v>3254.5320320000001</v>
      </c>
      <c r="O101" s="101">
        <v>123.65</v>
      </c>
      <c r="P101" s="90">
        <v>4.0242286819999995</v>
      </c>
      <c r="Q101" s="91">
        <f t="shared" si="1"/>
        <v>2.1209472006869631E-4</v>
      </c>
      <c r="R101" s="91">
        <f>P101/'סכום נכסי הקרן'!$C$42</f>
        <v>2.0803230223042952E-5</v>
      </c>
    </row>
    <row r="102" spans="2:18">
      <c r="B102" s="86" t="s">
        <v>2964</v>
      </c>
      <c r="C102" s="88" t="s">
        <v>2665</v>
      </c>
      <c r="D102" s="87" t="s">
        <v>2725</v>
      </c>
      <c r="E102" s="87"/>
      <c r="F102" s="87" t="s">
        <v>433</v>
      </c>
      <c r="G102" s="100">
        <v>41085</v>
      </c>
      <c r="H102" s="87" t="s">
        <v>319</v>
      </c>
      <c r="I102" s="90">
        <v>3.88</v>
      </c>
      <c r="J102" s="88" t="s">
        <v>349</v>
      </c>
      <c r="K102" s="88" t="s">
        <v>133</v>
      </c>
      <c r="L102" s="89">
        <v>5.0999999999999997E-2</v>
      </c>
      <c r="M102" s="89">
        <v>2.7200000000000002E-2</v>
      </c>
      <c r="N102" s="90">
        <v>5988.5642469999993</v>
      </c>
      <c r="O102" s="101">
        <v>123.65</v>
      </c>
      <c r="P102" s="90">
        <v>7.4048593499999997</v>
      </c>
      <c r="Q102" s="91">
        <f t="shared" si="1"/>
        <v>3.9026896707216463E-4</v>
      </c>
      <c r="R102" s="91">
        <f>P102/'סכום נכסי הקרן'!$C$42</f>
        <v>3.8279383703100946E-5</v>
      </c>
    </row>
    <row r="103" spans="2:18">
      <c r="B103" s="86" t="s">
        <v>2964</v>
      </c>
      <c r="C103" s="88" t="s">
        <v>2665</v>
      </c>
      <c r="D103" s="87" t="s">
        <v>2726</v>
      </c>
      <c r="E103" s="87"/>
      <c r="F103" s="87" t="s">
        <v>433</v>
      </c>
      <c r="G103" s="100">
        <v>41115</v>
      </c>
      <c r="H103" s="87" t="s">
        <v>319</v>
      </c>
      <c r="I103" s="90">
        <v>3.8799999994164707</v>
      </c>
      <c r="J103" s="88" t="s">
        <v>349</v>
      </c>
      <c r="K103" s="88" t="s">
        <v>133</v>
      </c>
      <c r="L103" s="89">
        <v>5.0999999999999997E-2</v>
      </c>
      <c r="M103" s="89">
        <v>2.7399999996474512E-2</v>
      </c>
      <c r="N103" s="90">
        <v>2655.6307959999999</v>
      </c>
      <c r="O103" s="101">
        <v>123.9</v>
      </c>
      <c r="P103" s="90">
        <v>3.2903264340000002</v>
      </c>
      <c r="Q103" s="91">
        <f t="shared" si="1"/>
        <v>1.7341481289950754E-4</v>
      </c>
      <c r="R103" s="91">
        <f>P103/'סכום נכסי הקרן'!$C$42</f>
        <v>1.7009326190043281E-5</v>
      </c>
    </row>
    <row r="104" spans="2:18">
      <c r="B104" s="86" t="s">
        <v>2964</v>
      </c>
      <c r="C104" s="88" t="s">
        <v>2665</v>
      </c>
      <c r="D104" s="87" t="s">
        <v>2727</v>
      </c>
      <c r="E104" s="87"/>
      <c r="F104" s="87" t="s">
        <v>433</v>
      </c>
      <c r="G104" s="100">
        <v>41179</v>
      </c>
      <c r="H104" s="87" t="s">
        <v>319</v>
      </c>
      <c r="I104" s="90">
        <v>3.8800000002240682</v>
      </c>
      <c r="J104" s="88" t="s">
        <v>349</v>
      </c>
      <c r="K104" s="88" t="s">
        <v>133</v>
      </c>
      <c r="L104" s="89">
        <v>5.0999999999999997E-2</v>
      </c>
      <c r="M104" s="89">
        <v>2.7200000001169053E-2</v>
      </c>
      <c r="N104" s="90">
        <v>3348.7506530000001</v>
      </c>
      <c r="O104" s="101">
        <v>122.61</v>
      </c>
      <c r="P104" s="90">
        <v>4.1059032159999997</v>
      </c>
      <c r="Q104" s="91">
        <f t="shared" si="1"/>
        <v>2.1639933066474774E-4</v>
      </c>
      <c r="R104" s="91">
        <f>P104/'סכום נכסי הקרן'!$C$42</f>
        <v>2.1225446321686065E-5</v>
      </c>
    </row>
    <row r="105" spans="2:18">
      <c r="B105" s="86" t="s">
        <v>2965</v>
      </c>
      <c r="C105" s="88" t="s">
        <v>2664</v>
      </c>
      <c r="D105" s="87">
        <v>4099</v>
      </c>
      <c r="E105" s="87"/>
      <c r="F105" s="87" t="s">
        <v>436</v>
      </c>
      <c r="G105" s="100">
        <v>42052</v>
      </c>
      <c r="H105" s="87" t="s">
        <v>131</v>
      </c>
      <c r="I105" s="90">
        <v>4.3499999998920691</v>
      </c>
      <c r="J105" s="88" t="s">
        <v>563</v>
      </c>
      <c r="K105" s="88" t="s">
        <v>133</v>
      </c>
      <c r="L105" s="89">
        <v>2.9779E-2</v>
      </c>
      <c r="M105" s="89">
        <v>3.4299999999352411E-2</v>
      </c>
      <c r="N105" s="90">
        <v>21455.164589</v>
      </c>
      <c r="O105" s="101">
        <v>107.96</v>
      </c>
      <c r="P105" s="90">
        <v>23.162995849999998</v>
      </c>
      <c r="Q105" s="91">
        <f t="shared" si="1"/>
        <v>1.2207927304758782E-3</v>
      </c>
      <c r="R105" s="91">
        <f>P105/'סכום נכסי הקרן'!$C$42</f>
        <v>1.1974099222498868E-4</v>
      </c>
    </row>
    <row r="106" spans="2:18">
      <c r="B106" s="86" t="s">
        <v>2965</v>
      </c>
      <c r="C106" s="88" t="s">
        <v>2664</v>
      </c>
      <c r="D106" s="87" t="s">
        <v>2728</v>
      </c>
      <c r="E106" s="87"/>
      <c r="F106" s="87" t="s">
        <v>436</v>
      </c>
      <c r="G106" s="100">
        <v>42054</v>
      </c>
      <c r="H106" s="87" t="s">
        <v>131</v>
      </c>
      <c r="I106" s="90">
        <v>4.3499999993893699</v>
      </c>
      <c r="J106" s="88" t="s">
        <v>563</v>
      </c>
      <c r="K106" s="88" t="s">
        <v>133</v>
      </c>
      <c r="L106" s="89">
        <v>2.9779E-2</v>
      </c>
      <c r="M106" s="89">
        <v>3.429999999511496E-2</v>
      </c>
      <c r="N106" s="90">
        <v>606.76372000000003</v>
      </c>
      <c r="O106" s="101">
        <v>107.96</v>
      </c>
      <c r="P106" s="90">
        <v>0.65506212400000008</v>
      </c>
      <c r="Q106" s="91">
        <f t="shared" si="1"/>
        <v>3.4524682565588269E-5</v>
      </c>
      <c r="R106" s="91">
        <f>P106/'סכום נכסי הקרן'!$C$42</f>
        <v>3.3863404028010737E-6</v>
      </c>
    </row>
    <row r="107" spans="2:18">
      <c r="B107" s="86" t="s">
        <v>2966</v>
      </c>
      <c r="C107" s="88" t="s">
        <v>2664</v>
      </c>
      <c r="D107" s="87">
        <v>9079</v>
      </c>
      <c r="E107" s="87"/>
      <c r="F107" s="87" t="s">
        <v>2693</v>
      </c>
      <c r="G107" s="100">
        <v>44705</v>
      </c>
      <c r="H107" s="87" t="s">
        <v>2663</v>
      </c>
      <c r="I107" s="90">
        <v>7.9599999999797939</v>
      </c>
      <c r="J107" s="88" t="s">
        <v>339</v>
      </c>
      <c r="K107" s="88" t="s">
        <v>133</v>
      </c>
      <c r="L107" s="89">
        <v>2.3671999999999999E-2</v>
      </c>
      <c r="M107" s="89">
        <v>2.5899999999987915E-2</v>
      </c>
      <c r="N107" s="90">
        <v>89152.454058999996</v>
      </c>
      <c r="O107" s="101">
        <v>102.14</v>
      </c>
      <c r="P107" s="90">
        <v>91.060307929000004</v>
      </c>
      <c r="Q107" s="91">
        <f t="shared" si="1"/>
        <v>4.799282557166204E-3</v>
      </c>
      <c r="R107" s="91">
        <f>P107/'סכום נכסי הקרן'!$C$42</f>
        <v>4.7073581044273539E-4</v>
      </c>
    </row>
    <row r="108" spans="2:18">
      <c r="B108" s="86" t="s">
        <v>2966</v>
      </c>
      <c r="C108" s="88" t="s">
        <v>2664</v>
      </c>
      <c r="D108" s="87">
        <v>9017</v>
      </c>
      <c r="E108" s="87"/>
      <c r="F108" s="87" t="s">
        <v>2693</v>
      </c>
      <c r="G108" s="100">
        <v>44651</v>
      </c>
      <c r="H108" s="87" t="s">
        <v>2663</v>
      </c>
      <c r="I108" s="90">
        <v>8.0400000000067351</v>
      </c>
      <c r="J108" s="88" t="s">
        <v>339</v>
      </c>
      <c r="K108" s="88" t="s">
        <v>133</v>
      </c>
      <c r="L108" s="89">
        <v>1.797E-2</v>
      </c>
      <c r="M108" s="89">
        <v>4.2200000000028416E-2</v>
      </c>
      <c r="N108" s="90">
        <v>218433.47201699999</v>
      </c>
      <c r="O108" s="101">
        <v>87.01</v>
      </c>
      <c r="P108" s="90">
        <v>190.05896134299999</v>
      </c>
      <c r="Q108" s="91">
        <f t="shared" si="1"/>
        <v>1.0016951169523711E-2</v>
      </c>
      <c r="R108" s="91">
        <f>P108/'סכום נכסי הקרן'!$C$42</f>
        <v>9.825088585189031E-4</v>
      </c>
    </row>
    <row r="109" spans="2:18">
      <c r="B109" s="86" t="s">
        <v>2966</v>
      </c>
      <c r="C109" s="88" t="s">
        <v>2664</v>
      </c>
      <c r="D109" s="87">
        <v>9080</v>
      </c>
      <c r="E109" s="87"/>
      <c r="F109" s="87" t="s">
        <v>2693</v>
      </c>
      <c r="G109" s="100">
        <v>44705</v>
      </c>
      <c r="H109" s="87" t="s">
        <v>2663</v>
      </c>
      <c r="I109" s="90">
        <v>7.5999999999369559</v>
      </c>
      <c r="J109" s="88" t="s">
        <v>339</v>
      </c>
      <c r="K109" s="88" t="s">
        <v>133</v>
      </c>
      <c r="L109" s="89">
        <v>2.3184999999999997E-2</v>
      </c>
      <c r="M109" s="89">
        <v>2.8199999999810866E-2</v>
      </c>
      <c r="N109" s="90">
        <v>63359.516508000001</v>
      </c>
      <c r="O109" s="101">
        <v>100.14</v>
      </c>
      <c r="P109" s="90">
        <v>63.448221010000005</v>
      </c>
      <c r="Q109" s="91">
        <f t="shared" si="1"/>
        <v>3.3440029723372285E-3</v>
      </c>
      <c r="R109" s="91">
        <f>P109/'סכום נכסי הקרן'!$C$42</f>
        <v>3.2799526399119808E-4</v>
      </c>
    </row>
    <row r="110" spans="2:18">
      <c r="B110" s="86" t="s">
        <v>2966</v>
      </c>
      <c r="C110" s="88" t="s">
        <v>2664</v>
      </c>
      <c r="D110" s="87">
        <v>9019</v>
      </c>
      <c r="E110" s="87"/>
      <c r="F110" s="87" t="s">
        <v>2693</v>
      </c>
      <c r="G110" s="100">
        <v>44651</v>
      </c>
      <c r="H110" s="87" t="s">
        <v>2663</v>
      </c>
      <c r="I110" s="90">
        <v>7.6199999999782593</v>
      </c>
      <c r="J110" s="88" t="s">
        <v>339</v>
      </c>
      <c r="K110" s="88" t="s">
        <v>133</v>
      </c>
      <c r="L110" s="89">
        <v>1.8769999999999998E-2</v>
      </c>
      <c r="M110" s="89">
        <v>4.6099999999822276E-2</v>
      </c>
      <c r="N110" s="90">
        <v>134934.29495099999</v>
      </c>
      <c r="O110" s="101">
        <v>85.9</v>
      </c>
      <c r="P110" s="90">
        <v>115.908558246</v>
      </c>
      <c r="Q110" s="91">
        <f t="shared" si="1"/>
        <v>6.1088956809814696E-3</v>
      </c>
      <c r="R110" s="91">
        <f>P110/'סכום נכסי הקרן'!$C$42</f>
        <v>5.9918871728088384E-4</v>
      </c>
    </row>
    <row r="111" spans="2:18">
      <c r="B111" s="86" t="s">
        <v>2967</v>
      </c>
      <c r="C111" s="88" t="s">
        <v>2664</v>
      </c>
      <c r="D111" s="87">
        <v>4100</v>
      </c>
      <c r="E111" s="87"/>
      <c r="F111" s="87" t="s">
        <v>436</v>
      </c>
      <c r="G111" s="100">
        <v>42052</v>
      </c>
      <c r="H111" s="87" t="s">
        <v>131</v>
      </c>
      <c r="I111" s="90">
        <v>4.4300000000375475</v>
      </c>
      <c r="J111" s="88" t="s">
        <v>563</v>
      </c>
      <c r="K111" s="88" t="s">
        <v>133</v>
      </c>
      <c r="L111" s="89">
        <v>2.9779E-2</v>
      </c>
      <c r="M111" s="89">
        <v>1.9699999999982121E-2</v>
      </c>
      <c r="N111" s="90">
        <v>24334.379066000005</v>
      </c>
      <c r="O111" s="101">
        <v>114.92</v>
      </c>
      <c r="P111" s="90">
        <v>27.965068565000003</v>
      </c>
      <c r="Q111" s="91">
        <f t="shared" si="1"/>
        <v>1.4738832848951835E-3</v>
      </c>
      <c r="R111" s="91">
        <f>P111/'סכום נכסי הקרן'!$C$42</f>
        <v>1.4456528332076446E-4</v>
      </c>
    </row>
    <row r="112" spans="2:18">
      <c r="B112" s="86" t="s">
        <v>2968</v>
      </c>
      <c r="C112" s="88" t="s">
        <v>2665</v>
      </c>
      <c r="D112" s="87" t="s">
        <v>2729</v>
      </c>
      <c r="E112" s="87"/>
      <c r="F112" s="87" t="s">
        <v>436</v>
      </c>
      <c r="G112" s="100">
        <v>41767</v>
      </c>
      <c r="H112" s="87" t="s">
        <v>131</v>
      </c>
      <c r="I112" s="90">
        <v>4.7199999996488531</v>
      </c>
      <c r="J112" s="88" t="s">
        <v>563</v>
      </c>
      <c r="K112" s="88" t="s">
        <v>133</v>
      </c>
      <c r="L112" s="89">
        <v>5.3499999999999999E-2</v>
      </c>
      <c r="M112" s="89">
        <v>2.649999999698233E-2</v>
      </c>
      <c r="N112" s="90">
        <v>1473.044922</v>
      </c>
      <c r="O112" s="101">
        <v>123.73</v>
      </c>
      <c r="P112" s="90">
        <v>1.822598387</v>
      </c>
      <c r="Q112" s="91">
        <f t="shared" si="1"/>
        <v>9.6059027762881603E-5</v>
      </c>
      <c r="R112" s="91">
        <f>P112/'סכום נכסי הקרן'!$C$42</f>
        <v>9.4219133267704635E-6</v>
      </c>
    </row>
    <row r="113" spans="2:18">
      <c r="B113" s="86" t="s">
        <v>2968</v>
      </c>
      <c r="C113" s="88" t="s">
        <v>2665</v>
      </c>
      <c r="D113" s="87" t="s">
        <v>2730</v>
      </c>
      <c r="E113" s="87"/>
      <c r="F113" s="87" t="s">
        <v>436</v>
      </c>
      <c r="G113" s="100">
        <v>41269</v>
      </c>
      <c r="H113" s="87" t="s">
        <v>131</v>
      </c>
      <c r="I113" s="90">
        <v>4.7800000000586831</v>
      </c>
      <c r="J113" s="88" t="s">
        <v>563</v>
      </c>
      <c r="K113" s="88" t="s">
        <v>133</v>
      </c>
      <c r="L113" s="89">
        <v>5.3499999999999999E-2</v>
      </c>
      <c r="M113" s="89">
        <v>1.8400000000712569E-2</v>
      </c>
      <c r="N113" s="90">
        <v>7315.963933</v>
      </c>
      <c r="O113" s="101">
        <v>130.44</v>
      </c>
      <c r="P113" s="90">
        <v>9.5429428979999997</v>
      </c>
      <c r="Q113" s="91">
        <f t="shared" si="1"/>
        <v>5.0295546364849039E-4</v>
      </c>
      <c r="R113" s="91">
        <f>P113/'סכום נכסי הקרן'!$C$42</f>
        <v>4.9332196005765337E-5</v>
      </c>
    </row>
    <row r="114" spans="2:18">
      <c r="B114" s="86" t="s">
        <v>2968</v>
      </c>
      <c r="C114" s="88" t="s">
        <v>2665</v>
      </c>
      <c r="D114" s="87" t="s">
        <v>2731</v>
      </c>
      <c r="E114" s="87"/>
      <c r="F114" s="87" t="s">
        <v>436</v>
      </c>
      <c r="G114" s="100">
        <v>41767</v>
      </c>
      <c r="H114" s="87" t="s">
        <v>131</v>
      </c>
      <c r="I114" s="90">
        <v>5.3999999987380649</v>
      </c>
      <c r="J114" s="88" t="s">
        <v>563</v>
      </c>
      <c r="K114" s="88" t="s">
        <v>133</v>
      </c>
      <c r="L114" s="89">
        <v>5.3499999999999999E-2</v>
      </c>
      <c r="M114" s="89">
        <v>3.0099999990395268E-2</v>
      </c>
      <c r="N114" s="90">
        <v>1152.8178379999999</v>
      </c>
      <c r="O114" s="101">
        <v>123.73</v>
      </c>
      <c r="P114" s="90">
        <v>1.4263814370000003</v>
      </c>
      <c r="Q114" s="91">
        <f t="shared" si="1"/>
        <v>7.5176635200896832E-5</v>
      </c>
      <c r="R114" s="91">
        <f>P114/'סכום נכסי הקרן'!$C$42</f>
        <v>7.3736717678376326E-6</v>
      </c>
    </row>
    <row r="115" spans="2:18">
      <c r="B115" s="86" t="s">
        <v>2968</v>
      </c>
      <c r="C115" s="88" t="s">
        <v>2665</v>
      </c>
      <c r="D115" s="87" t="s">
        <v>2732</v>
      </c>
      <c r="E115" s="87"/>
      <c r="F115" s="87" t="s">
        <v>436</v>
      </c>
      <c r="G115" s="100">
        <v>41767</v>
      </c>
      <c r="H115" s="87" t="s">
        <v>131</v>
      </c>
      <c r="I115" s="90">
        <v>4.7200000009217611</v>
      </c>
      <c r="J115" s="88" t="s">
        <v>563</v>
      </c>
      <c r="K115" s="88" t="s">
        <v>133</v>
      </c>
      <c r="L115" s="89">
        <v>5.3499999999999999E-2</v>
      </c>
      <c r="M115" s="89">
        <v>2.6500000006035335E-2</v>
      </c>
      <c r="N115" s="90">
        <v>1473.0448550000001</v>
      </c>
      <c r="O115" s="101">
        <v>123.73</v>
      </c>
      <c r="P115" s="90">
        <v>1.8225983060000002</v>
      </c>
      <c r="Q115" s="91">
        <f t="shared" si="1"/>
        <v>9.6059023493821956E-5</v>
      </c>
      <c r="R115" s="91">
        <f>P115/'סכום נכסי הקרן'!$C$42</f>
        <v>9.4219129080413659E-6</v>
      </c>
    </row>
    <row r="116" spans="2:18">
      <c r="B116" s="86" t="s">
        <v>2968</v>
      </c>
      <c r="C116" s="88" t="s">
        <v>2665</v>
      </c>
      <c r="D116" s="87" t="s">
        <v>2733</v>
      </c>
      <c r="E116" s="87"/>
      <c r="F116" s="87" t="s">
        <v>436</v>
      </c>
      <c r="G116" s="100">
        <v>41269</v>
      </c>
      <c r="H116" s="87" t="s">
        <v>131</v>
      </c>
      <c r="I116" s="90">
        <v>4.7799999999408245</v>
      </c>
      <c r="J116" s="88" t="s">
        <v>563</v>
      </c>
      <c r="K116" s="88" t="s">
        <v>133</v>
      </c>
      <c r="L116" s="89">
        <v>5.3499999999999999E-2</v>
      </c>
      <c r="M116" s="89">
        <v>1.8400000000197248E-2</v>
      </c>
      <c r="N116" s="90">
        <v>7773.2112470000002</v>
      </c>
      <c r="O116" s="101">
        <v>130.44</v>
      </c>
      <c r="P116" s="90">
        <v>10.139376270000001</v>
      </c>
      <c r="Q116" s="91">
        <f t="shared" si="1"/>
        <v>5.3439015065815103E-4</v>
      </c>
      <c r="R116" s="91">
        <f>P116/'סכום נכסי הקרן'!$C$42</f>
        <v>5.2415455365731767E-5</v>
      </c>
    </row>
    <row r="117" spans="2:18">
      <c r="B117" s="86" t="s">
        <v>2968</v>
      </c>
      <c r="C117" s="88" t="s">
        <v>2665</v>
      </c>
      <c r="D117" s="87" t="s">
        <v>2734</v>
      </c>
      <c r="E117" s="87"/>
      <c r="F117" s="87" t="s">
        <v>436</v>
      </c>
      <c r="G117" s="100">
        <v>41281</v>
      </c>
      <c r="H117" s="87" t="s">
        <v>131</v>
      </c>
      <c r="I117" s="90">
        <v>4.780000000137842</v>
      </c>
      <c r="J117" s="88" t="s">
        <v>563</v>
      </c>
      <c r="K117" s="88" t="s">
        <v>133</v>
      </c>
      <c r="L117" s="89">
        <v>5.3499999999999999E-2</v>
      </c>
      <c r="M117" s="89">
        <v>1.8500000000548234E-2</v>
      </c>
      <c r="N117" s="90">
        <v>9793.1248020000003</v>
      </c>
      <c r="O117" s="101">
        <v>130.38</v>
      </c>
      <c r="P117" s="90">
        <v>12.768275557999999</v>
      </c>
      <c r="Q117" s="91">
        <f t="shared" si="1"/>
        <v>6.7294481607046682E-4</v>
      </c>
      <c r="R117" s="91">
        <f>P117/'סכום נכסי הקרן'!$C$42</f>
        <v>6.6005537203297094E-5</v>
      </c>
    </row>
    <row r="118" spans="2:18">
      <c r="B118" s="86" t="s">
        <v>2968</v>
      </c>
      <c r="C118" s="88" t="s">
        <v>2665</v>
      </c>
      <c r="D118" s="87" t="s">
        <v>2735</v>
      </c>
      <c r="E118" s="87"/>
      <c r="F118" s="87" t="s">
        <v>436</v>
      </c>
      <c r="G118" s="100">
        <v>41767</v>
      </c>
      <c r="H118" s="87" t="s">
        <v>131</v>
      </c>
      <c r="I118" s="90">
        <v>4.719999999588703</v>
      </c>
      <c r="J118" s="88" t="s">
        <v>563</v>
      </c>
      <c r="K118" s="88" t="s">
        <v>133</v>
      </c>
      <c r="L118" s="89">
        <v>5.3499999999999999E-2</v>
      </c>
      <c r="M118" s="89">
        <v>2.6499999999532613E-2</v>
      </c>
      <c r="N118" s="90">
        <v>1729.2265829999999</v>
      </c>
      <c r="O118" s="101">
        <v>123.73</v>
      </c>
      <c r="P118" s="90">
        <v>2.139571954</v>
      </c>
      <c r="Q118" s="91">
        <f t="shared" si="1"/>
        <v>1.1276494218140052E-4</v>
      </c>
      <c r="R118" s="91">
        <f>P118/'סכום נכסי הקרן'!$C$42</f>
        <v>1.1060506610103195E-5</v>
      </c>
    </row>
    <row r="119" spans="2:18">
      <c r="B119" s="86" t="s">
        <v>2968</v>
      </c>
      <c r="C119" s="88" t="s">
        <v>2665</v>
      </c>
      <c r="D119" s="87" t="s">
        <v>2736</v>
      </c>
      <c r="E119" s="87"/>
      <c r="F119" s="87" t="s">
        <v>436</v>
      </c>
      <c r="G119" s="100">
        <v>41281</v>
      </c>
      <c r="H119" s="87" t="s">
        <v>131</v>
      </c>
      <c r="I119" s="90">
        <v>4.7799999997564555</v>
      </c>
      <c r="J119" s="88" t="s">
        <v>563</v>
      </c>
      <c r="K119" s="88" t="s">
        <v>133</v>
      </c>
      <c r="L119" s="89">
        <v>5.3499999999999999E-2</v>
      </c>
      <c r="M119" s="89">
        <v>1.8499999999673822E-2</v>
      </c>
      <c r="N119" s="90">
        <v>7054.3695770000004</v>
      </c>
      <c r="O119" s="101">
        <v>130.38</v>
      </c>
      <c r="P119" s="90">
        <v>9.197486657999999</v>
      </c>
      <c r="Q119" s="91">
        <f t="shared" si="1"/>
        <v>4.8474838589306567E-4</v>
      </c>
      <c r="R119" s="91">
        <f>P119/'סכום נכסי הקרן'!$C$42</f>
        <v>4.754636168555093E-5</v>
      </c>
    </row>
    <row r="120" spans="2:18">
      <c r="B120" s="86" t="s">
        <v>2968</v>
      </c>
      <c r="C120" s="88" t="s">
        <v>2665</v>
      </c>
      <c r="D120" s="87" t="s">
        <v>2737</v>
      </c>
      <c r="E120" s="87"/>
      <c r="F120" s="87" t="s">
        <v>436</v>
      </c>
      <c r="G120" s="100">
        <v>41767</v>
      </c>
      <c r="H120" s="87" t="s">
        <v>131</v>
      </c>
      <c r="I120" s="90">
        <v>4.7199999986689267</v>
      </c>
      <c r="J120" s="88" t="s">
        <v>563</v>
      </c>
      <c r="K120" s="88" t="s">
        <v>133</v>
      </c>
      <c r="L120" s="89">
        <v>5.3499999999999999E-2</v>
      </c>
      <c r="M120" s="89">
        <v>2.6499999994836355E-2</v>
      </c>
      <c r="N120" s="90">
        <v>1408.676539</v>
      </c>
      <c r="O120" s="101">
        <v>123.73</v>
      </c>
      <c r="P120" s="90">
        <v>1.7429554060000001</v>
      </c>
      <c r="Q120" s="91">
        <f t="shared" si="1"/>
        <v>9.1861489030506093E-5</v>
      </c>
      <c r="R120" s="91">
        <f>P120/'סכום נכסי הקרן'!$C$42</f>
        <v>9.0101993312902163E-6</v>
      </c>
    </row>
    <row r="121" spans="2:18">
      <c r="B121" s="86" t="s">
        <v>2968</v>
      </c>
      <c r="C121" s="88" t="s">
        <v>2665</v>
      </c>
      <c r="D121" s="87" t="s">
        <v>2738</v>
      </c>
      <c r="E121" s="87"/>
      <c r="F121" s="87" t="s">
        <v>436</v>
      </c>
      <c r="G121" s="100">
        <v>41281</v>
      </c>
      <c r="H121" s="87" t="s">
        <v>131</v>
      </c>
      <c r="I121" s="90">
        <v>4.780000000233569</v>
      </c>
      <c r="J121" s="88" t="s">
        <v>563</v>
      </c>
      <c r="K121" s="88" t="s">
        <v>133</v>
      </c>
      <c r="L121" s="89">
        <v>5.3499999999999999E-2</v>
      </c>
      <c r="M121" s="89">
        <v>1.8500000000769512E-2</v>
      </c>
      <c r="N121" s="90">
        <v>8472.1597829999992</v>
      </c>
      <c r="O121" s="101">
        <v>130.38</v>
      </c>
      <c r="P121" s="90">
        <v>11.046001438999999</v>
      </c>
      <c r="Q121" s="91">
        <f t="shared" si="1"/>
        <v>5.8217332269466728E-4</v>
      </c>
      <c r="R121" s="91">
        <f>P121/'סכום נכסי הקרן'!$C$42</f>
        <v>5.7102249682633906E-5</v>
      </c>
    </row>
    <row r="122" spans="2:18">
      <c r="B122" s="86" t="s">
        <v>2969</v>
      </c>
      <c r="C122" s="88" t="s">
        <v>2664</v>
      </c>
      <c r="D122" s="87">
        <v>9533</v>
      </c>
      <c r="E122" s="87"/>
      <c r="F122" s="87" t="s">
        <v>2693</v>
      </c>
      <c r="G122" s="100">
        <v>45015</v>
      </c>
      <c r="H122" s="87" t="s">
        <v>2663</v>
      </c>
      <c r="I122" s="90">
        <v>4.3399999999893133</v>
      </c>
      <c r="J122" s="88" t="s">
        <v>521</v>
      </c>
      <c r="K122" s="88" t="s">
        <v>133</v>
      </c>
      <c r="L122" s="89">
        <v>3.3593000000000005E-2</v>
      </c>
      <c r="M122" s="89">
        <v>3.4999999999851567E-2</v>
      </c>
      <c r="N122" s="90">
        <v>67740.784744999997</v>
      </c>
      <c r="O122" s="101">
        <v>99.45</v>
      </c>
      <c r="P122" s="90">
        <v>67.367834407999993</v>
      </c>
      <c r="Q122" s="91">
        <f t="shared" si="1"/>
        <v>3.550584002422516E-3</v>
      </c>
      <c r="R122" s="91">
        <f>P122/'סכום נכסי הקרן'!$C$42</f>
        <v>3.4825768602219276E-4</v>
      </c>
    </row>
    <row r="123" spans="2:18">
      <c r="B123" s="86" t="s">
        <v>2970</v>
      </c>
      <c r="C123" s="88" t="s">
        <v>2665</v>
      </c>
      <c r="D123" s="87" t="s">
        <v>2739</v>
      </c>
      <c r="E123" s="87"/>
      <c r="F123" s="87" t="s">
        <v>2693</v>
      </c>
      <c r="G123" s="100">
        <v>44748</v>
      </c>
      <c r="H123" s="87" t="s">
        <v>2663</v>
      </c>
      <c r="I123" s="90">
        <v>2.079999999998706</v>
      </c>
      <c r="J123" s="88" t="s">
        <v>339</v>
      </c>
      <c r="K123" s="88" t="s">
        <v>133</v>
      </c>
      <c r="L123" s="89">
        <v>7.0660000000000001E-2</v>
      </c>
      <c r="M123" s="89">
        <v>9.3599999999941771E-2</v>
      </c>
      <c r="N123" s="90">
        <v>760906.27164000005</v>
      </c>
      <c r="O123" s="101">
        <v>97.51</v>
      </c>
      <c r="P123" s="90">
        <v>741.95904718700001</v>
      </c>
      <c r="Q123" s="91">
        <f t="shared" si="1"/>
        <v>3.9104536260437951E-2</v>
      </c>
      <c r="R123" s="91">
        <f>P123/'סכום נכסי הקרן'!$C$42</f>
        <v>3.835553616458408E-3</v>
      </c>
    </row>
    <row r="124" spans="2:18">
      <c r="B124" s="86" t="s">
        <v>2971</v>
      </c>
      <c r="C124" s="88" t="s">
        <v>2665</v>
      </c>
      <c r="D124" s="87">
        <v>7127</v>
      </c>
      <c r="E124" s="87"/>
      <c r="F124" s="87" t="s">
        <v>2693</v>
      </c>
      <c r="G124" s="100">
        <v>43631</v>
      </c>
      <c r="H124" s="87" t="s">
        <v>2663</v>
      </c>
      <c r="I124" s="90">
        <v>5.0999999999918604</v>
      </c>
      <c r="J124" s="88" t="s">
        <v>339</v>
      </c>
      <c r="K124" s="88" t="s">
        <v>133</v>
      </c>
      <c r="L124" s="89">
        <v>3.1E-2</v>
      </c>
      <c r="M124" s="89">
        <v>3.1300000000056984E-2</v>
      </c>
      <c r="N124" s="90">
        <v>45121.680611000003</v>
      </c>
      <c r="O124" s="101">
        <v>108.9</v>
      </c>
      <c r="P124" s="90">
        <v>49.137507643999996</v>
      </c>
      <c r="Q124" s="91">
        <f t="shared" si="1"/>
        <v>2.5897648349964236E-3</v>
      </c>
      <c r="R124" s="91">
        <f>P124/'סכום נכסי הקרן'!$C$42</f>
        <v>2.5401610218548336E-4</v>
      </c>
    </row>
    <row r="125" spans="2:18">
      <c r="B125" s="86" t="s">
        <v>2971</v>
      </c>
      <c r="C125" s="88" t="s">
        <v>2665</v>
      </c>
      <c r="D125" s="87">
        <v>7128</v>
      </c>
      <c r="E125" s="87"/>
      <c r="F125" s="87" t="s">
        <v>2693</v>
      </c>
      <c r="G125" s="100">
        <v>43634</v>
      </c>
      <c r="H125" s="87" t="s">
        <v>2663</v>
      </c>
      <c r="I125" s="90">
        <v>5.1299999999141939</v>
      </c>
      <c r="J125" s="88" t="s">
        <v>339</v>
      </c>
      <c r="K125" s="88" t="s">
        <v>133</v>
      </c>
      <c r="L125" s="89">
        <v>2.4900000000000002E-2</v>
      </c>
      <c r="M125" s="89">
        <v>3.1399999999754839E-2</v>
      </c>
      <c r="N125" s="90">
        <v>18993.311177</v>
      </c>
      <c r="O125" s="101">
        <v>107.38</v>
      </c>
      <c r="P125" s="90">
        <v>20.395016774999998</v>
      </c>
      <c r="Q125" s="91">
        <f t="shared" si="1"/>
        <v>1.0749079427415081E-3</v>
      </c>
      <c r="R125" s="91">
        <f>P125/'סכום נכסי הקרן'!$C$42</f>
        <v>1.0543193811796107E-4</v>
      </c>
    </row>
    <row r="126" spans="2:18">
      <c r="B126" s="86" t="s">
        <v>2971</v>
      </c>
      <c r="C126" s="88" t="s">
        <v>2665</v>
      </c>
      <c r="D126" s="87">
        <v>7130</v>
      </c>
      <c r="E126" s="87"/>
      <c r="F126" s="87" t="s">
        <v>2693</v>
      </c>
      <c r="G126" s="100">
        <v>43634</v>
      </c>
      <c r="H126" s="87" t="s">
        <v>2663</v>
      </c>
      <c r="I126" s="90">
        <v>5.4000000000573998</v>
      </c>
      <c r="J126" s="88" t="s">
        <v>339</v>
      </c>
      <c r="K126" s="88" t="s">
        <v>133</v>
      </c>
      <c r="L126" s="89">
        <v>3.6000000000000004E-2</v>
      </c>
      <c r="M126" s="89">
        <v>3.1600000000373087E-2</v>
      </c>
      <c r="N126" s="90">
        <v>12469.976633000002</v>
      </c>
      <c r="O126" s="101">
        <v>111.77</v>
      </c>
      <c r="P126" s="90">
        <v>13.937692952999997</v>
      </c>
      <c r="Q126" s="91">
        <f t="shared" si="1"/>
        <v>7.345783052768311E-4</v>
      </c>
      <c r="R126" s="91">
        <f>P126/'סכום נכסי הקרן'!$C$42</f>
        <v>7.2050834629815486E-5</v>
      </c>
    </row>
    <row r="127" spans="2:18">
      <c r="B127" s="86" t="s">
        <v>2963</v>
      </c>
      <c r="C127" s="88" t="s">
        <v>2664</v>
      </c>
      <c r="D127" s="87">
        <v>9922</v>
      </c>
      <c r="E127" s="87"/>
      <c r="F127" s="87" t="s">
        <v>436</v>
      </c>
      <c r="G127" s="100">
        <v>40489</v>
      </c>
      <c r="H127" s="87" t="s">
        <v>131</v>
      </c>
      <c r="I127" s="90">
        <v>1.9800000000356011</v>
      </c>
      <c r="J127" s="88" t="s">
        <v>339</v>
      </c>
      <c r="K127" s="88" t="s">
        <v>133</v>
      </c>
      <c r="L127" s="89">
        <v>5.7000000000000002E-2</v>
      </c>
      <c r="M127" s="89">
        <v>2.260000000045773E-2</v>
      </c>
      <c r="N127" s="90">
        <v>12700.711429999999</v>
      </c>
      <c r="O127" s="101">
        <v>123.85</v>
      </c>
      <c r="P127" s="90">
        <v>15.729831178</v>
      </c>
      <c r="Q127" s="91">
        <f t="shared" si="1"/>
        <v>8.2903194725198815E-4</v>
      </c>
      <c r="R127" s="91">
        <f>P127/'סכום נכסי הקרן'!$C$42</f>
        <v>8.1315284300121425E-5</v>
      </c>
    </row>
    <row r="128" spans="2:18">
      <c r="B128" s="86" t="s">
        <v>2972</v>
      </c>
      <c r="C128" s="88" t="s">
        <v>2665</v>
      </c>
      <c r="D128" s="87" t="s">
        <v>2740</v>
      </c>
      <c r="E128" s="87"/>
      <c r="F128" s="87" t="s">
        <v>480</v>
      </c>
      <c r="G128" s="100">
        <v>43801</v>
      </c>
      <c r="H128" s="87" t="s">
        <v>319</v>
      </c>
      <c r="I128" s="90">
        <v>4.6999999999979529</v>
      </c>
      <c r="J128" s="88" t="s">
        <v>349</v>
      </c>
      <c r="K128" s="88" t="s">
        <v>134</v>
      </c>
      <c r="L128" s="89">
        <v>2.3629999999999998E-2</v>
      </c>
      <c r="M128" s="89">
        <v>7.0499999999969282E-2</v>
      </c>
      <c r="N128" s="90">
        <v>108054.59523799998</v>
      </c>
      <c r="O128" s="101">
        <v>80.45</v>
      </c>
      <c r="P128" s="90">
        <v>341.82585532100001</v>
      </c>
      <c r="Q128" s="91">
        <f t="shared" si="1"/>
        <v>1.801574036307467E-2</v>
      </c>
      <c r="R128" s="91">
        <f>P128/'סכום נכסי הקרן'!$C$42</f>
        <v>1.7670670646125412E-3</v>
      </c>
    </row>
    <row r="129" spans="2:18">
      <c r="B129" s="86" t="s">
        <v>2973</v>
      </c>
      <c r="C129" s="88" t="s">
        <v>2665</v>
      </c>
      <c r="D129" s="87">
        <v>9365</v>
      </c>
      <c r="E129" s="87"/>
      <c r="F129" s="87" t="s">
        <v>312</v>
      </c>
      <c r="G129" s="100">
        <v>44906</v>
      </c>
      <c r="H129" s="87" t="s">
        <v>2663</v>
      </c>
      <c r="I129" s="90">
        <v>2.4099999998654691</v>
      </c>
      <c r="J129" s="88" t="s">
        <v>339</v>
      </c>
      <c r="K129" s="88" t="s">
        <v>133</v>
      </c>
      <c r="L129" s="89">
        <v>7.1800000000000003E-2</v>
      </c>
      <c r="M129" s="89">
        <v>8.6200000004996849E-2</v>
      </c>
      <c r="N129" s="90">
        <v>533.44945800000005</v>
      </c>
      <c r="O129" s="101">
        <v>97.54</v>
      </c>
      <c r="P129" s="90">
        <v>0.52032662699999999</v>
      </c>
      <c r="Q129" s="91">
        <f t="shared" si="1"/>
        <v>2.7423523616209336E-5</v>
      </c>
      <c r="R129" s="91">
        <f>P129/'סכום נכסי הקרן'!$C$42</f>
        <v>2.6898259189586476E-6</v>
      </c>
    </row>
    <row r="130" spans="2:18">
      <c r="B130" s="86" t="s">
        <v>2973</v>
      </c>
      <c r="C130" s="88" t="s">
        <v>2665</v>
      </c>
      <c r="D130" s="87">
        <v>9509</v>
      </c>
      <c r="E130" s="87"/>
      <c r="F130" s="87" t="s">
        <v>312</v>
      </c>
      <c r="G130" s="100">
        <v>44991</v>
      </c>
      <c r="H130" s="87" t="s">
        <v>2663</v>
      </c>
      <c r="I130" s="90">
        <v>2.410000000032158</v>
      </c>
      <c r="J130" s="88" t="s">
        <v>339</v>
      </c>
      <c r="K130" s="88" t="s">
        <v>133</v>
      </c>
      <c r="L130" s="89">
        <v>7.1800000000000003E-2</v>
      </c>
      <c r="M130" s="89">
        <v>7.9400000001362867E-2</v>
      </c>
      <c r="N130" s="90">
        <v>26382.142219000001</v>
      </c>
      <c r="O130" s="101">
        <v>99.01</v>
      </c>
      <c r="P130" s="90">
        <v>26.120962576</v>
      </c>
      <c r="Q130" s="91">
        <f t="shared" si="1"/>
        <v>1.3766907110080611E-3</v>
      </c>
      <c r="R130" s="91">
        <f>P130/'סכום נכסי הקרן'!$C$42</f>
        <v>1.3503218655207058E-4</v>
      </c>
    </row>
    <row r="131" spans="2:18">
      <c r="B131" s="86" t="s">
        <v>2973</v>
      </c>
      <c r="C131" s="88" t="s">
        <v>2665</v>
      </c>
      <c r="D131" s="87">
        <v>9316</v>
      </c>
      <c r="E131" s="87"/>
      <c r="F131" s="87" t="s">
        <v>312</v>
      </c>
      <c r="G131" s="100">
        <v>44885</v>
      </c>
      <c r="H131" s="87" t="s">
        <v>2663</v>
      </c>
      <c r="I131" s="90">
        <v>2.4099999999978894</v>
      </c>
      <c r="J131" s="88" t="s">
        <v>339</v>
      </c>
      <c r="K131" s="88" t="s">
        <v>133</v>
      </c>
      <c r="L131" s="89">
        <v>7.1800000000000003E-2</v>
      </c>
      <c r="M131" s="89">
        <v>9.1499999999834145E-2</v>
      </c>
      <c r="N131" s="90">
        <v>206390.45707000003</v>
      </c>
      <c r="O131" s="101">
        <v>96.4</v>
      </c>
      <c r="P131" s="90">
        <v>198.960428662</v>
      </c>
      <c r="Q131" s="91">
        <f t="shared" si="1"/>
        <v>1.0486098021855586E-2</v>
      </c>
      <c r="R131" s="91">
        <f>P131/'סכום נכסי הקרן'!$C$42</f>
        <v>1.0285249496988949E-3</v>
      </c>
    </row>
    <row r="132" spans="2:18">
      <c r="B132" s="86" t="s">
        <v>2974</v>
      </c>
      <c r="C132" s="88" t="s">
        <v>2665</v>
      </c>
      <c r="D132" s="87" t="s">
        <v>2741</v>
      </c>
      <c r="E132" s="87"/>
      <c r="F132" s="87" t="s">
        <v>488</v>
      </c>
      <c r="G132" s="100">
        <v>44074</v>
      </c>
      <c r="H132" s="87" t="s">
        <v>131</v>
      </c>
      <c r="I132" s="90">
        <v>8.6100000000726293</v>
      </c>
      <c r="J132" s="88" t="s">
        <v>563</v>
      </c>
      <c r="K132" s="88" t="s">
        <v>133</v>
      </c>
      <c r="L132" s="89">
        <v>2.35E-2</v>
      </c>
      <c r="M132" s="89">
        <v>4.0600000000396159E-2</v>
      </c>
      <c r="N132" s="90">
        <v>51405.220271999991</v>
      </c>
      <c r="O132" s="101">
        <v>94.28</v>
      </c>
      <c r="P132" s="90">
        <v>48.464839868000006</v>
      </c>
      <c r="Q132" s="91">
        <f t="shared" si="1"/>
        <v>2.554312256397176E-3</v>
      </c>
      <c r="R132" s="91">
        <f>P132/'סכום נכסי הקרן'!$C$42</f>
        <v>2.505387494519415E-4</v>
      </c>
    </row>
    <row r="133" spans="2:18">
      <c r="B133" s="86" t="s">
        <v>2974</v>
      </c>
      <c r="C133" s="88" t="s">
        <v>2665</v>
      </c>
      <c r="D133" s="87" t="s">
        <v>2742</v>
      </c>
      <c r="E133" s="87"/>
      <c r="F133" s="87" t="s">
        <v>488</v>
      </c>
      <c r="G133" s="100">
        <v>44189</v>
      </c>
      <c r="H133" s="87" t="s">
        <v>131</v>
      </c>
      <c r="I133" s="90">
        <v>8.499999999332811</v>
      </c>
      <c r="J133" s="88" t="s">
        <v>563</v>
      </c>
      <c r="K133" s="88" t="s">
        <v>133</v>
      </c>
      <c r="L133" s="89">
        <v>2.4700000000000003E-2</v>
      </c>
      <c r="M133" s="89">
        <v>4.3299999995796708E-2</v>
      </c>
      <c r="N133" s="90">
        <v>6427.2091669999991</v>
      </c>
      <c r="O133" s="101">
        <v>93.28</v>
      </c>
      <c r="P133" s="90">
        <v>5.9953011439999999</v>
      </c>
      <c r="Q133" s="91">
        <f t="shared" si="1"/>
        <v>3.159789908440931E-4</v>
      </c>
      <c r="R133" s="91">
        <f>P133/'סכום נכסי הקרן'!$C$42</f>
        <v>3.0992679544523162E-5</v>
      </c>
    </row>
    <row r="134" spans="2:18">
      <c r="B134" s="86" t="s">
        <v>2974</v>
      </c>
      <c r="C134" s="88" t="s">
        <v>2665</v>
      </c>
      <c r="D134" s="87" t="s">
        <v>2743</v>
      </c>
      <c r="E134" s="87"/>
      <c r="F134" s="87" t="s">
        <v>488</v>
      </c>
      <c r="G134" s="100">
        <v>44322</v>
      </c>
      <c r="H134" s="87" t="s">
        <v>131</v>
      </c>
      <c r="I134" s="90">
        <v>8.3300000001164936</v>
      </c>
      <c r="J134" s="88" t="s">
        <v>563</v>
      </c>
      <c r="K134" s="88" t="s">
        <v>133</v>
      </c>
      <c r="L134" s="89">
        <v>2.5600000000000001E-2</v>
      </c>
      <c r="M134" s="89">
        <v>4.8800000000711066E-2</v>
      </c>
      <c r="N134" s="90">
        <v>29573.685638000003</v>
      </c>
      <c r="O134" s="101">
        <v>89.4</v>
      </c>
      <c r="P134" s="90">
        <v>26.438874724000005</v>
      </c>
      <c r="Q134" s="91">
        <f t="shared" si="1"/>
        <v>1.3934460928128019E-3</v>
      </c>
      <c r="R134" s="91">
        <f>P134/'סכום נכסי הקרן'!$C$42</f>
        <v>1.3667563182523018E-4</v>
      </c>
    </row>
    <row r="135" spans="2:18">
      <c r="B135" s="86" t="s">
        <v>2974</v>
      </c>
      <c r="C135" s="88" t="s">
        <v>2665</v>
      </c>
      <c r="D135" s="87" t="s">
        <v>2744</v>
      </c>
      <c r="E135" s="87"/>
      <c r="F135" s="87" t="s">
        <v>488</v>
      </c>
      <c r="G135" s="100">
        <v>44418</v>
      </c>
      <c r="H135" s="87" t="s">
        <v>131</v>
      </c>
      <c r="I135" s="90">
        <v>8.4600000001097779</v>
      </c>
      <c r="J135" s="88" t="s">
        <v>563</v>
      </c>
      <c r="K135" s="88" t="s">
        <v>133</v>
      </c>
      <c r="L135" s="89">
        <v>2.2700000000000001E-2</v>
      </c>
      <c r="M135" s="89">
        <v>4.6800000000664872E-2</v>
      </c>
      <c r="N135" s="90">
        <v>29515.212650000001</v>
      </c>
      <c r="O135" s="101">
        <v>87.65</v>
      </c>
      <c r="P135" s="90">
        <v>25.870081546000002</v>
      </c>
      <c r="Q135" s="91">
        <f t="shared" si="1"/>
        <v>1.3634681667559411E-3</v>
      </c>
      <c r="R135" s="91">
        <f>P135/'סכום נכסי הקרן'!$C$42</f>
        <v>1.337352583111312E-4</v>
      </c>
    </row>
    <row r="136" spans="2:18">
      <c r="B136" s="86" t="s">
        <v>2974</v>
      </c>
      <c r="C136" s="88" t="s">
        <v>2665</v>
      </c>
      <c r="D136" s="87" t="s">
        <v>2745</v>
      </c>
      <c r="E136" s="87"/>
      <c r="F136" s="87" t="s">
        <v>488</v>
      </c>
      <c r="G136" s="100">
        <v>44530</v>
      </c>
      <c r="H136" s="87" t="s">
        <v>131</v>
      </c>
      <c r="I136" s="90">
        <v>8.5000000001015543</v>
      </c>
      <c r="J136" s="88" t="s">
        <v>563</v>
      </c>
      <c r="K136" s="88" t="s">
        <v>133</v>
      </c>
      <c r="L136" s="89">
        <v>1.7899999999999999E-2</v>
      </c>
      <c r="M136" s="89">
        <v>4.98000000007515E-2</v>
      </c>
      <c r="N136" s="90">
        <v>24379.495750999999</v>
      </c>
      <c r="O136" s="101">
        <v>80.78</v>
      </c>
      <c r="P136" s="90">
        <v>19.693757224000002</v>
      </c>
      <c r="Q136" s="91">
        <f t="shared" si="1"/>
        <v>1.0379484506455158E-3</v>
      </c>
      <c r="R136" s="91">
        <f>P136/'סכום נכסי הקרן'!$C$42</f>
        <v>1.0180678034528937E-4</v>
      </c>
    </row>
    <row r="137" spans="2:18">
      <c r="B137" s="86" t="s">
        <v>2974</v>
      </c>
      <c r="C137" s="88" t="s">
        <v>2665</v>
      </c>
      <c r="D137" s="87" t="s">
        <v>2746</v>
      </c>
      <c r="E137" s="87"/>
      <c r="F137" s="87" t="s">
        <v>488</v>
      </c>
      <c r="G137" s="100">
        <v>44612</v>
      </c>
      <c r="H137" s="87" t="s">
        <v>131</v>
      </c>
      <c r="I137" s="90">
        <v>8.2899999999525082</v>
      </c>
      <c r="J137" s="88" t="s">
        <v>563</v>
      </c>
      <c r="K137" s="88" t="s">
        <v>133</v>
      </c>
      <c r="L137" s="89">
        <v>2.3599999999999999E-2</v>
      </c>
      <c r="M137" s="89">
        <v>5.2299999999869715E-2</v>
      </c>
      <c r="N137" s="90">
        <v>28509.033593</v>
      </c>
      <c r="O137" s="101">
        <v>83.46</v>
      </c>
      <c r="P137" s="90">
        <v>23.793640497000002</v>
      </c>
      <c r="Q137" s="91">
        <f t="shared" si="1"/>
        <v>1.2540305035841927E-3</v>
      </c>
      <c r="R137" s="91">
        <f>P137/'סכום נכסי הקרן'!$C$42</f>
        <v>1.2300110660147848E-4</v>
      </c>
    </row>
    <row r="138" spans="2:18">
      <c r="B138" s="86" t="s">
        <v>2974</v>
      </c>
      <c r="C138" s="88" t="s">
        <v>2665</v>
      </c>
      <c r="D138" s="87" t="s">
        <v>2747</v>
      </c>
      <c r="E138" s="87"/>
      <c r="F138" s="87" t="s">
        <v>488</v>
      </c>
      <c r="G138" s="100">
        <v>44662</v>
      </c>
      <c r="H138" s="87" t="s">
        <v>131</v>
      </c>
      <c r="I138" s="90">
        <v>8.3600000000795998</v>
      </c>
      <c r="J138" s="88" t="s">
        <v>563</v>
      </c>
      <c r="K138" s="88" t="s">
        <v>133</v>
      </c>
      <c r="L138" s="89">
        <v>2.4E-2</v>
      </c>
      <c r="M138" s="89">
        <v>4.9400000000651249E-2</v>
      </c>
      <c r="N138" s="90">
        <v>32463.048109999996</v>
      </c>
      <c r="O138" s="101">
        <v>85.14</v>
      </c>
      <c r="P138" s="90">
        <v>27.63904153</v>
      </c>
      <c r="Q138" s="91">
        <f t="shared" si="1"/>
        <v>1.4567002125135248E-3</v>
      </c>
      <c r="R138" s="91">
        <f>P138/'סכום נכסי הקרן'!$C$42</f>
        <v>1.4287988817948476E-4</v>
      </c>
    </row>
    <row r="139" spans="2:18">
      <c r="B139" s="86" t="s">
        <v>2975</v>
      </c>
      <c r="C139" s="88" t="s">
        <v>2664</v>
      </c>
      <c r="D139" s="87">
        <v>7490</v>
      </c>
      <c r="E139" s="87"/>
      <c r="F139" s="87" t="s">
        <v>312</v>
      </c>
      <c r="G139" s="100">
        <v>43899</v>
      </c>
      <c r="H139" s="87" t="s">
        <v>2663</v>
      </c>
      <c r="I139" s="90">
        <v>3.4399999999798285</v>
      </c>
      <c r="J139" s="88" t="s">
        <v>129</v>
      </c>
      <c r="K139" s="88" t="s">
        <v>133</v>
      </c>
      <c r="L139" s="89">
        <v>2.3889999999999998E-2</v>
      </c>
      <c r="M139" s="89">
        <v>5.2999999999822016E-2</v>
      </c>
      <c r="N139" s="90">
        <v>73895.640127000006</v>
      </c>
      <c r="O139" s="101">
        <v>91.24</v>
      </c>
      <c r="P139" s="90">
        <v>67.422380944000011</v>
      </c>
      <c r="Q139" s="91">
        <f t="shared" ref="Q139:Q202" si="2">IFERROR(P139/$P$10,0)</f>
        <v>3.5534588470692401E-3</v>
      </c>
      <c r="R139" s="91">
        <f>P139/'סכום נכסי הקרן'!$C$42</f>
        <v>3.4853966406965151E-4</v>
      </c>
    </row>
    <row r="140" spans="2:18">
      <c r="B140" s="86" t="s">
        <v>2975</v>
      </c>
      <c r="C140" s="88" t="s">
        <v>2664</v>
      </c>
      <c r="D140" s="87">
        <v>7491</v>
      </c>
      <c r="E140" s="87"/>
      <c r="F140" s="87" t="s">
        <v>312</v>
      </c>
      <c r="G140" s="100">
        <v>43899</v>
      </c>
      <c r="H140" s="87" t="s">
        <v>2663</v>
      </c>
      <c r="I140" s="90">
        <v>3.6000000000161805</v>
      </c>
      <c r="J140" s="88" t="s">
        <v>129</v>
      </c>
      <c r="K140" s="88" t="s">
        <v>133</v>
      </c>
      <c r="L140" s="89">
        <v>1.2969999999999999E-2</v>
      </c>
      <c r="M140" s="89">
        <v>2.2800000000169896E-2</v>
      </c>
      <c r="N140" s="90">
        <v>46931.08006</v>
      </c>
      <c r="O140" s="101">
        <v>105.35</v>
      </c>
      <c r="P140" s="90">
        <v>49.441889622000005</v>
      </c>
      <c r="Q140" s="91">
        <f t="shared" si="2"/>
        <v>2.605807116765009E-3</v>
      </c>
      <c r="R140" s="91">
        <f>P140/'סכום נכסי הקרן'!$C$42</f>
        <v>2.5558960331189856E-4</v>
      </c>
    </row>
    <row r="141" spans="2:18">
      <c r="B141" s="86" t="s">
        <v>2976</v>
      </c>
      <c r="C141" s="88" t="s">
        <v>2665</v>
      </c>
      <c r="D141" s="87" t="s">
        <v>2748</v>
      </c>
      <c r="E141" s="87"/>
      <c r="F141" s="87" t="s">
        <v>488</v>
      </c>
      <c r="G141" s="100">
        <v>43924</v>
      </c>
      <c r="H141" s="87" t="s">
        <v>131</v>
      </c>
      <c r="I141" s="90">
        <v>8.1600000004763125</v>
      </c>
      <c r="J141" s="88" t="s">
        <v>563</v>
      </c>
      <c r="K141" s="88" t="s">
        <v>133</v>
      </c>
      <c r="L141" s="89">
        <v>3.1400000000000004E-2</v>
      </c>
      <c r="M141" s="89">
        <v>3.200000000160555E-2</v>
      </c>
      <c r="N141" s="90">
        <v>7056.3660650000002</v>
      </c>
      <c r="O141" s="101">
        <v>105.92</v>
      </c>
      <c r="P141" s="90">
        <v>7.474102759</v>
      </c>
      <c r="Q141" s="91">
        <f t="shared" si="2"/>
        <v>3.9391840218358043E-4</v>
      </c>
      <c r="R141" s="91">
        <f>P141/'סכום נכסי הקרן'!$C$42</f>
        <v>3.8637337162679052E-5</v>
      </c>
    </row>
    <row r="142" spans="2:18">
      <c r="B142" s="86" t="s">
        <v>2976</v>
      </c>
      <c r="C142" s="88" t="s">
        <v>2665</v>
      </c>
      <c r="D142" s="87" t="s">
        <v>2749</v>
      </c>
      <c r="E142" s="87"/>
      <c r="F142" s="87" t="s">
        <v>488</v>
      </c>
      <c r="G142" s="100">
        <v>44015</v>
      </c>
      <c r="H142" s="87" t="s">
        <v>131</v>
      </c>
      <c r="I142" s="90">
        <v>7.7599999999704998</v>
      </c>
      <c r="J142" s="88" t="s">
        <v>563</v>
      </c>
      <c r="K142" s="88" t="s">
        <v>133</v>
      </c>
      <c r="L142" s="89">
        <v>3.1E-2</v>
      </c>
      <c r="M142" s="89">
        <v>4.8499999999354698E-2</v>
      </c>
      <c r="N142" s="90">
        <v>5817.1331849999997</v>
      </c>
      <c r="O142" s="101">
        <v>93.24</v>
      </c>
      <c r="P142" s="90">
        <v>5.4238950910000003</v>
      </c>
      <c r="Q142" s="91">
        <f t="shared" si="2"/>
        <v>2.8586335467294929E-4</v>
      </c>
      <c r="R142" s="91">
        <f>P142/'סכום נכסי הקרן'!$C$42</f>
        <v>2.8038798786063998E-5</v>
      </c>
    </row>
    <row r="143" spans="2:18">
      <c r="B143" s="86" t="s">
        <v>2976</v>
      </c>
      <c r="C143" s="88" t="s">
        <v>2665</v>
      </c>
      <c r="D143" s="87" t="s">
        <v>2750</v>
      </c>
      <c r="E143" s="87"/>
      <c r="F143" s="87" t="s">
        <v>488</v>
      </c>
      <c r="G143" s="100">
        <v>44108</v>
      </c>
      <c r="H143" s="87" t="s">
        <v>131</v>
      </c>
      <c r="I143" s="90">
        <v>7.5800000000744596</v>
      </c>
      <c r="J143" s="88" t="s">
        <v>563</v>
      </c>
      <c r="K143" s="88" t="s">
        <v>133</v>
      </c>
      <c r="L143" s="89">
        <v>3.1E-2</v>
      </c>
      <c r="M143" s="89">
        <v>5.5900000000612467E-2</v>
      </c>
      <c r="N143" s="90">
        <v>9435.4176590000006</v>
      </c>
      <c r="O143" s="101">
        <v>88.25</v>
      </c>
      <c r="P143" s="90">
        <v>8.3267567109999998</v>
      </c>
      <c r="Q143" s="91">
        <f t="shared" si="2"/>
        <v>4.3885705143922621E-4</v>
      </c>
      <c r="R143" s="91">
        <f>P143/'סכום נכסי הקרן'!$C$42</f>
        <v>4.3045127540841114E-5</v>
      </c>
    </row>
    <row r="144" spans="2:18">
      <c r="B144" s="86" t="s">
        <v>2976</v>
      </c>
      <c r="C144" s="88" t="s">
        <v>2665</v>
      </c>
      <c r="D144" s="87" t="s">
        <v>2751</v>
      </c>
      <c r="E144" s="87"/>
      <c r="F144" s="87" t="s">
        <v>488</v>
      </c>
      <c r="G144" s="100">
        <v>44200</v>
      </c>
      <c r="H144" s="87" t="s">
        <v>131</v>
      </c>
      <c r="I144" s="90">
        <v>7.4399999995742627</v>
      </c>
      <c r="J144" s="88" t="s">
        <v>563</v>
      </c>
      <c r="K144" s="88" t="s">
        <v>133</v>
      </c>
      <c r="L144" s="89">
        <v>3.1E-2</v>
      </c>
      <c r="M144" s="89">
        <v>6.2099999996758595E-2</v>
      </c>
      <c r="N144" s="90">
        <v>4895.2216509999998</v>
      </c>
      <c r="O144" s="101">
        <v>84.45</v>
      </c>
      <c r="P144" s="90">
        <v>4.1340150540000007</v>
      </c>
      <c r="Q144" s="91">
        <f t="shared" si="2"/>
        <v>2.1788094935055847E-4</v>
      </c>
      <c r="R144" s="91">
        <f>P144/'סכום נכסי הקרן'!$C$42</f>
        <v>2.1370770328873515E-5</v>
      </c>
    </row>
    <row r="145" spans="2:18">
      <c r="B145" s="86" t="s">
        <v>2976</v>
      </c>
      <c r="C145" s="88" t="s">
        <v>2665</v>
      </c>
      <c r="D145" s="87" t="s">
        <v>2752</v>
      </c>
      <c r="E145" s="87"/>
      <c r="F145" s="87" t="s">
        <v>488</v>
      </c>
      <c r="G145" s="100">
        <v>44290</v>
      </c>
      <c r="H145" s="87" t="s">
        <v>131</v>
      </c>
      <c r="I145" s="90">
        <v>7.339999999927314</v>
      </c>
      <c r="J145" s="88" t="s">
        <v>563</v>
      </c>
      <c r="K145" s="88" t="s">
        <v>133</v>
      </c>
      <c r="L145" s="89">
        <v>3.1E-2</v>
      </c>
      <c r="M145" s="89">
        <v>6.6299999998805884E-2</v>
      </c>
      <c r="N145" s="90">
        <v>9402.4860800000006</v>
      </c>
      <c r="O145" s="101">
        <v>81.94</v>
      </c>
      <c r="P145" s="90">
        <v>7.704397384</v>
      </c>
      <c r="Q145" s="91">
        <f t="shared" si="2"/>
        <v>4.0605595148369262E-4</v>
      </c>
      <c r="R145" s="91">
        <f>P145/'סכום נכסי הקרן'!$C$42</f>
        <v>3.9827844085020084E-5</v>
      </c>
    </row>
    <row r="146" spans="2:18">
      <c r="B146" s="86" t="s">
        <v>2976</v>
      </c>
      <c r="C146" s="88" t="s">
        <v>2665</v>
      </c>
      <c r="D146" s="87" t="s">
        <v>2753</v>
      </c>
      <c r="E146" s="87"/>
      <c r="F146" s="87" t="s">
        <v>488</v>
      </c>
      <c r="G146" s="100">
        <v>44496</v>
      </c>
      <c r="H146" s="87" t="s">
        <v>131</v>
      </c>
      <c r="I146" s="90">
        <v>6.6500000002038622</v>
      </c>
      <c r="J146" s="88" t="s">
        <v>563</v>
      </c>
      <c r="K146" s="88" t="s">
        <v>133</v>
      </c>
      <c r="L146" s="89">
        <v>3.1E-2</v>
      </c>
      <c r="M146" s="89">
        <v>9.8200000002795829E-2</v>
      </c>
      <c r="N146" s="90">
        <v>10532.795779</v>
      </c>
      <c r="O146" s="101">
        <v>65.2</v>
      </c>
      <c r="P146" s="90">
        <v>6.8673825439999998</v>
      </c>
      <c r="Q146" s="91">
        <f t="shared" si="2"/>
        <v>3.6194155287180363E-4</v>
      </c>
      <c r="R146" s="91">
        <f>P146/'סכום נכסי הקרן'!$C$42</f>
        <v>3.5500900018817173E-5</v>
      </c>
    </row>
    <row r="147" spans="2:18">
      <c r="B147" s="86" t="s">
        <v>2976</v>
      </c>
      <c r="C147" s="88" t="s">
        <v>2665</v>
      </c>
      <c r="D147" s="87" t="s">
        <v>2754</v>
      </c>
      <c r="E147" s="87"/>
      <c r="F147" s="87" t="s">
        <v>488</v>
      </c>
      <c r="G147" s="100">
        <v>44615</v>
      </c>
      <c r="H147" s="87" t="s">
        <v>131</v>
      </c>
      <c r="I147" s="90">
        <v>6.9600000003376206</v>
      </c>
      <c r="J147" s="88" t="s">
        <v>563</v>
      </c>
      <c r="K147" s="88" t="s">
        <v>133</v>
      </c>
      <c r="L147" s="89">
        <v>3.1E-2</v>
      </c>
      <c r="M147" s="89">
        <v>8.2900000004022922E-2</v>
      </c>
      <c r="N147" s="90">
        <v>12785.852864</v>
      </c>
      <c r="O147" s="101">
        <v>71.349999999999994</v>
      </c>
      <c r="P147" s="90">
        <v>9.122705976999999</v>
      </c>
      <c r="Q147" s="91">
        <f t="shared" si="2"/>
        <v>4.8080711196045234E-4</v>
      </c>
      <c r="R147" s="91">
        <f>P147/'סכום נכסי הקרן'!$C$42</f>
        <v>4.715978332581771E-5</v>
      </c>
    </row>
    <row r="148" spans="2:18">
      <c r="B148" s="86" t="s">
        <v>2976</v>
      </c>
      <c r="C148" s="88" t="s">
        <v>2665</v>
      </c>
      <c r="D148" s="87" t="s">
        <v>2755</v>
      </c>
      <c r="E148" s="87"/>
      <c r="F148" s="87" t="s">
        <v>488</v>
      </c>
      <c r="G148" s="100">
        <v>44753</v>
      </c>
      <c r="H148" s="87" t="s">
        <v>131</v>
      </c>
      <c r="I148" s="90">
        <v>7.8100000001038756</v>
      </c>
      <c r="J148" s="88" t="s">
        <v>563</v>
      </c>
      <c r="K148" s="88" t="s">
        <v>133</v>
      </c>
      <c r="L148" s="89">
        <v>3.2599999999999997E-2</v>
      </c>
      <c r="M148" s="89">
        <v>4.4900000000692504E-2</v>
      </c>
      <c r="N148" s="90">
        <v>18874.354632999999</v>
      </c>
      <c r="O148" s="101">
        <v>91.81</v>
      </c>
      <c r="P148" s="90">
        <v>17.328545819999999</v>
      </c>
      <c r="Q148" s="91">
        <f t="shared" si="2"/>
        <v>9.1329130755658122E-4</v>
      </c>
      <c r="R148" s="91">
        <f>P148/'סכום נכסי הקרן'!$C$42</f>
        <v>8.9579831716931401E-5</v>
      </c>
    </row>
    <row r="149" spans="2:18">
      <c r="B149" s="86" t="s">
        <v>2976</v>
      </c>
      <c r="C149" s="88" t="s">
        <v>2665</v>
      </c>
      <c r="D149" s="87" t="s">
        <v>2756</v>
      </c>
      <c r="E149" s="87"/>
      <c r="F149" s="87" t="s">
        <v>488</v>
      </c>
      <c r="G149" s="100">
        <v>44959</v>
      </c>
      <c r="H149" s="87" t="s">
        <v>131</v>
      </c>
      <c r="I149" s="90">
        <v>7.5999999995167871</v>
      </c>
      <c r="J149" s="88" t="s">
        <v>563</v>
      </c>
      <c r="K149" s="88" t="s">
        <v>133</v>
      </c>
      <c r="L149" s="89">
        <v>3.8100000000000002E-2</v>
      </c>
      <c r="M149" s="89">
        <v>4.9699999997402731E-2</v>
      </c>
      <c r="N149" s="90">
        <v>9132.7520440000008</v>
      </c>
      <c r="O149" s="101">
        <v>90.64</v>
      </c>
      <c r="P149" s="90">
        <v>8.277925895000001</v>
      </c>
      <c r="Q149" s="91">
        <f t="shared" si="2"/>
        <v>4.3628345061565209E-4</v>
      </c>
      <c r="R149" s="91">
        <f>P149/'סכום נכסי הקרן'!$C$42</f>
        <v>4.2792696879588994E-5</v>
      </c>
    </row>
    <row r="150" spans="2:18">
      <c r="B150" s="86" t="s">
        <v>2976</v>
      </c>
      <c r="C150" s="88" t="s">
        <v>2665</v>
      </c>
      <c r="D150" s="87" t="s">
        <v>2757</v>
      </c>
      <c r="E150" s="87"/>
      <c r="F150" s="87" t="s">
        <v>488</v>
      </c>
      <c r="G150" s="100">
        <v>43011</v>
      </c>
      <c r="H150" s="87" t="s">
        <v>131</v>
      </c>
      <c r="I150" s="90">
        <v>7.8200000004494488</v>
      </c>
      <c r="J150" s="88" t="s">
        <v>563</v>
      </c>
      <c r="K150" s="88" t="s">
        <v>133</v>
      </c>
      <c r="L150" s="89">
        <v>3.9E-2</v>
      </c>
      <c r="M150" s="89">
        <v>3.9800000001926211E-2</v>
      </c>
      <c r="N150" s="90">
        <v>5808.1901520000001</v>
      </c>
      <c r="O150" s="101">
        <v>107.26</v>
      </c>
      <c r="P150" s="90">
        <v>6.2298648599999984</v>
      </c>
      <c r="Q150" s="91">
        <f t="shared" si="2"/>
        <v>3.283415401956791E-4</v>
      </c>
      <c r="R150" s="91">
        <f>P150/'סכום נכסי הקרן'!$C$42</f>
        <v>3.2205255511626323E-5</v>
      </c>
    </row>
    <row r="151" spans="2:18">
      <c r="B151" s="86" t="s">
        <v>2976</v>
      </c>
      <c r="C151" s="88" t="s">
        <v>2665</v>
      </c>
      <c r="D151" s="87" t="s">
        <v>2758</v>
      </c>
      <c r="E151" s="87"/>
      <c r="F151" s="87" t="s">
        <v>488</v>
      </c>
      <c r="G151" s="100">
        <v>43104</v>
      </c>
      <c r="H151" s="87" t="s">
        <v>131</v>
      </c>
      <c r="I151" s="90">
        <v>7.5099999999135321</v>
      </c>
      <c r="J151" s="88" t="s">
        <v>563</v>
      </c>
      <c r="K151" s="88" t="s">
        <v>133</v>
      </c>
      <c r="L151" s="89">
        <v>3.8199999999999998E-2</v>
      </c>
      <c r="M151" s="89">
        <v>5.339999999875325E-2</v>
      </c>
      <c r="N151" s="90">
        <v>10320.523407000001</v>
      </c>
      <c r="O151" s="101">
        <v>96.37</v>
      </c>
      <c r="P151" s="90">
        <v>9.945888686</v>
      </c>
      <c r="Q151" s="91">
        <f t="shared" si="2"/>
        <v>5.2419249585070765E-4</v>
      </c>
      <c r="R151" s="91">
        <f>P151/'סכום נכסי הקרן'!$C$42</f>
        <v>5.1415222259383561E-5</v>
      </c>
    </row>
    <row r="152" spans="2:18">
      <c r="B152" s="86" t="s">
        <v>2976</v>
      </c>
      <c r="C152" s="88" t="s">
        <v>2665</v>
      </c>
      <c r="D152" s="87" t="s">
        <v>2759</v>
      </c>
      <c r="E152" s="87"/>
      <c r="F152" s="87" t="s">
        <v>488</v>
      </c>
      <c r="G152" s="100">
        <v>43194</v>
      </c>
      <c r="H152" s="87" t="s">
        <v>131</v>
      </c>
      <c r="I152" s="90">
        <v>7.8199999995658533</v>
      </c>
      <c r="J152" s="88" t="s">
        <v>563</v>
      </c>
      <c r="K152" s="88" t="s">
        <v>133</v>
      </c>
      <c r="L152" s="89">
        <v>3.7900000000000003E-2</v>
      </c>
      <c r="M152" s="89">
        <v>4.0599999998609596E-2</v>
      </c>
      <c r="N152" s="90">
        <v>6658.7755829999987</v>
      </c>
      <c r="O152" s="101">
        <v>105.85</v>
      </c>
      <c r="P152" s="90">
        <v>7.0483145830000007</v>
      </c>
      <c r="Q152" s="91">
        <f t="shared" si="2"/>
        <v>3.7147747470815705E-4</v>
      </c>
      <c r="R152" s="91">
        <f>P152/'סכום נכסי הקרן'!$C$42</f>
        <v>3.6436227297527129E-5</v>
      </c>
    </row>
    <row r="153" spans="2:18">
      <c r="B153" s="86" t="s">
        <v>2976</v>
      </c>
      <c r="C153" s="88" t="s">
        <v>2665</v>
      </c>
      <c r="D153" s="87" t="s">
        <v>2760</v>
      </c>
      <c r="E153" s="87"/>
      <c r="F153" s="87" t="s">
        <v>488</v>
      </c>
      <c r="G153" s="100">
        <v>43285</v>
      </c>
      <c r="H153" s="87" t="s">
        <v>131</v>
      </c>
      <c r="I153" s="90">
        <v>7.7899999998708385</v>
      </c>
      <c r="J153" s="88" t="s">
        <v>563</v>
      </c>
      <c r="K153" s="88" t="s">
        <v>133</v>
      </c>
      <c r="L153" s="89">
        <v>4.0099999999999997E-2</v>
      </c>
      <c r="M153" s="89">
        <v>4.0799999999534167E-2</v>
      </c>
      <c r="N153" s="90">
        <v>8883.2578620000004</v>
      </c>
      <c r="O153" s="101">
        <v>106.33</v>
      </c>
      <c r="P153" s="90">
        <v>9.4455687180000005</v>
      </c>
      <c r="Q153" s="91">
        <f t="shared" si="2"/>
        <v>4.9782341199809698E-4</v>
      </c>
      <c r="R153" s="91">
        <f>P153/'סכום נכסי הקרן'!$C$42</f>
        <v>4.8828820664950148E-5</v>
      </c>
    </row>
    <row r="154" spans="2:18">
      <c r="B154" s="86" t="s">
        <v>2976</v>
      </c>
      <c r="C154" s="88" t="s">
        <v>2665</v>
      </c>
      <c r="D154" s="87" t="s">
        <v>2761</v>
      </c>
      <c r="E154" s="87"/>
      <c r="F154" s="87" t="s">
        <v>488</v>
      </c>
      <c r="G154" s="100">
        <v>43377</v>
      </c>
      <c r="H154" s="87" t="s">
        <v>131</v>
      </c>
      <c r="I154" s="90">
        <v>7.7300000001463456</v>
      </c>
      <c r="J154" s="88" t="s">
        <v>563</v>
      </c>
      <c r="K154" s="88" t="s">
        <v>133</v>
      </c>
      <c r="L154" s="89">
        <v>3.9699999999999999E-2</v>
      </c>
      <c r="M154" s="89">
        <v>4.3200000000975639E-2</v>
      </c>
      <c r="N154" s="90">
        <v>17760.503249000001</v>
      </c>
      <c r="O154" s="101">
        <v>103.88</v>
      </c>
      <c r="P154" s="90">
        <v>18.449610209999999</v>
      </c>
      <c r="Q154" s="91">
        <f t="shared" si="2"/>
        <v>9.7237637870066539E-4</v>
      </c>
      <c r="R154" s="91">
        <f>P154/'סכום נכסי הקרן'!$C$42</f>
        <v>9.5375168523793608E-5</v>
      </c>
    </row>
    <row r="155" spans="2:18">
      <c r="B155" s="86" t="s">
        <v>2976</v>
      </c>
      <c r="C155" s="88" t="s">
        <v>2665</v>
      </c>
      <c r="D155" s="87" t="s">
        <v>2762</v>
      </c>
      <c r="E155" s="87"/>
      <c r="F155" s="87" t="s">
        <v>488</v>
      </c>
      <c r="G155" s="100">
        <v>43469</v>
      </c>
      <c r="H155" s="87" t="s">
        <v>131</v>
      </c>
      <c r="I155" s="90">
        <v>7.8600000000316488</v>
      </c>
      <c r="J155" s="88" t="s">
        <v>563</v>
      </c>
      <c r="K155" s="88" t="s">
        <v>133</v>
      </c>
      <c r="L155" s="89">
        <v>4.1700000000000001E-2</v>
      </c>
      <c r="M155" s="89">
        <v>3.6500000000071933E-2</v>
      </c>
      <c r="N155" s="90">
        <v>12546.132420000002</v>
      </c>
      <c r="O155" s="101">
        <v>110.81</v>
      </c>
      <c r="P155" s="90">
        <v>13.902369746</v>
      </c>
      <c r="Q155" s="91">
        <f t="shared" si="2"/>
        <v>7.3271661542453632E-4</v>
      </c>
      <c r="R155" s="91">
        <f>P155/'סכום נכסי הקרן'!$C$42</f>
        <v>7.1868231486330129E-5</v>
      </c>
    </row>
    <row r="156" spans="2:18">
      <c r="B156" s="86" t="s">
        <v>2976</v>
      </c>
      <c r="C156" s="88" t="s">
        <v>2665</v>
      </c>
      <c r="D156" s="87" t="s">
        <v>2763</v>
      </c>
      <c r="E156" s="87"/>
      <c r="F156" s="87" t="s">
        <v>488</v>
      </c>
      <c r="G156" s="100">
        <v>43559</v>
      </c>
      <c r="H156" s="87" t="s">
        <v>131</v>
      </c>
      <c r="I156" s="90">
        <v>7.8599999998800252</v>
      </c>
      <c r="J156" s="88" t="s">
        <v>563</v>
      </c>
      <c r="K156" s="88" t="s">
        <v>133</v>
      </c>
      <c r="L156" s="89">
        <v>3.7200000000000004E-2</v>
      </c>
      <c r="M156" s="89">
        <v>3.9799999999416164E-2</v>
      </c>
      <c r="N156" s="90">
        <v>29790.965187999998</v>
      </c>
      <c r="O156" s="101">
        <v>104.64</v>
      </c>
      <c r="P156" s="90">
        <v>31.173267359</v>
      </c>
      <c r="Q156" s="91">
        <f t="shared" si="2"/>
        <v>1.6429696065005416E-3</v>
      </c>
      <c r="R156" s="91">
        <f>P156/'סכום נכסי הקרן'!$C$42</f>
        <v>1.6115005108294372E-4</v>
      </c>
    </row>
    <row r="157" spans="2:18">
      <c r="B157" s="86" t="s">
        <v>2976</v>
      </c>
      <c r="C157" s="88" t="s">
        <v>2665</v>
      </c>
      <c r="D157" s="87" t="s">
        <v>2764</v>
      </c>
      <c r="E157" s="87"/>
      <c r="F157" s="87" t="s">
        <v>488</v>
      </c>
      <c r="G157" s="100">
        <v>43742</v>
      </c>
      <c r="H157" s="87" t="s">
        <v>131</v>
      </c>
      <c r="I157" s="90">
        <v>7.5699999999451437</v>
      </c>
      <c r="J157" s="88" t="s">
        <v>563</v>
      </c>
      <c r="K157" s="88" t="s">
        <v>133</v>
      </c>
      <c r="L157" s="89">
        <v>3.1E-2</v>
      </c>
      <c r="M157" s="89">
        <v>5.6399999999563785E-2</v>
      </c>
      <c r="N157" s="90">
        <v>34683.019198000002</v>
      </c>
      <c r="O157" s="101">
        <v>87.25</v>
      </c>
      <c r="P157" s="90">
        <v>30.260935638000003</v>
      </c>
      <c r="Q157" s="91">
        <f t="shared" si="2"/>
        <v>1.5948856738351846E-3</v>
      </c>
      <c r="R157" s="91">
        <f>P157/'סכום נכסי הקרן'!$C$42</f>
        <v>1.564337567737656E-4</v>
      </c>
    </row>
    <row r="158" spans="2:18">
      <c r="B158" s="86" t="s">
        <v>2976</v>
      </c>
      <c r="C158" s="88" t="s">
        <v>2665</v>
      </c>
      <c r="D158" s="87" t="s">
        <v>2765</v>
      </c>
      <c r="E158" s="87"/>
      <c r="F158" s="87" t="s">
        <v>488</v>
      </c>
      <c r="G158" s="100">
        <v>42935</v>
      </c>
      <c r="H158" s="87" t="s">
        <v>131</v>
      </c>
      <c r="I158" s="90">
        <v>7.8000000000471195</v>
      </c>
      <c r="J158" s="88" t="s">
        <v>563</v>
      </c>
      <c r="K158" s="88" t="s">
        <v>133</v>
      </c>
      <c r="L158" s="89">
        <v>4.0800000000000003E-2</v>
      </c>
      <c r="M158" s="89">
        <v>3.9500000000201943E-2</v>
      </c>
      <c r="N158" s="90">
        <v>27205.734920999999</v>
      </c>
      <c r="O158" s="101">
        <v>109.21</v>
      </c>
      <c r="P158" s="90">
        <v>29.711381192000001</v>
      </c>
      <c r="Q158" s="91">
        <f t="shared" si="2"/>
        <v>1.5659217143792448E-3</v>
      </c>
      <c r="R158" s="91">
        <f>P158/'סכום נכסי הקרן'!$C$42</f>
        <v>1.5359283778937203E-4</v>
      </c>
    </row>
    <row r="159" spans="2:18">
      <c r="B159" s="86" t="s">
        <v>2957</v>
      </c>
      <c r="C159" s="88" t="s">
        <v>2665</v>
      </c>
      <c r="D159" s="87" t="s">
        <v>2766</v>
      </c>
      <c r="E159" s="87"/>
      <c r="F159" s="87" t="s">
        <v>312</v>
      </c>
      <c r="G159" s="100">
        <v>40742</v>
      </c>
      <c r="H159" s="87" t="s">
        <v>2663</v>
      </c>
      <c r="I159" s="90">
        <v>5.4599999999803712</v>
      </c>
      <c r="J159" s="88" t="s">
        <v>339</v>
      </c>
      <c r="K159" s="88" t="s">
        <v>133</v>
      </c>
      <c r="L159" s="89">
        <v>0.06</v>
      </c>
      <c r="M159" s="89">
        <v>1.7899999999950927E-2</v>
      </c>
      <c r="N159" s="90">
        <v>100141.64773899998</v>
      </c>
      <c r="O159" s="101">
        <v>142.44</v>
      </c>
      <c r="P159" s="90">
        <v>142.64175732999999</v>
      </c>
      <c r="Q159" s="91">
        <f t="shared" si="2"/>
        <v>7.5178539744360532E-3</v>
      </c>
      <c r="R159" s="91">
        <f>P159/'סכום נכסי הקרן'!$C$42</f>
        <v>7.3738585742613488E-4</v>
      </c>
    </row>
    <row r="160" spans="2:18">
      <c r="B160" s="86" t="s">
        <v>2957</v>
      </c>
      <c r="C160" s="88" t="s">
        <v>2665</v>
      </c>
      <c r="D160" s="87" t="s">
        <v>2767</v>
      </c>
      <c r="E160" s="87"/>
      <c r="F160" s="87" t="s">
        <v>312</v>
      </c>
      <c r="G160" s="100">
        <v>42201</v>
      </c>
      <c r="H160" s="87" t="s">
        <v>2663</v>
      </c>
      <c r="I160" s="90">
        <v>4.9999999998773488</v>
      </c>
      <c r="J160" s="88" t="s">
        <v>339</v>
      </c>
      <c r="K160" s="88" t="s">
        <v>133</v>
      </c>
      <c r="L160" s="89">
        <v>4.2030000000000005E-2</v>
      </c>
      <c r="M160" s="89">
        <v>3.4199999998994264E-2</v>
      </c>
      <c r="N160" s="90">
        <v>7113.2290290000001</v>
      </c>
      <c r="O160" s="101">
        <v>114.62</v>
      </c>
      <c r="P160" s="90">
        <v>8.153182520999998</v>
      </c>
      <c r="Q160" s="91">
        <f t="shared" si="2"/>
        <v>4.2970892091576281E-4</v>
      </c>
      <c r="R160" s="91">
        <f>P160/'סכום נכסי הקרן'!$C$42</f>
        <v>4.2147836626062971E-5</v>
      </c>
    </row>
    <row r="161" spans="2:18">
      <c r="B161" s="86" t="s">
        <v>2977</v>
      </c>
      <c r="C161" s="88" t="s">
        <v>2665</v>
      </c>
      <c r="D161" s="87" t="s">
        <v>2768</v>
      </c>
      <c r="E161" s="87"/>
      <c r="F161" s="87" t="s">
        <v>312</v>
      </c>
      <c r="G161" s="100">
        <v>42521</v>
      </c>
      <c r="H161" s="87" t="s">
        <v>2663</v>
      </c>
      <c r="I161" s="90">
        <v>1.6599999999818724</v>
      </c>
      <c r="J161" s="88" t="s">
        <v>129</v>
      </c>
      <c r="K161" s="88" t="s">
        <v>133</v>
      </c>
      <c r="L161" s="89">
        <v>2.3E-2</v>
      </c>
      <c r="M161" s="89">
        <v>3.9799999997945569E-2</v>
      </c>
      <c r="N161" s="90">
        <v>6134.03478</v>
      </c>
      <c r="O161" s="101">
        <v>107.92</v>
      </c>
      <c r="P161" s="90">
        <v>6.6198502820000007</v>
      </c>
      <c r="Q161" s="91">
        <f t="shared" si="2"/>
        <v>3.4889550356260557E-4</v>
      </c>
      <c r="R161" s="91">
        <f>P161/'סכום נכסי הקרן'!$C$42</f>
        <v>3.4221283217453555E-5</v>
      </c>
    </row>
    <row r="162" spans="2:18">
      <c r="B162" s="86" t="s">
        <v>2978</v>
      </c>
      <c r="C162" s="88" t="s">
        <v>2665</v>
      </c>
      <c r="D162" s="87" t="s">
        <v>2769</v>
      </c>
      <c r="E162" s="87"/>
      <c r="F162" s="87" t="s">
        <v>488</v>
      </c>
      <c r="G162" s="100">
        <v>44592</v>
      </c>
      <c r="H162" s="87" t="s">
        <v>131</v>
      </c>
      <c r="I162" s="90">
        <v>11.769999999591079</v>
      </c>
      <c r="J162" s="88" t="s">
        <v>563</v>
      </c>
      <c r="K162" s="88" t="s">
        <v>133</v>
      </c>
      <c r="L162" s="89">
        <v>2.7473999999999998E-2</v>
      </c>
      <c r="M162" s="89">
        <v>4.4699999998473509E-2</v>
      </c>
      <c r="N162" s="90">
        <v>11032.36125</v>
      </c>
      <c r="O162" s="101">
        <v>81.349999999999994</v>
      </c>
      <c r="P162" s="90">
        <v>8.974826070999999</v>
      </c>
      <c r="Q162" s="91">
        <f t="shared" si="2"/>
        <v>4.7301318429248811E-4</v>
      </c>
      <c r="R162" s="91">
        <f>P162/'סכום נכסי הקרן'!$C$42</f>
        <v>4.6395318884808105E-5</v>
      </c>
    </row>
    <row r="163" spans="2:18">
      <c r="B163" s="86" t="s">
        <v>2978</v>
      </c>
      <c r="C163" s="88" t="s">
        <v>2665</v>
      </c>
      <c r="D163" s="87" t="s">
        <v>2770</v>
      </c>
      <c r="E163" s="87"/>
      <c r="F163" s="87" t="s">
        <v>488</v>
      </c>
      <c r="G163" s="100">
        <v>44837</v>
      </c>
      <c r="H163" s="87" t="s">
        <v>131</v>
      </c>
      <c r="I163" s="90">
        <v>11.679999999729297</v>
      </c>
      <c r="J163" s="88" t="s">
        <v>563</v>
      </c>
      <c r="K163" s="88" t="s">
        <v>133</v>
      </c>
      <c r="L163" s="89">
        <v>3.9636999999999999E-2</v>
      </c>
      <c r="M163" s="89">
        <v>3.8199999998477299E-2</v>
      </c>
      <c r="N163" s="90">
        <v>9631.1949569999997</v>
      </c>
      <c r="O163" s="101">
        <v>98.19</v>
      </c>
      <c r="P163" s="90">
        <v>9.4568702919999996</v>
      </c>
      <c r="Q163" s="91">
        <f t="shared" si="2"/>
        <v>4.9841905512955896E-4</v>
      </c>
      <c r="R163" s="91">
        <f>P163/'סכום נכסי הקרן'!$C$42</f>
        <v>4.8887244095719963E-5</v>
      </c>
    </row>
    <row r="164" spans="2:18">
      <c r="B164" s="86" t="s">
        <v>2979</v>
      </c>
      <c r="C164" s="88" t="s">
        <v>2664</v>
      </c>
      <c r="D164" s="87" t="s">
        <v>2771</v>
      </c>
      <c r="E164" s="87"/>
      <c r="F164" s="87" t="s">
        <v>488</v>
      </c>
      <c r="G164" s="100">
        <v>42432</v>
      </c>
      <c r="H164" s="87" t="s">
        <v>131</v>
      </c>
      <c r="I164" s="90">
        <v>4.7600000000344487</v>
      </c>
      <c r="J164" s="88" t="s">
        <v>563</v>
      </c>
      <c r="K164" s="88" t="s">
        <v>133</v>
      </c>
      <c r="L164" s="89">
        <v>2.5399999999999999E-2</v>
      </c>
      <c r="M164" s="89">
        <v>2.1100000000221462E-2</v>
      </c>
      <c r="N164" s="90">
        <v>35992.037454999998</v>
      </c>
      <c r="O164" s="101">
        <v>112.91</v>
      </c>
      <c r="P164" s="90">
        <v>40.63860871</v>
      </c>
      <c r="Q164" s="91">
        <f t="shared" si="2"/>
        <v>2.1418351240529063E-3</v>
      </c>
      <c r="R164" s="91">
        <f>P164/'סכום נכסי הקרן'!$C$42</f>
        <v>2.1008108627617217E-4</v>
      </c>
    </row>
    <row r="165" spans="2:18">
      <c r="B165" s="86" t="s">
        <v>2980</v>
      </c>
      <c r="C165" s="88" t="s">
        <v>2665</v>
      </c>
      <c r="D165" s="87" t="s">
        <v>2772</v>
      </c>
      <c r="E165" s="87"/>
      <c r="F165" s="87" t="s">
        <v>488</v>
      </c>
      <c r="G165" s="100">
        <v>42242</v>
      </c>
      <c r="H165" s="87" t="s">
        <v>131</v>
      </c>
      <c r="I165" s="90">
        <v>3.1300000000167087</v>
      </c>
      <c r="J165" s="88" t="s">
        <v>493</v>
      </c>
      <c r="K165" s="88" t="s">
        <v>133</v>
      </c>
      <c r="L165" s="89">
        <v>2.3599999999999999E-2</v>
      </c>
      <c r="M165" s="89">
        <v>3.2400000000262566E-2</v>
      </c>
      <c r="N165" s="90">
        <v>62785.527295000007</v>
      </c>
      <c r="O165" s="101">
        <v>106.76</v>
      </c>
      <c r="P165" s="90">
        <v>67.029830876000005</v>
      </c>
      <c r="Q165" s="91">
        <f t="shared" si="2"/>
        <v>3.5327697154704787E-3</v>
      </c>
      <c r="R165" s="91">
        <f>P165/'סכום נכסי הקרן'!$C$42</f>
        <v>3.4651037843904048E-4</v>
      </c>
    </row>
    <row r="166" spans="2:18">
      <c r="B166" s="86" t="s">
        <v>2981</v>
      </c>
      <c r="C166" s="88" t="s">
        <v>2664</v>
      </c>
      <c r="D166" s="87">
        <v>7134</v>
      </c>
      <c r="E166" s="87"/>
      <c r="F166" s="87" t="s">
        <v>488</v>
      </c>
      <c r="G166" s="100">
        <v>43705</v>
      </c>
      <c r="H166" s="87" t="s">
        <v>131</v>
      </c>
      <c r="I166" s="90">
        <v>5.2899999994733413</v>
      </c>
      <c r="J166" s="88" t="s">
        <v>563</v>
      </c>
      <c r="K166" s="88" t="s">
        <v>133</v>
      </c>
      <c r="L166" s="89">
        <v>0.04</v>
      </c>
      <c r="M166" s="89">
        <v>3.9399999996720808E-2</v>
      </c>
      <c r="N166" s="90">
        <v>3660.7577590000001</v>
      </c>
      <c r="O166" s="101">
        <v>109.96</v>
      </c>
      <c r="P166" s="90">
        <v>4.0253691279999995</v>
      </c>
      <c r="Q166" s="91">
        <f t="shared" si="2"/>
        <v>2.1215482663674632E-4</v>
      </c>
      <c r="R166" s="91">
        <f>P166/'סכום נכסי הקרן'!$C$42</f>
        <v>2.0809125752986631E-5</v>
      </c>
    </row>
    <row r="167" spans="2:18">
      <c r="B167" s="86" t="s">
        <v>2981</v>
      </c>
      <c r="C167" s="88" t="s">
        <v>2664</v>
      </c>
      <c r="D167" s="87" t="s">
        <v>2773</v>
      </c>
      <c r="E167" s="87"/>
      <c r="F167" s="87" t="s">
        <v>488</v>
      </c>
      <c r="G167" s="100">
        <v>43256</v>
      </c>
      <c r="H167" s="87" t="s">
        <v>131</v>
      </c>
      <c r="I167" s="90">
        <v>5.3000000000163805</v>
      </c>
      <c r="J167" s="88" t="s">
        <v>563</v>
      </c>
      <c r="K167" s="88" t="s">
        <v>133</v>
      </c>
      <c r="L167" s="89">
        <v>0.04</v>
      </c>
      <c r="M167" s="89">
        <v>3.8600000000122113E-2</v>
      </c>
      <c r="N167" s="90">
        <v>60145.937656000002</v>
      </c>
      <c r="O167" s="101">
        <v>111.65</v>
      </c>
      <c r="P167" s="90">
        <v>67.152937113000007</v>
      </c>
      <c r="Q167" s="91">
        <f t="shared" si="2"/>
        <v>3.5392579607811921E-3</v>
      </c>
      <c r="R167" s="91">
        <f>P167/'סכום נכסי הקרן'!$C$42</f>
        <v>3.4714677552096049E-4</v>
      </c>
    </row>
    <row r="168" spans="2:18">
      <c r="B168" s="86" t="s">
        <v>2982</v>
      </c>
      <c r="C168" s="88" t="s">
        <v>2665</v>
      </c>
      <c r="D168" s="87" t="s">
        <v>2774</v>
      </c>
      <c r="E168" s="87"/>
      <c r="F168" s="87" t="s">
        <v>480</v>
      </c>
      <c r="G168" s="100">
        <v>44376</v>
      </c>
      <c r="H168" s="87" t="s">
        <v>319</v>
      </c>
      <c r="I168" s="90">
        <v>5.0000000000031708</v>
      </c>
      <c r="J168" s="88" t="s">
        <v>129</v>
      </c>
      <c r="K168" s="88" t="s">
        <v>133</v>
      </c>
      <c r="L168" s="89">
        <v>6.9000000000000006E-2</v>
      </c>
      <c r="M168" s="89">
        <v>8.6400000000045038E-2</v>
      </c>
      <c r="N168" s="90">
        <v>678297.01303599996</v>
      </c>
      <c r="O168" s="101">
        <v>92.99</v>
      </c>
      <c r="P168" s="90">
        <v>630.74842029399997</v>
      </c>
      <c r="Q168" s="91">
        <f t="shared" si="2"/>
        <v>3.3243242421686102E-2</v>
      </c>
      <c r="R168" s="91">
        <f>P168/'סכום נכסי הקרן'!$C$42</f>
        <v>3.2606508320186809E-3</v>
      </c>
    </row>
    <row r="169" spans="2:18">
      <c r="B169" s="86" t="s">
        <v>2982</v>
      </c>
      <c r="C169" s="88" t="s">
        <v>2665</v>
      </c>
      <c r="D169" s="87" t="s">
        <v>2775</v>
      </c>
      <c r="E169" s="87"/>
      <c r="F169" s="87" t="s">
        <v>480</v>
      </c>
      <c r="G169" s="100">
        <v>44431</v>
      </c>
      <c r="H169" s="87" t="s">
        <v>319</v>
      </c>
      <c r="I169" s="90">
        <v>5.0000000000183524</v>
      </c>
      <c r="J169" s="88" t="s">
        <v>129</v>
      </c>
      <c r="K169" s="88" t="s">
        <v>133</v>
      </c>
      <c r="L169" s="89">
        <v>6.9000000000000006E-2</v>
      </c>
      <c r="M169" s="89">
        <v>8.6200000000267937E-2</v>
      </c>
      <c r="N169" s="90">
        <v>117079.633193</v>
      </c>
      <c r="O169" s="101">
        <v>93.08</v>
      </c>
      <c r="P169" s="90">
        <v>108.977727384</v>
      </c>
      <c r="Q169" s="91">
        <f t="shared" si="2"/>
        <v>5.7436101200255257E-3</v>
      </c>
      <c r="R169" s="91">
        <f>P169/'סכום נכסי הקרן'!$C$42</f>
        <v>5.6335982149668614E-4</v>
      </c>
    </row>
    <row r="170" spans="2:18">
      <c r="B170" s="86" t="s">
        <v>2982</v>
      </c>
      <c r="C170" s="88" t="s">
        <v>2665</v>
      </c>
      <c r="D170" s="87" t="s">
        <v>2776</v>
      </c>
      <c r="E170" s="87"/>
      <c r="F170" s="87" t="s">
        <v>480</v>
      </c>
      <c r="G170" s="100">
        <v>44859</v>
      </c>
      <c r="H170" s="87" t="s">
        <v>319</v>
      </c>
      <c r="I170" s="90">
        <v>5.0299999999984353</v>
      </c>
      <c r="J170" s="88" t="s">
        <v>129</v>
      </c>
      <c r="K170" s="88" t="s">
        <v>133</v>
      </c>
      <c r="L170" s="89">
        <v>6.9000000000000006E-2</v>
      </c>
      <c r="M170" s="89">
        <v>7.3599999999982943E-2</v>
      </c>
      <c r="N170" s="90">
        <v>356344.16272800008</v>
      </c>
      <c r="O170" s="101">
        <v>98.66</v>
      </c>
      <c r="P170" s="90">
        <v>351.56916558500001</v>
      </c>
      <c r="Q170" s="91">
        <f t="shared" si="2"/>
        <v>1.8529256076589864E-2</v>
      </c>
      <c r="R170" s="91">
        <f>P170/'סכום נכסי הקרן'!$C$42</f>
        <v>1.8174350587235998E-3</v>
      </c>
    </row>
    <row r="171" spans="2:18">
      <c r="B171" s="86" t="s">
        <v>2983</v>
      </c>
      <c r="C171" s="88" t="s">
        <v>2665</v>
      </c>
      <c r="D171" s="87" t="s">
        <v>2777</v>
      </c>
      <c r="E171" s="87"/>
      <c r="F171" s="87" t="s">
        <v>480</v>
      </c>
      <c r="G171" s="100">
        <v>42516</v>
      </c>
      <c r="H171" s="87" t="s">
        <v>319</v>
      </c>
      <c r="I171" s="90">
        <v>3.6600000000111783</v>
      </c>
      <c r="J171" s="88" t="s">
        <v>349</v>
      </c>
      <c r="K171" s="88" t="s">
        <v>133</v>
      </c>
      <c r="L171" s="89">
        <v>2.3269999999999999E-2</v>
      </c>
      <c r="M171" s="89">
        <v>3.6200000000161457E-2</v>
      </c>
      <c r="N171" s="90">
        <v>45662.885722000006</v>
      </c>
      <c r="O171" s="101">
        <v>105.8</v>
      </c>
      <c r="P171" s="90">
        <v>48.311332831000001</v>
      </c>
      <c r="Q171" s="91">
        <f t="shared" si="2"/>
        <v>2.5462217539397188E-3</v>
      </c>
      <c r="R171" s="91">
        <f>P171/'סכום נכסי הקרן'!$C$42</f>
        <v>2.4974519558512172E-4</v>
      </c>
    </row>
    <row r="172" spans="2:18">
      <c r="B172" s="86" t="s">
        <v>2984</v>
      </c>
      <c r="C172" s="88" t="s">
        <v>2664</v>
      </c>
      <c r="D172" s="87" t="s">
        <v>2778</v>
      </c>
      <c r="E172" s="87"/>
      <c r="F172" s="87" t="s">
        <v>312</v>
      </c>
      <c r="G172" s="100">
        <v>42978</v>
      </c>
      <c r="H172" s="87" t="s">
        <v>2663</v>
      </c>
      <c r="I172" s="90">
        <v>1.1400000000000001</v>
      </c>
      <c r="J172" s="88" t="s">
        <v>129</v>
      </c>
      <c r="K172" s="88" t="s">
        <v>133</v>
      </c>
      <c r="L172" s="89">
        <v>2.76E-2</v>
      </c>
      <c r="M172" s="89">
        <v>6.3300000001150436E-2</v>
      </c>
      <c r="N172" s="90">
        <v>27048.256118000001</v>
      </c>
      <c r="O172" s="101">
        <v>96.41</v>
      </c>
      <c r="P172" s="90">
        <v>26.077223999999998</v>
      </c>
      <c r="Q172" s="91">
        <f t="shared" si="2"/>
        <v>1.374385493843237E-3</v>
      </c>
      <c r="R172" s="91">
        <f>P172/'סכום נכסי הקרן'!$C$42</f>
        <v>1.3480608020025563E-4</v>
      </c>
    </row>
    <row r="173" spans="2:18">
      <c r="B173" s="86" t="s">
        <v>2985</v>
      </c>
      <c r="C173" s="88" t="s">
        <v>2665</v>
      </c>
      <c r="D173" s="87" t="s">
        <v>2779</v>
      </c>
      <c r="E173" s="87"/>
      <c r="F173" s="87" t="s">
        <v>488</v>
      </c>
      <c r="G173" s="100">
        <v>42794</v>
      </c>
      <c r="H173" s="87" t="s">
        <v>131</v>
      </c>
      <c r="I173" s="90">
        <v>5.5500000000174179</v>
      </c>
      <c r="J173" s="88" t="s">
        <v>563</v>
      </c>
      <c r="K173" s="88" t="s">
        <v>133</v>
      </c>
      <c r="L173" s="89">
        <v>2.8999999999999998E-2</v>
      </c>
      <c r="M173" s="89">
        <v>2.4400000000026359E-2</v>
      </c>
      <c r="N173" s="90">
        <v>93741.513212999998</v>
      </c>
      <c r="O173" s="101">
        <v>113.3</v>
      </c>
      <c r="P173" s="90">
        <v>106.209124613</v>
      </c>
      <c r="Q173" s="91">
        <f t="shared" si="2"/>
        <v>5.5976924607425973E-3</v>
      </c>
      <c r="R173" s="91">
        <f>P173/'סכום נכסי הקרן'!$C$42</f>
        <v>5.4904754319627831E-4</v>
      </c>
    </row>
    <row r="174" spans="2:18">
      <c r="B174" s="86" t="s">
        <v>2986</v>
      </c>
      <c r="C174" s="88" t="s">
        <v>2665</v>
      </c>
      <c r="D174" s="87" t="s">
        <v>2780</v>
      </c>
      <c r="E174" s="87"/>
      <c r="F174" s="87" t="s">
        <v>488</v>
      </c>
      <c r="G174" s="100">
        <v>44728</v>
      </c>
      <c r="H174" s="87" t="s">
        <v>131</v>
      </c>
      <c r="I174" s="90">
        <v>9.6400000002537265</v>
      </c>
      <c r="J174" s="88" t="s">
        <v>563</v>
      </c>
      <c r="K174" s="88" t="s">
        <v>133</v>
      </c>
      <c r="L174" s="89">
        <v>2.6314999999999998E-2</v>
      </c>
      <c r="M174" s="89">
        <v>3.0800000000626077E-2</v>
      </c>
      <c r="N174" s="90">
        <v>12255.438448000001</v>
      </c>
      <c r="O174" s="101">
        <v>99.05</v>
      </c>
      <c r="P174" s="90">
        <v>12.139011603</v>
      </c>
      <c r="Q174" s="91">
        <f t="shared" si="2"/>
        <v>6.3977981156115166E-4</v>
      </c>
      <c r="R174" s="91">
        <f>P174/'סכום נכסי הקרן'!$C$42</f>
        <v>6.2752560307257092E-5</v>
      </c>
    </row>
    <row r="175" spans="2:18">
      <c r="B175" s="86" t="s">
        <v>2986</v>
      </c>
      <c r="C175" s="88" t="s">
        <v>2665</v>
      </c>
      <c r="D175" s="87" t="s">
        <v>2781</v>
      </c>
      <c r="E175" s="87"/>
      <c r="F175" s="87" t="s">
        <v>488</v>
      </c>
      <c r="G175" s="100">
        <v>44923</v>
      </c>
      <c r="H175" s="87" t="s">
        <v>131</v>
      </c>
      <c r="I175" s="90">
        <v>9.3299999992322391</v>
      </c>
      <c r="J175" s="88" t="s">
        <v>563</v>
      </c>
      <c r="K175" s="88" t="s">
        <v>133</v>
      </c>
      <c r="L175" s="89">
        <v>3.0750000000000003E-2</v>
      </c>
      <c r="M175" s="89">
        <v>3.6699999997231877E-2</v>
      </c>
      <c r="N175" s="90">
        <v>3988.458048</v>
      </c>
      <c r="O175" s="101">
        <v>96.01</v>
      </c>
      <c r="P175" s="90">
        <v>3.8293187180000006</v>
      </c>
      <c r="Q175" s="91">
        <f t="shared" si="2"/>
        <v>2.0182209951954941E-4</v>
      </c>
      <c r="R175" s="91">
        <f>P175/'סכום נכסי הקרן'!$C$42</f>
        <v>1.9795644130335661E-5</v>
      </c>
    </row>
    <row r="176" spans="2:18">
      <c r="B176" s="86" t="s">
        <v>2977</v>
      </c>
      <c r="C176" s="88" t="s">
        <v>2665</v>
      </c>
      <c r="D176" s="87" t="s">
        <v>2782</v>
      </c>
      <c r="E176" s="87"/>
      <c r="F176" s="87" t="s">
        <v>312</v>
      </c>
      <c r="G176" s="100">
        <v>42474</v>
      </c>
      <c r="H176" s="87" t="s">
        <v>2663</v>
      </c>
      <c r="I176" s="90">
        <v>0.63999999999627277</v>
      </c>
      <c r="J176" s="88" t="s">
        <v>129</v>
      </c>
      <c r="K176" s="88" t="s">
        <v>133</v>
      </c>
      <c r="L176" s="89">
        <v>6.3500000000000001E-2</v>
      </c>
      <c r="M176" s="89">
        <v>6.5200000001192762E-2</v>
      </c>
      <c r="N176" s="90">
        <v>21400.795048000004</v>
      </c>
      <c r="O176" s="101">
        <v>100.29</v>
      </c>
      <c r="P176" s="90">
        <v>21.462847496999998</v>
      </c>
      <c r="Q176" s="91">
        <f t="shared" si="2"/>
        <v>1.1311873632119135E-3</v>
      </c>
      <c r="R176" s="91">
        <f>P176/'סכום נכסי הקרן'!$C$42</f>
        <v>1.1095208374198258E-4</v>
      </c>
    </row>
    <row r="177" spans="2:18">
      <c r="B177" s="86" t="s">
        <v>2977</v>
      </c>
      <c r="C177" s="88" t="s">
        <v>2665</v>
      </c>
      <c r="D177" s="87" t="s">
        <v>2783</v>
      </c>
      <c r="E177" s="87"/>
      <c r="F177" s="87" t="s">
        <v>312</v>
      </c>
      <c r="G177" s="100">
        <v>42562</v>
      </c>
      <c r="H177" s="87" t="s">
        <v>2663</v>
      </c>
      <c r="I177" s="90">
        <v>1.629999999996828</v>
      </c>
      <c r="J177" s="88" t="s">
        <v>129</v>
      </c>
      <c r="K177" s="88" t="s">
        <v>133</v>
      </c>
      <c r="L177" s="89">
        <v>3.3700000000000001E-2</v>
      </c>
      <c r="M177" s="89">
        <v>7.1700000000243194E-2</v>
      </c>
      <c r="N177" s="90">
        <v>10015.508083000001</v>
      </c>
      <c r="O177" s="101">
        <v>94.43</v>
      </c>
      <c r="P177" s="90">
        <v>9.4576441809999992</v>
      </c>
      <c r="Q177" s="91">
        <f t="shared" si="2"/>
        <v>4.9845984251610921E-4</v>
      </c>
      <c r="R177" s="91">
        <f>P177/'סכום נכסי הקרן'!$C$42</f>
        <v>4.8891244711069208E-5</v>
      </c>
    </row>
    <row r="178" spans="2:18">
      <c r="B178" s="86" t="s">
        <v>2977</v>
      </c>
      <c r="C178" s="88" t="s">
        <v>2665</v>
      </c>
      <c r="D178" s="87" t="s">
        <v>2784</v>
      </c>
      <c r="E178" s="87"/>
      <c r="F178" s="87" t="s">
        <v>312</v>
      </c>
      <c r="G178" s="100">
        <v>42717</v>
      </c>
      <c r="H178" s="87" t="s">
        <v>2663</v>
      </c>
      <c r="I178" s="90">
        <v>1.7600000000566745</v>
      </c>
      <c r="J178" s="88" t="s">
        <v>129</v>
      </c>
      <c r="K178" s="88" t="s">
        <v>133</v>
      </c>
      <c r="L178" s="89">
        <v>3.85E-2</v>
      </c>
      <c r="M178" s="89">
        <v>7.1000000000944571E-2</v>
      </c>
      <c r="N178" s="90">
        <v>2229.9767240000001</v>
      </c>
      <c r="O178" s="101">
        <v>94.95</v>
      </c>
      <c r="P178" s="90">
        <v>2.1173627879999999</v>
      </c>
      <c r="Q178" s="91">
        <f t="shared" si="2"/>
        <v>1.115944205192498E-4</v>
      </c>
      <c r="R178" s="91">
        <f>P178/'סכום נכסי הקרן'!$C$42</f>
        <v>1.0945696436559539E-5</v>
      </c>
    </row>
    <row r="179" spans="2:18">
      <c r="B179" s="86" t="s">
        <v>2977</v>
      </c>
      <c r="C179" s="88" t="s">
        <v>2665</v>
      </c>
      <c r="D179" s="87" t="s">
        <v>2785</v>
      </c>
      <c r="E179" s="87"/>
      <c r="F179" s="87" t="s">
        <v>312</v>
      </c>
      <c r="G179" s="100">
        <v>42710</v>
      </c>
      <c r="H179" s="87" t="s">
        <v>2663</v>
      </c>
      <c r="I179" s="90">
        <v>1.7600000001011222</v>
      </c>
      <c r="J179" s="88" t="s">
        <v>129</v>
      </c>
      <c r="K179" s="88" t="s">
        <v>133</v>
      </c>
      <c r="L179" s="89">
        <v>3.8399999999999997E-2</v>
      </c>
      <c r="M179" s="89">
        <v>7.1000000005372113E-2</v>
      </c>
      <c r="N179" s="90">
        <v>6667.0134030000008</v>
      </c>
      <c r="O179" s="101">
        <v>94.93</v>
      </c>
      <c r="P179" s="90">
        <v>6.3289957860000001</v>
      </c>
      <c r="Q179" s="91">
        <f t="shared" si="2"/>
        <v>3.3356618016064046E-4</v>
      </c>
      <c r="R179" s="91">
        <f>P179/'סכום נכסי הקרן'!$C$42</f>
        <v>3.2717712342180135E-5</v>
      </c>
    </row>
    <row r="180" spans="2:18">
      <c r="B180" s="86" t="s">
        <v>2977</v>
      </c>
      <c r="C180" s="88" t="s">
        <v>2665</v>
      </c>
      <c r="D180" s="87" t="s">
        <v>2786</v>
      </c>
      <c r="E180" s="87"/>
      <c r="F180" s="87" t="s">
        <v>312</v>
      </c>
      <c r="G180" s="100">
        <v>42474</v>
      </c>
      <c r="H180" s="87" t="s">
        <v>2663</v>
      </c>
      <c r="I180" s="90">
        <v>0.640000000009318</v>
      </c>
      <c r="J180" s="88" t="s">
        <v>129</v>
      </c>
      <c r="K180" s="88" t="s">
        <v>133</v>
      </c>
      <c r="L180" s="89">
        <v>3.1800000000000002E-2</v>
      </c>
      <c r="M180" s="89">
        <v>7.7000000000232952E-2</v>
      </c>
      <c r="N180" s="90">
        <v>22027.905372000001</v>
      </c>
      <c r="O180" s="101">
        <v>97.44</v>
      </c>
      <c r="P180" s="90">
        <v>21.463990894999998</v>
      </c>
      <c r="Q180" s="91">
        <f t="shared" si="2"/>
        <v>1.1312476253634712E-3</v>
      </c>
      <c r="R180" s="91">
        <f>P180/'סכום נכסי הקרן'!$C$42</f>
        <v>1.1095799453227563E-4</v>
      </c>
    </row>
    <row r="181" spans="2:18">
      <c r="B181" s="86" t="s">
        <v>2987</v>
      </c>
      <c r="C181" s="88" t="s">
        <v>2664</v>
      </c>
      <c r="D181" s="87" t="s">
        <v>2787</v>
      </c>
      <c r="E181" s="87"/>
      <c r="F181" s="87" t="s">
        <v>312</v>
      </c>
      <c r="G181" s="100">
        <v>43614</v>
      </c>
      <c r="H181" s="87" t="s">
        <v>2663</v>
      </c>
      <c r="I181" s="90">
        <v>0.16000000008520018</v>
      </c>
      <c r="J181" s="88" t="s">
        <v>129</v>
      </c>
      <c r="K181" s="88" t="s">
        <v>133</v>
      </c>
      <c r="L181" s="89">
        <v>2.427E-2</v>
      </c>
      <c r="M181" s="89">
        <v>6.2300000003697065E-2</v>
      </c>
      <c r="N181" s="90">
        <v>6597.8250209999997</v>
      </c>
      <c r="O181" s="101">
        <v>99.62</v>
      </c>
      <c r="P181" s="90">
        <v>6.5727531590000003</v>
      </c>
      <c r="Q181" s="91">
        <f t="shared" si="2"/>
        <v>3.4641327605813843E-4</v>
      </c>
      <c r="R181" s="91">
        <f>P181/'סכום נכסי הקרן'!$C$42</f>
        <v>3.3977814873570812E-5</v>
      </c>
    </row>
    <row r="182" spans="2:18">
      <c r="B182" s="86" t="s">
        <v>2987</v>
      </c>
      <c r="C182" s="88" t="s">
        <v>2664</v>
      </c>
      <c r="D182" s="87">
        <v>7355</v>
      </c>
      <c r="E182" s="87"/>
      <c r="F182" s="87" t="s">
        <v>312</v>
      </c>
      <c r="G182" s="100">
        <v>43842</v>
      </c>
      <c r="H182" s="87" t="s">
        <v>2663</v>
      </c>
      <c r="I182" s="90">
        <v>0.40000000001537644</v>
      </c>
      <c r="J182" s="88" t="s">
        <v>129</v>
      </c>
      <c r="K182" s="88" t="s">
        <v>133</v>
      </c>
      <c r="L182" s="89">
        <v>2.0838000000000002E-2</v>
      </c>
      <c r="M182" s="89">
        <v>6.9699999999950024E-2</v>
      </c>
      <c r="N182" s="90">
        <v>26391.3</v>
      </c>
      <c r="O182" s="101">
        <v>98.57</v>
      </c>
      <c r="P182" s="90">
        <v>26.013905528999999</v>
      </c>
      <c r="Q182" s="91">
        <f t="shared" si="2"/>
        <v>1.3710483292725475E-3</v>
      </c>
      <c r="R182" s="91">
        <f>P182/'סכום נכסי הקרן'!$C$42</f>
        <v>1.3447875567829795E-4</v>
      </c>
    </row>
    <row r="183" spans="2:18">
      <c r="B183" s="86" t="s">
        <v>2986</v>
      </c>
      <c r="C183" s="88" t="s">
        <v>2665</v>
      </c>
      <c r="D183" s="87" t="s">
        <v>2788</v>
      </c>
      <c r="E183" s="87"/>
      <c r="F183" s="87" t="s">
        <v>488</v>
      </c>
      <c r="G183" s="100">
        <v>44143</v>
      </c>
      <c r="H183" s="87" t="s">
        <v>131</v>
      </c>
      <c r="I183" s="90">
        <v>6.7299999999252442</v>
      </c>
      <c r="J183" s="88" t="s">
        <v>563</v>
      </c>
      <c r="K183" s="88" t="s">
        <v>133</v>
      </c>
      <c r="L183" s="89">
        <v>2.5243000000000002E-2</v>
      </c>
      <c r="M183" s="89">
        <v>3.4899999999839573E-2</v>
      </c>
      <c r="N183" s="90">
        <v>28603.472341000001</v>
      </c>
      <c r="O183" s="101">
        <v>102.42</v>
      </c>
      <c r="P183" s="90">
        <v>29.295678202999998</v>
      </c>
      <c r="Q183" s="91">
        <f t="shared" si="2"/>
        <v>1.5440123210393372E-3</v>
      </c>
      <c r="R183" s="91">
        <f>P183/'סכום נכסי הקרן'!$C$42</f>
        <v>1.5144386324842318E-4</v>
      </c>
    </row>
    <row r="184" spans="2:18">
      <c r="B184" s="86" t="s">
        <v>2986</v>
      </c>
      <c r="C184" s="88" t="s">
        <v>2665</v>
      </c>
      <c r="D184" s="87" t="s">
        <v>2789</v>
      </c>
      <c r="E184" s="87"/>
      <c r="F184" s="87" t="s">
        <v>488</v>
      </c>
      <c r="G184" s="100">
        <v>43779</v>
      </c>
      <c r="H184" s="87" t="s">
        <v>131</v>
      </c>
      <c r="I184" s="90">
        <v>7.2000000000000011</v>
      </c>
      <c r="J184" s="88" t="s">
        <v>563</v>
      </c>
      <c r="K184" s="88" t="s">
        <v>133</v>
      </c>
      <c r="L184" s="89">
        <v>2.5243000000000002E-2</v>
      </c>
      <c r="M184" s="89">
        <v>3.9299999999826453E-2</v>
      </c>
      <c r="N184" s="90">
        <v>8805.8505559999994</v>
      </c>
      <c r="O184" s="101">
        <v>98.15</v>
      </c>
      <c r="P184" s="90">
        <v>8.6429428549999994</v>
      </c>
      <c r="Q184" s="91">
        <f t="shared" si="2"/>
        <v>4.5552146516930072E-4</v>
      </c>
      <c r="R184" s="91">
        <f>P184/'סכום נכסי הקרן'!$C$42</f>
        <v>4.467965024487869E-5</v>
      </c>
    </row>
    <row r="185" spans="2:18">
      <c r="B185" s="86" t="s">
        <v>2986</v>
      </c>
      <c r="C185" s="88" t="s">
        <v>2665</v>
      </c>
      <c r="D185" s="87" t="s">
        <v>2790</v>
      </c>
      <c r="E185" s="87"/>
      <c r="F185" s="87" t="s">
        <v>488</v>
      </c>
      <c r="G185" s="100">
        <v>43835</v>
      </c>
      <c r="H185" s="87" t="s">
        <v>131</v>
      </c>
      <c r="I185" s="90">
        <v>7.2000000006254918</v>
      </c>
      <c r="J185" s="88" t="s">
        <v>563</v>
      </c>
      <c r="K185" s="88" t="s">
        <v>133</v>
      </c>
      <c r="L185" s="89">
        <v>2.5243000000000002E-2</v>
      </c>
      <c r="M185" s="89">
        <v>3.9800000003961444E-2</v>
      </c>
      <c r="N185" s="90">
        <v>4903.6191630000003</v>
      </c>
      <c r="O185" s="101">
        <v>97.81</v>
      </c>
      <c r="P185" s="90">
        <v>4.7962302449999994</v>
      </c>
      <c r="Q185" s="91">
        <f t="shared" si="2"/>
        <v>2.5278263030835624E-4</v>
      </c>
      <c r="R185" s="91">
        <f>P185/'סכום נכסי הקרן'!$C$42</f>
        <v>2.4794088476072517E-5</v>
      </c>
    </row>
    <row r="186" spans="2:18">
      <c r="B186" s="86" t="s">
        <v>2986</v>
      </c>
      <c r="C186" s="88" t="s">
        <v>2665</v>
      </c>
      <c r="D186" s="87" t="s">
        <v>2791</v>
      </c>
      <c r="E186" s="87"/>
      <c r="F186" s="87" t="s">
        <v>488</v>
      </c>
      <c r="G186" s="100">
        <v>43227</v>
      </c>
      <c r="H186" s="87" t="s">
        <v>131</v>
      </c>
      <c r="I186" s="90">
        <v>7.2599999995790379</v>
      </c>
      <c r="J186" s="88" t="s">
        <v>563</v>
      </c>
      <c r="K186" s="88" t="s">
        <v>133</v>
      </c>
      <c r="L186" s="89">
        <v>2.7806000000000001E-2</v>
      </c>
      <c r="M186" s="89">
        <v>3.459999999710589E-2</v>
      </c>
      <c r="N186" s="90">
        <v>2896.4273819999999</v>
      </c>
      <c r="O186" s="101">
        <v>104.98</v>
      </c>
      <c r="P186" s="90">
        <v>3.0406696280000007</v>
      </c>
      <c r="Q186" s="91">
        <f t="shared" si="2"/>
        <v>1.6025679068803157E-4</v>
      </c>
      <c r="R186" s="91">
        <f>P186/'סכום נכסי הקרן'!$C$42</f>
        <v>1.5718726569003266E-5</v>
      </c>
    </row>
    <row r="187" spans="2:18">
      <c r="B187" s="86" t="s">
        <v>2986</v>
      </c>
      <c r="C187" s="88" t="s">
        <v>2665</v>
      </c>
      <c r="D187" s="87" t="s">
        <v>2792</v>
      </c>
      <c r="E187" s="87"/>
      <c r="F187" s="87" t="s">
        <v>488</v>
      </c>
      <c r="G187" s="100">
        <v>43279</v>
      </c>
      <c r="H187" s="87" t="s">
        <v>131</v>
      </c>
      <c r="I187" s="90">
        <v>7.2899999994724949</v>
      </c>
      <c r="J187" s="88" t="s">
        <v>563</v>
      </c>
      <c r="K187" s="88" t="s">
        <v>133</v>
      </c>
      <c r="L187" s="89">
        <v>2.7797000000000002E-2</v>
      </c>
      <c r="M187" s="89">
        <v>3.2999999998316473E-2</v>
      </c>
      <c r="N187" s="90">
        <v>3387.4610039999998</v>
      </c>
      <c r="O187" s="101">
        <v>105.21</v>
      </c>
      <c r="P187" s="90">
        <v>3.5639479719999998</v>
      </c>
      <c r="Q187" s="91">
        <f t="shared" si="2"/>
        <v>1.8783588289646258E-4</v>
      </c>
      <c r="R187" s="91">
        <f>P187/'סכום נכסי הקרן'!$C$42</f>
        <v>1.8423811374361415E-5</v>
      </c>
    </row>
    <row r="188" spans="2:18">
      <c r="B188" s="86" t="s">
        <v>2986</v>
      </c>
      <c r="C188" s="88" t="s">
        <v>2665</v>
      </c>
      <c r="D188" s="87" t="s">
        <v>2793</v>
      </c>
      <c r="E188" s="87"/>
      <c r="F188" s="87" t="s">
        <v>488</v>
      </c>
      <c r="G188" s="100">
        <v>43321</v>
      </c>
      <c r="H188" s="87" t="s">
        <v>131</v>
      </c>
      <c r="I188" s="90">
        <v>7.2900000000565415</v>
      </c>
      <c r="J188" s="88" t="s">
        <v>563</v>
      </c>
      <c r="K188" s="88" t="s">
        <v>133</v>
      </c>
      <c r="L188" s="89">
        <v>2.8528999999999999E-2</v>
      </c>
      <c r="M188" s="89">
        <v>3.2200000000257911E-2</v>
      </c>
      <c r="N188" s="90">
        <v>18976.069979</v>
      </c>
      <c r="O188" s="101">
        <v>106.25</v>
      </c>
      <c r="P188" s="90">
        <v>20.162075833999999</v>
      </c>
      <c r="Q188" s="91">
        <f t="shared" si="2"/>
        <v>1.0626309208379269E-3</v>
      </c>
      <c r="R188" s="91">
        <f>P188/'סכום נכסי הקרן'!$C$42</f>
        <v>1.0422775107817612E-4</v>
      </c>
    </row>
    <row r="189" spans="2:18">
      <c r="B189" s="86" t="s">
        <v>2986</v>
      </c>
      <c r="C189" s="88" t="s">
        <v>2665</v>
      </c>
      <c r="D189" s="87" t="s">
        <v>2794</v>
      </c>
      <c r="E189" s="87"/>
      <c r="F189" s="87" t="s">
        <v>488</v>
      </c>
      <c r="G189" s="100">
        <v>43138</v>
      </c>
      <c r="H189" s="87" t="s">
        <v>131</v>
      </c>
      <c r="I189" s="90">
        <v>7.1800000001752053</v>
      </c>
      <c r="J189" s="88" t="s">
        <v>563</v>
      </c>
      <c r="K189" s="88" t="s">
        <v>133</v>
      </c>
      <c r="L189" s="89">
        <v>2.6242999999999999E-2</v>
      </c>
      <c r="M189" s="89">
        <v>3.9800000001090907E-2</v>
      </c>
      <c r="N189" s="90">
        <v>18161.037872000001</v>
      </c>
      <c r="O189" s="101">
        <v>99.94</v>
      </c>
      <c r="P189" s="90">
        <v>18.150141298999998</v>
      </c>
      <c r="Q189" s="91">
        <f t="shared" si="2"/>
        <v>9.5659303737815986E-4</v>
      </c>
      <c r="R189" s="91">
        <f>P189/'סכום נכסי הקרן'!$C$42</f>
        <v>9.3827065472880313E-5</v>
      </c>
    </row>
    <row r="190" spans="2:18">
      <c r="B190" s="86" t="s">
        <v>2986</v>
      </c>
      <c r="C190" s="88" t="s">
        <v>2665</v>
      </c>
      <c r="D190" s="87" t="s">
        <v>2795</v>
      </c>
      <c r="E190" s="87"/>
      <c r="F190" s="87" t="s">
        <v>488</v>
      </c>
      <c r="G190" s="100">
        <v>43417</v>
      </c>
      <c r="H190" s="87" t="s">
        <v>131</v>
      </c>
      <c r="I190" s="90">
        <v>7.2199999999652089</v>
      </c>
      <c r="J190" s="88" t="s">
        <v>563</v>
      </c>
      <c r="K190" s="88" t="s">
        <v>133</v>
      </c>
      <c r="L190" s="89">
        <v>3.0796999999999998E-2</v>
      </c>
      <c r="M190" s="89">
        <v>3.3999999999999996E-2</v>
      </c>
      <c r="N190" s="90">
        <v>21605.116631000001</v>
      </c>
      <c r="O190" s="101">
        <v>106.43</v>
      </c>
      <c r="P190" s="90">
        <v>22.994325889999999</v>
      </c>
      <c r="Q190" s="91">
        <f t="shared" si="2"/>
        <v>1.2119030746493562E-3</v>
      </c>
      <c r="R190" s="91">
        <f>P190/'סכום נכסי הקרן'!$C$42</f>
        <v>1.1886905370288474E-4</v>
      </c>
    </row>
    <row r="191" spans="2:18">
      <c r="B191" s="86" t="s">
        <v>2986</v>
      </c>
      <c r="C191" s="88" t="s">
        <v>2665</v>
      </c>
      <c r="D191" s="87" t="s">
        <v>2796</v>
      </c>
      <c r="E191" s="87"/>
      <c r="F191" s="87" t="s">
        <v>488</v>
      </c>
      <c r="G191" s="100">
        <v>43485</v>
      </c>
      <c r="H191" s="87" t="s">
        <v>131</v>
      </c>
      <c r="I191" s="90">
        <v>7.289999999966267</v>
      </c>
      <c r="J191" s="88" t="s">
        <v>563</v>
      </c>
      <c r="K191" s="88" t="s">
        <v>133</v>
      </c>
      <c r="L191" s="89">
        <v>3.0190999999999999E-2</v>
      </c>
      <c r="M191" s="89">
        <v>3.0999999999662672E-2</v>
      </c>
      <c r="N191" s="90">
        <v>27302.352384000002</v>
      </c>
      <c r="O191" s="101">
        <v>108.58</v>
      </c>
      <c r="P191" s="90">
        <v>29.644893100000001</v>
      </c>
      <c r="Q191" s="91">
        <f t="shared" si="2"/>
        <v>1.5624174967079883E-3</v>
      </c>
      <c r="R191" s="91">
        <f>P191/'סכום נכסי הקרן'!$C$42</f>
        <v>1.5324912792736702E-4</v>
      </c>
    </row>
    <row r="192" spans="2:18">
      <c r="B192" s="86" t="s">
        <v>2986</v>
      </c>
      <c r="C192" s="88" t="s">
        <v>2665</v>
      </c>
      <c r="D192" s="87" t="s">
        <v>2797</v>
      </c>
      <c r="E192" s="87"/>
      <c r="F192" s="87" t="s">
        <v>488</v>
      </c>
      <c r="G192" s="100">
        <v>43613</v>
      </c>
      <c r="H192" s="87" t="s">
        <v>131</v>
      </c>
      <c r="I192" s="90">
        <v>7.289999999941001</v>
      </c>
      <c r="J192" s="88" t="s">
        <v>563</v>
      </c>
      <c r="K192" s="88" t="s">
        <v>133</v>
      </c>
      <c r="L192" s="89">
        <v>2.5243000000000002E-2</v>
      </c>
      <c r="M192" s="89">
        <v>3.4699999999327678E-2</v>
      </c>
      <c r="N192" s="90">
        <v>7206.0349719999995</v>
      </c>
      <c r="O192" s="101">
        <v>101.14</v>
      </c>
      <c r="P192" s="90">
        <v>7.2881842669999992</v>
      </c>
      <c r="Q192" s="91">
        <f t="shared" si="2"/>
        <v>3.8411967213309613E-4</v>
      </c>
      <c r="R192" s="91">
        <f>P192/'סכום נכסי הקרן'!$C$42</f>
        <v>3.7676232439904004E-5</v>
      </c>
    </row>
    <row r="193" spans="2:18">
      <c r="B193" s="86" t="s">
        <v>2986</v>
      </c>
      <c r="C193" s="88" t="s">
        <v>2665</v>
      </c>
      <c r="D193" s="87" t="s">
        <v>2798</v>
      </c>
      <c r="E193" s="87"/>
      <c r="F193" s="87" t="s">
        <v>488</v>
      </c>
      <c r="G193" s="100">
        <v>43657</v>
      </c>
      <c r="H193" s="87" t="s">
        <v>131</v>
      </c>
      <c r="I193" s="90">
        <v>7.2000000004063951</v>
      </c>
      <c r="J193" s="88" t="s">
        <v>563</v>
      </c>
      <c r="K193" s="88" t="s">
        <v>133</v>
      </c>
      <c r="L193" s="89">
        <v>2.5243000000000002E-2</v>
      </c>
      <c r="M193" s="89">
        <v>3.9900000002119074E-2</v>
      </c>
      <c r="N193" s="90">
        <v>7109.508687999999</v>
      </c>
      <c r="O193" s="101">
        <v>96.91</v>
      </c>
      <c r="P193" s="90">
        <v>6.8898249460000001</v>
      </c>
      <c r="Q193" s="91">
        <f t="shared" si="2"/>
        <v>3.6312436710677737E-4</v>
      </c>
      <c r="R193" s="91">
        <f>P193/'סכום נכסי הקרן'!$C$42</f>
        <v>3.561691590470665E-5</v>
      </c>
    </row>
    <row r="194" spans="2:18">
      <c r="B194" s="86" t="s">
        <v>2986</v>
      </c>
      <c r="C194" s="88" t="s">
        <v>2665</v>
      </c>
      <c r="D194" s="87" t="s">
        <v>2799</v>
      </c>
      <c r="E194" s="87"/>
      <c r="F194" s="87" t="s">
        <v>488</v>
      </c>
      <c r="G194" s="100">
        <v>43541</v>
      </c>
      <c r="H194" s="87" t="s">
        <v>131</v>
      </c>
      <c r="I194" s="90">
        <v>7.2900000008107417</v>
      </c>
      <c r="J194" s="88" t="s">
        <v>563</v>
      </c>
      <c r="K194" s="88" t="s">
        <v>133</v>
      </c>
      <c r="L194" s="89">
        <v>2.7271E-2</v>
      </c>
      <c r="M194" s="89">
        <v>3.3100000002485183E-2</v>
      </c>
      <c r="N194" s="90">
        <v>2344.5817350000002</v>
      </c>
      <c r="O194" s="101">
        <v>104.69</v>
      </c>
      <c r="P194" s="90">
        <v>2.454542569</v>
      </c>
      <c r="Q194" s="91">
        <f t="shared" si="2"/>
        <v>1.2936529213593875E-4</v>
      </c>
      <c r="R194" s="91">
        <f>P194/'סכום נכסי הקרן'!$C$42</f>
        <v>1.2688745643000787E-5</v>
      </c>
    </row>
    <row r="195" spans="2:18">
      <c r="B195" s="86" t="s">
        <v>2988</v>
      </c>
      <c r="C195" s="88" t="s">
        <v>2664</v>
      </c>
      <c r="D195" s="87">
        <v>22333</v>
      </c>
      <c r="E195" s="87"/>
      <c r="F195" s="87" t="s">
        <v>480</v>
      </c>
      <c r="G195" s="100">
        <v>41639</v>
      </c>
      <c r="H195" s="87" t="s">
        <v>319</v>
      </c>
      <c r="I195" s="90">
        <v>0.50000000002122014</v>
      </c>
      <c r="J195" s="88" t="s">
        <v>128</v>
      </c>
      <c r="K195" s="88" t="s">
        <v>133</v>
      </c>
      <c r="L195" s="89">
        <v>3.7000000000000005E-2</v>
      </c>
      <c r="M195" s="89">
        <v>7.7100000000182481E-2</v>
      </c>
      <c r="N195" s="90">
        <v>21859.692537999999</v>
      </c>
      <c r="O195" s="101">
        <v>107.79</v>
      </c>
      <c r="P195" s="90">
        <v>23.562561566999999</v>
      </c>
      <c r="Q195" s="91">
        <f t="shared" si="2"/>
        <v>1.2418516179280806E-3</v>
      </c>
      <c r="R195" s="91">
        <f>P195/'סכום נכסי הקרן'!$C$42</f>
        <v>1.2180654521832782E-4</v>
      </c>
    </row>
    <row r="196" spans="2:18">
      <c r="B196" s="86" t="s">
        <v>2988</v>
      </c>
      <c r="C196" s="88" t="s">
        <v>2664</v>
      </c>
      <c r="D196" s="87">
        <v>22334</v>
      </c>
      <c r="E196" s="87"/>
      <c r="F196" s="87" t="s">
        <v>480</v>
      </c>
      <c r="G196" s="100">
        <v>42004</v>
      </c>
      <c r="H196" s="87" t="s">
        <v>319</v>
      </c>
      <c r="I196" s="90">
        <v>0.95999999997002627</v>
      </c>
      <c r="J196" s="88" t="s">
        <v>128</v>
      </c>
      <c r="K196" s="88" t="s">
        <v>133</v>
      </c>
      <c r="L196" s="89">
        <v>3.7000000000000005E-2</v>
      </c>
      <c r="M196" s="89">
        <v>0.13529999999613751</v>
      </c>
      <c r="N196" s="90">
        <v>14573.128385</v>
      </c>
      <c r="O196" s="101">
        <v>100.73</v>
      </c>
      <c r="P196" s="90">
        <v>14.679511938999999</v>
      </c>
      <c r="Q196" s="91">
        <f t="shared" si="2"/>
        <v>7.7367545969080954E-4</v>
      </c>
      <c r="R196" s="91">
        <f>P196/'סכום נכסי הקרן'!$C$42</f>
        <v>7.5885664200662009E-5</v>
      </c>
    </row>
    <row r="197" spans="2:18">
      <c r="B197" s="86" t="s">
        <v>2988</v>
      </c>
      <c r="C197" s="88" t="s">
        <v>2664</v>
      </c>
      <c r="D197" s="87" t="s">
        <v>2800</v>
      </c>
      <c r="E197" s="87"/>
      <c r="F197" s="87" t="s">
        <v>480</v>
      </c>
      <c r="G197" s="100">
        <v>42759</v>
      </c>
      <c r="H197" s="87" t="s">
        <v>319</v>
      </c>
      <c r="I197" s="90">
        <v>1.8999999999979886</v>
      </c>
      <c r="J197" s="88" t="s">
        <v>128</v>
      </c>
      <c r="K197" s="88" t="s">
        <v>133</v>
      </c>
      <c r="L197" s="89">
        <v>6.5500000000000003E-2</v>
      </c>
      <c r="M197" s="89">
        <v>7.1700000000134739E-2</v>
      </c>
      <c r="N197" s="90">
        <v>49623.775751000001</v>
      </c>
      <c r="O197" s="101">
        <v>100.2</v>
      </c>
      <c r="P197" s="90">
        <v>49.722865349000003</v>
      </c>
      <c r="Q197" s="91">
        <f t="shared" si="2"/>
        <v>2.6206157851766027E-3</v>
      </c>
      <c r="R197" s="91">
        <f>P197/'סכום נכסי הקרן'!$C$42</f>
        <v>2.5704210593979662E-4</v>
      </c>
    </row>
    <row r="198" spans="2:18">
      <c r="B198" s="86" t="s">
        <v>2988</v>
      </c>
      <c r="C198" s="88" t="s">
        <v>2664</v>
      </c>
      <c r="D198" s="87" t="s">
        <v>2801</v>
      </c>
      <c r="E198" s="87"/>
      <c r="F198" s="87" t="s">
        <v>480</v>
      </c>
      <c r="G198" s="100">
        <v>42759</v>
      </c>
      <c r="H198" s="87" t="s">
        <v>319</v>
      </c>
      <c r="I198" s="90">
        <v>1.9499999999834208</v>
      </c>
      <c r="J198" s="88" t="s">
        <v>128</v>
      </c>
      <c r="K198" s="88" t="s">
        <v>133</v>
      </c>
      <c r="L198" s="89">
        <v>3.8800000000000001E-2</v>
      </c>
      <c r="M198" s="89">
        <v>5.7799999999519208E-2</v>
      </c>
      <c r="N198" s="90">
        <v>49623.775751000001</v>
      </c>
      <c r="O198" s="101">
        <v>97.24</v>
      </c>
      <c r="P198" s="90">
        <v>48.254159144000006</v>
      </c>
      <c r="Q198" s="91">
        <f t="shared" si="2"/>
        <v>2.5432084467701243E-3</v>
      </c>
      <c r="R198" s="91">
        <f>P198/'סכום נכסי הקרן'!$C$42</f>
        <v>2.4944963649359167E-4</v>
      </c>
    </row>
    <row r="199" spans="2:18">
      <c r="B199" s="86" t="s">
        <v>2989</v>
      </c>
      <c r="C199" s="88" t="s">
        <v>2664</v>
      </c>
      <c r="D199" s="87">
        <v>7561</v>
      </c>
      <c r="E199" s="87"/>
      <c r="F199" s="87" t="s">
        <v>513</v>
      </c>
      <c r="G199" s="100">
        <v>43920</v>
      </c>
      <c r="H199" s="87" t="s">
        <v>131</v>
      </c>
      <c r="I199" s="90">
        <v>4.4899999999969413</v>
      </c>
      <c r="J199" s="88" t="s">
        <v>157</v>
      </c>
      <c r="K199" s="88" t="s">
        <v>133</v>
      </c>
      <c r="L199" s="89">
        <v>4.8917999999999996E-2</v>
      </c>
      <c r="M199" s="89">
        <v>5.88999999999529E-2</v>
      </c>
      <c r="N199" s="90">
        <v>124561.209573</v>
      </c>
      <c r="O199" s="101">
        <v>97.14</v>
      </c>
      <c r="P199" s="90">
        <v>120.998754713</v>
      </c>
      <c r="Q199" s="91">
        <f t="shared" si="2"/>
        <v>6.3771716364687909E-3</v>
      </c>
      <c r="R199" s="91">
        <f>P199/'סכום נכסי הקרן'!$C$42</f>
        <v>6.2550246268436164E-4</v>
      </c>
    </row>
    <row r="200" spans="2:18">
      <c r="B200" s="86" t="s">
        <v>2989</v>
      </c>
      <c r="C200" s="88" t="s">
        <v>2664</v>
      </c>
      <c r="D200" s="87">
        <v>8991</v>
      </c>
      <c r="E200" s="87"/>
      <c r="F200" s="87" t="s">
        <v>513</v>
      </c>
      <c r="G200" s="100">
        <v>44636</v>
      </c>
      <c r="H200" s="87" t="s">
        <v>131</v>
      </c>
      <c r="I200" s="90">
        <v>4.9399999999839626</v>
      </c>
      <c r="J200" s="88" t="s">
        <v>157</v>
      </c>
      <c r="K200" s="88" t="s">
        <v>133</v>
      </c>
      <c r="L200" s="89">
        <v>4.2824000000000001E-2</v>
      </c>
      <c r="M200" s="89">
        <v>8.7099999999781713E-2</v>
      </c>
      <c r="N200" s="90">
        <v>109391.667873</v>
      </c>
      <c r="O200" s="101">
        <v>82.08</v>
      </c>
      <c r="P200" s="90">
        <v>89.788677675999992</v>
      </c>
      <c r="Q200" s="91">
        <f t="shared" si="2"/>
        <v>4.7322619964939713E-3</v>
      </c>
      <c r="R200" s="91">
        <f>P200/'סכום נכסי הקרן'!$C$42</f>
        <v>4.6416212415346659E-4</v>
      </c>
    </row>
    <row r="201" spans="2:18">
      <c r="B201" s="86" t="s">
        <v>2989</v>
      </c>
      <c r="C201" s="88" t="s">
        <v>2664</v>
      </c>
      <c r="D201" s="87">
        <v>9112</v>
      </c>
      <c r="E201" s="87"/>
      <c r="F201" s="87" t="s">
        <v>513</v>
      </c>
      <c r="G201" s="100">
        <v>44722</v>
      </c>
      <c r="H201" s="87" t="s">
        <v>131</v>
      </c>
      <c r="I201" s="90">
        <v>4.8899999999943056</v>
      </c>
      <c r="J201" s="88" t="s">
        <v>157</v>
      </c>
      <c r="K201" s="88" t="s">
        <v>133</v>
      </c>
      <c r="L201" s="89">
        <v>5.2750000000000005E-2</v>
      </c>
      <c r="M201" s="89">
        <v>7.9599999999938581E-2</v>
      </c>
      <c r="N201" s="90">
        <v>174302.88094100001</v>
      </c>
      <c r="O201" s="101">
        <v>89.66</v>
      </c>
      <c r="P201" s="90">
        <v>156.27996000100001</v>
      </c>
      <c r="Q201" s="91">
        <f t="shared" si="2"/>
        <v>8.2366478120437878E-3</v>
      </c>
      <c r="R201" s="91">
        <f>P201/'סכום נכסי הקרן'!$C$42</f>
        <v>8.0788847852775864E-4</v>
      </c>
    </row>
    <row r="202" spans="2:18">
      <c r="B202" s="86" t="s">
        <v>2989</v>
      </c>
      <c r="C202" s="88" t="s">
        <v>2664</v>
      </c>
      <c r="D202" s="87">
        <v>9247</v>
      </c>
      <c r="E202" s="87"/>
      <c r="F202" s="87" t="s">
        <v>513</v>
      </c>
      <c r="G202" s="100">
        <v>44816</v>
      </c>
      <c r="H202" s="87" t="s">
        <v>131</v>
      </c>
      <c r="I202" s="90">
        <v>4.8100000000129697</v>
      </c>
      <c r="J202" s="88" t="s">
        <v>157</v>
      </c>
      <c r="K202" s="88" t="s">
        <v>133</v>
      </c>
      <c r="L202" s="89">
        <v>5.6036999999999997E-2</v>
      </c>
      <c r="M202" s="89">
        <v>9.4800000000220166E-2</v>
      </c>
      <c r="N202" s="90">
        <v>215197.259785</v>
      </c>
      <c r="O202" s="101">
        <v>85.27</v>
      </c>
      <c r="P202" s="90">
        <v>183.49869870199998</v>
      </c>
      <c r="Q202" s="91">
        <f t="shared" si="2"/>
        <v>9.6711961992250253E-3</v>
      </c>
      <c r="R202" s="91">
        <f>P202/'סכום נכסי הקרן'!$C$42</f>
        <v>9.4859561331621638E-4</v>
      </c>
    </row>
    <row r="203" spans="2:18">
      <c r="B203" s="86" t="s">
        <v>2989</v>
      </c>
      <c r="C203" s="88" t="s">
        <v>2664</v>
      </c>
      <c r="D203" s="87">
        <v>9486</v>
      </c>
      <c r="E203" s="87"/>
      <c r="F203" s="87" t="s">
        <v>513</v>
      </c>
      <c r="G203" s="100">
        <v>44976</v>
      </c>
      <c r="H203" s="87" t="s">
        <v>131</v>
      </c>
      <c r="I203" s="90">
        <v>4.8699999999879218</v>
      </c>
      <c r="J203" s="88" t="s">
        <v>157</v>
      </c>
      <c r="K203" s="88" t="s">
        <v>133</v>
      </c>
      <c r="L203" s="89">
        <v>6.1999000000000005E-2</v>
      </c>
      <c r="M203" s="89">
        <v>7.1899999999834235E-2</v>
      </c>
      <c r="N203" s="90">
        <v>211130.4</v>
      </c>
      <c r="O203" s="101">
        <v>96.86</v>
      </c>
      <c r="P203" s="90">
        <v>204.50089938099998</v>
      </c>
      <c r="Q203" s="91">
        <f t="shared" ref="Q203:Q254" si="3">IFERROR(P203/$P$10,0)</f>
        <v>1.0778105429747499E-2</v>
      </c>
      <c r="R203" s="91">
        <f>P203/'סכום נכסי הקרן'!$C$42</f>
        <v>1.0571663856160263E-3</v>
      </c>
    </row>
    <row r="204" spans="2:18">
      <c r="B204" s="86" t="s">
        <v>2989</v>
      </c>
      <c r="C204" s="88" t="s">
        <v>2664</v>
      </c>
      <c r="D204" s="87">
        <v>7894</v>
      </c>
      <c r="E204" s="87"/>
      <c r="F204" s="87" t="s">
        <v>513</v>
      </c>
      <c r="G204" s="100">
        <v>44068</v>
      </c>
      <c r="H204" s="87" t="s">
        <v>131</v>
      </c>
      <c r="I204" s="90">
        <v>4.4100000000011628</v>
      </c>
      <c r="J204" s="88" t="s">
        <v>157</v>
      </c>
      <c r="K204" s="88" t="s">
        <v>133</v>
      </c>
      <c r="L204" s="89">
        <v>4.5102999999999997E-2</v>
      </c>
      <c r="M204" s="89">
        <v>7.510000000005522E-2</v>
      </c>
      <c r="N204" s="90">
        <v>154371.56719999999</v>
      </c>
      <c r="O204" s="101">
        <v>89.13</v>
      </c>
      <c r="P204" s="90">
        <v>137.591379324</v>
      </c>
      <c r="Q204" s="91">
        <f t="shared" si="3"/>
        <v>7.2516766286468189E-3</v>
      </c>
      <c r="R204" s="91">
        <f>P204/'סכום נכסי הקרן'!$C$42</f>
        <v>7.112779533594121E-4</v>
      </c>
    </row>
    <row r="205" spans="2:18">
      <c r="B205" s="86" t="s">
        <v>2989</v>
      </c>
      <c r="C205" s="88" t="s">
        <v>2664</v>
      </c>
      <c r="D205" s="87">
        <v>8076</v>
      </c>
      <c r="E205" s="87"/>
      <c r="F205" s="87" t="s">
        <v>513</v>
      </c>
      <c r="G205" s="100">
        <v>44160</v>
      </c>
      <c r="H205" s="87" t="s">
        <v>131</v>
      </c>
      <c r="I205" s="90">
        <v>4.2000000000053932</v>
      </c>
      <c r="J205" s="88" t="s">
        <v>157</v>
      </c>
      <c r="K205" s="88" t="s">
        <v>133</v>
      </c>
      <c r="L205" s="89">
        <v>4.5465999999999999E-2</v>
      </c>
      <c r="M205" s="89">
        <v>0.10790000000019057</v>
      </c>
      <c r="N205" s="90">
        <v>141783.28320000001</v>
      </c>
      <c r="O205" s="101">
        <v>78.47</v>
      </c>
      <c r="P205" s="90">
        <v>111.257341372</v>
      </c>
      <c r="Q205" s="91">
        <f t="shared" si="3"/>
        <v>5.8637558992184844E-3</v>
      </c>
      <c r="R205" s="91">
        <f>P205/'סכום נכסי הקרן'!$C$42</f>
        <v>5.7514427470734821E-4</v>
      </c>
    </row>
    <row r="206" spans="2:18">
      <c r="B206" s="86" t="s">
        <v>2989</v>
      </c>
      <c r="C206" s="88" t="s">
        <v>2664</v>
      </c>
      <c r="D206" s="87">
        <v>9311</v>
      </c>
      <c r="E206" s="87"/>
      <c r="F206" s="87" t="s">
        <v>513</v>
      </c>
      <c r="G206" s="100">
        <v>44880</v>
      </c>
      <c r="H206" s="87" t="s">
        <v>131</v>
      </c>
      <c r="I206" s="90">
        <v>3.9700000000140001</v>
      </c>
      <c r="J206" s="88" t="s">
        <v>157</v>
      </c>
      <c r="K206" s="88" t="s">
        <v>133</v>
      </c>
      <c r="L206" s="89">
        <v>7.2695999999999997E-2</v>
      </c>
      <c r="M206" s="89">
        <v>0.11600000000049414</v>
      </c>
      <c r="N206" s="90">
        <v>125728.1532</v>
      </c>
      <c r="O206" s="101">
        <v>86.92</v>
      </c>
      <c r="P206" s="90">
        <v>109.28291095099999</v>
      </c>
      <c r="Q206" s="91">
        <f t="shared" si="3"/>
        <v>5.7596946490936548E-3</v>
      </c>
      <c r="R206" s="91">
        <f>P206/'סכום נכסי הקרן'!$C$42</f>
        <v>5.649374664334632E-4</v>
      </c>
    </row>
    <row r="207" spans="2:18">
      <c r="B207" s="86" t="s">
        <v>2990</v>
      </c>
      <c r="C207" s="88" t="s">
        <v>2665</v>
      </c>
      <c r="D207" s="87" t="s">
        <v>2802</v>
      </c>
      <c r="E207" s="87"/>
      <c r="F207" s="87" t="s">
        <v>513</v>
      </c>
      <c r="G207" s="100">
        <v>45016</v>
      </c>
      <c r="H207" s="87" t="s">
        <v>131</v>
      </c>
      <c r="I207" s="90">
        <v>5.3799999999988648</v>
      </c>
      <c r="J207" s="88" t="s">
        <v>349</v>
      </c>
      <c r="K207" s="88" t="s">
        <v>133</v>
      </c>
      <c r="L207" s="89">
        <v>4.4999999999999998E-2</v>
      </c>
      <c r="M207" s="89">
        <v>4.0100000000012764E-2</v>
      </c>
      <c r="N207" s="90">
        <v>136970.67019899999</v>
      </c>
      <c r="O207" s="101">
        <v>102.95</v>
      </c>
      <c r="P207" s="90">
        <v>141.011303282</v>
      </c>
      <c r="Q207" s="91">
        <f t="shared" si="3"/>
        <v>7.4319218065047902E-3</v>
      </c>
      <c r="R207" s="91">
        <f>P207/'סכום נכסי הקרן'!$C$42</f>
        <v>7.2895723330734373E-4</v>
      </c>
    </row>
    <row r="208" spans="2:18">
      <c r="B208" s="86" t="s">
        <v>2991</v>
      </c>
      <c r="C208" s="88" t="s">
        <v>2664</v>
      </c>
      <c r="D208" s="87">
        <v>8811</v>
      </c>
      <c r="E208" s="87"/>
      <c r="F208" s="87" t="s">
        <v>736</v>
      </c>
      <c r="G208" s="100">
        <v>44550</v>
      </c>
      <c r="H208" s="87" t="s">
        <v>2663</v>
      </c>
      <c r="I208" s="90">
        <v>5.069999999991289</v>
      </c>
      <c r="J208" s="88" t="s">
        <v>339</v>
      </c>
      <c r="K208" s="88" t="s">
        <v>133</v>
      </c>
      <c r="L208" s="89">
        <v>7.3499999999999996E-2</v>
      </c>
      <c r="M208" s="89">
        <v>8.9799999999828004E-2</v>
      </c>
      <c r="N208" s="90">
        <v>191138.99958199999</v>
      </c>
      <c r="O208" s="101">
        <v>94.91</v>
      </c>
      <c r="P208" s="90">
        <v>181.40945829400005</v>
      </c>
      <c r="Q208" s="91">
        <f t="shared" si="3"/>
        <v>9.5610839530017987E-3</v>
      </c>
      <c r="R208" s="91">
        <f>P208/'סכום נכסי הקרן'!$C$42</f>
        <v>9.3779529538366138E-4</v>
      </c>
    </row>
    <row r="209" spans="2:18">
      <c r="B209" s="86" t="s">
        <v>2992</v>
      </c>
      <c r="C209" s="88" t="s">
        <v>2665</v>
      </c>
      <c r="D209" s="87" t="s">
        <v>2803</v>
      </c>
      <c r="E209" s="87"/>
      <c r="F209" s="87" t="s">
        <v>736</v>
      </c>
      <c r="G209" s="100">
        <v>42732</v>
      </c>
      <c r="H209" s="87" t="s">
        <v>2663</v>
      </c>
      <c r="I209" s="90">
        <v>2.2299999999564064</v>
      </c>
      <c r="J209" s="88" t="s">
        <v>129</v>
      </c>
      <c r="K209" s="88" t="s">
        <v>133</v>
      </c>
      <c r="L209" s="89">
        <v>2.1613000000000004E-2</v>
      </c>
      <c r="M209" s="89">
        <v>2.8599999999709372E-2</v>
      </c>
      <c r="N209" s="90">
        <v>31660.546514000001</v>
      </c>
      <c r="O209" s="101">
        <v>108.68</v>
      </c>
      <c r="P209" s="90">
        <v>34.408682249999998</v>
      </c>
      <c r="Q209" s="91">
        <f t="shared" si="3"/>
        <v>1.8134903372637086E-3</v>
      </c>
      <c r="R209" s="91">
        <f>P209/'סכום נכסי הקרן'!$C$42</f>
        <v>1.778755123236512E-4</v>
      </c>
    </row>
    <row r="210" spans="2:18">
      <c r="B210" s="86" t="s">
        <v>2993</v>
      </c>
      <c r="C210" s="88" t="s">
        <v>2665</v>
      </c>
      <c r="D210" s="87" t="s">
        <v>2804</v>
      </c>
      <c r="E210" s="87"/>
      <c r="F210" s="87" t="s">
        <v>513</v>
      </c>
      <c r="G210" s="100">
        <v>44347</v>
      </c>
      <c r="H210" s="87" t="s">
        <v>131</v>
      </c>
      <c r="I210" s="90">
        <v>2.3899999999967041</v>
      </c>
      <c r="J210" s="88" t="s">
        <v>129</v>
      </c>
      <c r="K210" s="88" t="s">
        <v>133</v>
      </c>
      <c r="L210" s="89">
        <v>6.25E-2</v>
      </c>
      <c r="M210" s="89">
        <v>7.0899999999985364E-2</v>
      </c>
      <c r="N210" s="90">
        <v>110834.69190200001</v>
      </c>
      <c r="O210" s="101">
        <v>98.53</v>
      </c>
      <c r="P210" s="90">
        <v>109.20544372399998</v>
      </c>
      <c r="Q210" s="91">
        <f t="shared" si="3"/>
        <v>5.7556117822579415E-3</v>
      </c>
      <c r="R210" s="91">
        <f>P210/'סכום נכסי הקרן'!$C$42</f>
        <v>5.6453699998750039E-4</v>
      </c>
    </row>
    <row r="211" spans="2:18">
      <c r="B211" s="86" t="s">
        <v>2993</v>
      </c>
      <c r="C211" s="88" t="s">
        <v>2665</v>
      </c>
      <c r="D211" s="87">
        <v>9199</v>
      </c>
      <c r="E211" s="87"/>
      <c r="F211" s="87" t="s">
        <v>513</v>
      </c>
      <c r="G211" s="100">
        <v>44788</v>
      </c>
      <c r="H211" s="87" t="s">
        <v>131</v>
      </c>
      <c r="I211" s="90">
        <v>2.3899999999833628</v>
      </c>
      <c r="J211" s="88" t="s">
        <v>129</v>
      </c>
      <c r="K211" s="88" t="s">
        <v>133</v>
      </c>
      <c r="L211" s="89">
        <v>6.25E-2</v>
      </c>
      <c r="M211" s="89">
        <v>7.0899999999641666E-2</v>
      </c>
      <c r="N211" s="90">
        <v>63444.281392000004</v>
      </c>
      <c r="O211" s="101">
        <v>98.53</v>
      </c>
      <c r="P211" s="90">
        <v>62.511663036000009</v>
      </c>
      <c r="Q211" s="91">
        <f t="shared" si="3"/>
        <v>3.2946422085684776E-3</v>
      </c>
      <c r="R211" s="91">
        <f>P211/'סכום נכסי הקרן'!$C$42</f>
        <v>3.2315373218722872E-4</v>
      </c>
    </row>
    <row r="212" spans="2:18">
      <c r="B212" s="86" t="s">
        <v>2993</v>
      </c>
      <c r="C212" s="88" t="s">
        <v>2665</v>
      </c>
      <c r="D212" s="87">
        <v>9255</v>
      </c>
      <c r="E212" s="87"/>
      <c r="F212" s="87" t="s">
        <v>513</v>
      </c>
      <c r="G212" s="100">
        <v>44825</v>
      </c>
      <c r="H212" s="87" t="s">
        <v>131</v>
      </c>
      <c r="I212" s="90">
        <v>2.3900000000242567</v>
      </c>
      <c r="J212" s="88" t="s">
        <v>129</v>
      </c>
      <c r="K212" s="88" t="s">
        <v>133</v>
      </c>
      <c r="L212" s="89">
        <v>6.25E-2</v>
      </c>
      <c r="M212" s="89">
        <v>7.0900000000589089E-2</v>
      </c>
      <c r="N212" s="90">
        <v>41004.661098999997</v>
      </c>
      <c r="O212" s="101">
        <v>98.53</v>
      </c>
      <c r="P212" s="90">
        <v>40.401900718</v>
      </c>
      <c r="Q212" s="91">
        <f t="shared" si="3"/>
        <v>2.1293595618350277E-3</v>
      </c>
      <c r="R212" s="91">
        <f>P212/'סכום נכסי הקרן'!$C$42</f>
        <v>2.0885742548491643E-4</v>
      </c>
    </row>
    <row r="213" spans="2:18">
      <c r="B213" s="86" t="s">
        <v>2993</v>
      </c>
      <c r="C213" s="88" t="s">
        <v>2665</v>
      </c>
      <c r="D213" s="87">
        <v>9287</v>
      </c>
      <c r="E213" s="87"/>
      <c r="F213" s="87" t="s">
        <v>513</v>
      </c>
      <c r="G213" s="100">
        <v>44861</v>
      </c>
      <c r="H213" s="87" t="s">
        <v>131</v>
      </c>
      <c r="I213" s="90">
        <v>2.3900000000137465</v>
      </c>
      <c r="J213" s="88" t="s">
        <v>129</v>
      </c>
      <c r="K213" s="88" t="s">
        <v>133</v>
      </c>
      <c r="L213" s="89">
        <v>6.25E-2</v>
      </c>
      <c r="M213" s="89">
        <v>7.0900000000595667E-2</v>
      </c>
      <c r="N213" s="90">
        <v>22149.608261000001</v>
      </c>
      <c r="O213" s="101">
        <v>98.53</v>
      </c>
      <c r="P213" s="90">
        <v>21.824013430000001</v>
      </c>
      <c r="Q213" s="91">
        <f t="shared" si="3"/>
        <v>1.1502224115431915E-3</v>
      </c>
      <c r="R213" s="91">
        <f>P213/'סכום נכסי הקרן'!$C$42</f>
        <v>1.1281912924228577E-4</v>
      </c>
    </row>
    <row r="214" spans="2:18">
      <c r="B214" s="86" t="s">
        <v>2993</v>
      </c>
      <c r="C214" s="88" t="s">
        <v>2665</v>
      </c>
      <c r="D214" s="87">
        <v>9339</v>
      </c>
      <c r="E214" s="87"/>
      <c r="F214" s="87" t="s">
        <v>513</v>
      </c>
      <c r="G214" s="100">
        <v>44895</v>
      </c>
      <c r="H214" s="87" t="s">
        <v>131</v>
      </c>
      <c r="I214" s="90">
        <v>2.3899999999629915</v>
      </c>
      <c r="J214" s="88" t="s">
        <v>129</v>
      </c>
      <c r="K214" s="88" t="s">
        <v>133</v>
      </c>
      <c r="L214" s="89">
        <v>6.25E-2</v>
      </c>
      <c r="M214" s="89">
        <v>7.0899999999431654E-2</v>
      </c>
      <c r="N214" s="90">
        <v>30714.904423000004</v>
      </c>
      <c r="O214" s="101">
        <v>98.53</v>
      </c>
      <c r="P214" s="90">
        <v>30.263401408</v>
      </c>
      <c r="Q214" s="91">
        <f t="shared" si="3"/>
        <v>1.5950156308627867E-3</v>
      </c>
      <c r="R214" s="91">
        <f>P214/'סכום נכסי הקרן'!$C$42</f>
        <v>1.5644650355955747E-4</v>
      </c>
    </row>
    <row r="215" spans="2:18">
      <c r="B215" s="86" t="s">
        <v>2993</v>
      </c>
      <c r="C215" s="88" t="s">
        <v>2665</v>
      </c>
      <c r="D215" s="87">
        <v>9388</v>
      </c>
      <c r="E215" s="87"/>
      <c r="F215" s="87" t="s">
        <v>513</v>
      </c>
      <c r="G215" s="100">
        <v>44921</v>
      </c>
      <c r="H215" s="87" t="s">
        <v>131</v>
      </c>
      <c r="I215" s="90">
        <v>2.3900000000022947</v>
      </c>
      <c r="J215" s="88" t="s">
        <v>129</v>
      </c>
      <c r="K215" s="88" t="s">
        <v>133</v>
      </c>
      <c r="L215" s="89">
        <v>6.25E-2</v>
      </c>
      <c r="M215" s="89">
        <v>7.0900000000181776E-2</v>
      </c>
      <c r="N215" s="90">
        <v>57504.665907000002</v>
      </c>
      <c r="O215" s="101">
        <v>98.53</v>
      </c>
      <c r="P215" s="90">
        <v>56.659358732999998</v>
      </c>
      <c r="Q215" s="91">
        <f t="shared" si="3"/>
        <v>2.9861997861848843E-3</v>
      </c>
      <c r="R215" s="91">
        <f>P215/'סכום נכסי הקרן'!$C$42</f>
        <v>2.9290027410340351E-4</v>
      </c>
    </row>
    <row r="216" spans="2:18">
      <c r="B216" s="86" t="s">
        <v>2993</v>
      </c>
      <c r="C216" s="88" t="s">
        <v>2665</v>
      </c>
      <c r="D216" s="87">
        <v>9455</v>
      </c>
      <c r="E216" s="87"/>
      <c r="F216" s="87" t="s">
        <v>513</v>
      </c>
      <c r="G216" s="100">
        <v>44957</v>
      </c>
      <c r="H216" s="87" t="s">
        <v>131</v>
      </c>
      <c r="I216" s="90">
        <v>2.3900000000162711</v>
      </c>
      <c r="J216" s="88" t="s">
        <v>129</v>
      </c>
      <c r="K216" s="88" t="s">
        <v>133</v>
      </c>
      <c r="L216" s="89">
        <v>6.25E-2</v>
      </c>
      <c r="M216" s="89">
        <v>7.0900000000429855E-2</v>
      </c>
      <c r="N216" s="90">
        <v>41791.265027000001</v>
      </c>
      <c r="O216" s="101">
        <v>98.53</v>
      </c>
      <c r="P216" s="90">
        <v>41.176941647</v>
      </c>
      <c r="Q216" s="91">
        <f t="shared" si="3"/>
        <v>2.1702076601583914E-3</v>
      </c>
      <c r="R216" s="91">
        <f>P216/'סכום נכסי הקרן'!$C$42</f>
        <v>2.1286399572541652E-4</v>
      </c>
    </row>
    <row r="217" spans="2:18">
      <c r="B217" s="86" t="s">
        <v>2993</v>
      </c>
      <c r="C217" s="88" t="s">
        <v>2665</v>
      </c>
      <c r="D217" s="87">
        <v>9524</v>
      </c>
      <c r="E217" s="87"/>
      <c r="F217" s="87" t="s">
        <v>513</v>
      </c>
      <c r="G217" s="100">
        <v>45008</v>
      </c>
      <c r="H217" s="87" t="s">
        <v>131</v>
      </c>
      <c r="I217" s="90">
        <v>2.4000000000591806</v>
      </c>
      <c r="J217" s="88" t="s">
        <v>129</v>
      </c>
      <c r="K217" s="88" t="s">
        <v>133</v>
      </c>
      <c r="L217" s="89">
        <v>6.25E-2</v>
      </c>
      <c r="M217" s="89">
        <v>7.0700000001287192E-2</v>
      </c>
      <c r="N217" s="90">
        <v>13719.596837999999</v>
      </c>
      <c r="O217" s="101">
        <v>98.53</v>
      </c>
      <c r="P217" s="90">
        <v>13.517920117999999</v>
      </c>
      <c r="Q217" s="91">
        <f t="shared" si="3"/>
        <v>7.1245441298164482E-4</v>
      </c>
      <c r="R217" s="91">
        <f>P217/'סכום נכסי הקרן'!$C$42</f>
        <v>6.9880821040144348E-5</v>
      </c>
    </row>
    <row r="218" spans="2:18">
      <c r="B218" s="86" t="s">
        <v>2993</v>
      </c>
      <c r="C218" s="88" t="s">
        <v>2665</v>
      </c>
      <c r="D218" s="87">
        <v>8814</v>
      </c>
      <c r="E218" s="87"/>
      <c r="F218" s="87" t="s">
        <v>513</v>
      </c>
      <c r="G218" s="100">
        <v>44558</v>
      </c>
      <c r="H218" s="87" t="s">
        <v>131</v>
      </c>
      <c r="I218" s="90">
        <v>2.3900000000272819</v>
      </c>
      <c r="J218" s="88" t="s">
        <v>129</v>
      </c>
      <c r="K218" s="88" t="s">
        <v>133</v>
      </c>
      <c r="L218" s="89">
        <v>6.25E-2</v>
      </c>
      <c r="M218" s="89">
        <v>7.0900000000710672E-2</v>
      </c>
      <c r="N218" s="90">
        <v>30133.227651000001</v>
      </c>
      <c r="O218" s="101">
        <v>98.53</v>
      </c>
      <c r="P218" s="90">
        <v>29.690275120999999</v>
      </c>
      <c r="Q218" s="91">
        <f t="shared" si="3"/>
        <v>1.5648093307215969E-3</v>
      </c>
      <c r="R218" s="91">
        <f>P218/'סכום נכסי הקרן'!$C$42</f>
        <v>1.534837300599627E-4</v>
      </c>
    </row>
    <row r="219" spans="2:18">
      <c r="B219" s="86" t="s">
        <v>2993</v>
      </c>
      <c r="C219" s="88" t="s">
        <v>2665</v>
      </c>
      <c r="D219" s="87">
        <v>9003</v>
      </c>
      <c r="E219" s="87"/>
      <c r="F219" s="87" t="s">
        <v>513</v>
      </c>
      <c r="G219" s="100">
        <v>44644</v>
      </c>
      <c r="H219" s="87" t="s">
        <v>131</v>
      </c>
      <c r="I219" s="90">
        <v>2.3899999999903905</v>
      </c>
      <c r="J219" s="88" t="s">
        <v>129</v>
      </c>
      <c r="K219" s="88" t="s">
        <v>133</v>
      </c>
      <c r="L219" s="89">
        <v>6.25E-2</v>
      </c>
      <c r="M219" s="89">
        <v>7.0899999999599228E-2</v>
      </c>
      <c r="N219" s="90">
        <v>43301.216210999999</v>
      </c>
      <c r="O219" s="101">
        <v>98.53</v>
      </c>
      <c r="P219" s="90">
        <v>42.664696818999992</v>
      </c>
      <c r="Q219" s="91">
        <f t="shared" si="3"/>
        <v>2.2486189637076896E-3</v>
      </c>
      <c r="R219" s="91">
        <f>P219/'סכום נכסי הקרן'!$C$42</f>
        <v>2.2055493871210008E-4</v>
      </c>
    </row>
    <row r="220" spans="2:18">
      <c r="B220" s="86" t="s">
        <v>2993</v>
      </c>
      <c r="C220" s="88" t="s">
        <v>2665</v>
      </c>
      <c r="D220" s="87">
        <v>9096</v>
      </c>
      <c r="E220" s="87"/>
      <c r="F220" s="87" t="s">
        <v>513</v>
      </c>
      <c r="G220" s="100">
        <v>44711</v>
      </c>
      <c r="H220" s="87" t="s">
        <v>131</v>
      </c>
      <c r="I220" s="90">
        <v>2.3899999999988419</v>
      </c>
      <c r="J220" s="88" t="s">
        <v>129</v>
      </c>
      <c r="K220" s="88" t="s">
        <v>133</v>
      </c>
      <c r="L220" s="89">
        <v>6.25E-2</v>
      </c>
      <c r="M220" s="89">
        <v>7.0899999999872648E-2</v>
      </c>
      <c r="N220" s="90">
        <v>43837.455503999998</v>
      </c>
      <c r="O220" s="101">
        <v>98.53</v>
      </c>
      <c r="P220" s="90">
        <v>43.193053495000008</v>
      </c>
      <c r="Q220" s="91">
        <f t="shared" si="3"/>
        <v>2.2764657065615168E-3</v>
      </c>
      <c r="R220" s="91">
        <f>P220/'סכום נכסי הקרן'!$C$42</f>
        <v>2.2328627592955845E-4</v>
      </c>
    </row>
    <row r="221" spans="2:18">
      <c r="B221" s="86" t="s">
        <v>2993</v>
      </c>
      <c r="C221" s="88" t="s">
        <v>2665</v>
      </c>
      <c r="D221" s="87">
        <v>9127</v>
      </c>
      <c r="E221" s="87"/>
      <c r="F221" s="87" t="s">
        <v>513</v>
      </c>
      <c r="G221" s="100">
        <v>44738</v>
      </c>
      <c r="H221" s="87" t="s">
        <v>131</v>
      </c>
      <c r="I221" s="90">
        <v>2.3900000000406534</v>
      </c>
      <c r="J221" s="88" t="s">
        <v>129</v>
      </c>
      <c r="K221" s="88" t="s">
        <v>133</v>
      </c>
      <c r="L221" s="89">
        <v>6.25E-2</v>
      </c>
      <c r="M221" s="89">
        <v>7.0900000000761756E-2</v>
      </c>
      <c r="N221" s="90">
        <v>25714.175586999998</v>
      </c>
      <c r="O221" s="101">
        <v>98.53</v>
      </c>
      <c r="P221" s="90">
        <v>25.336182223000002</v>
      </c>
      <c r="Q221" s="91">
        <f t="shared" si="3"/>
        <v>1.3353293017945508E-3</v>
      </c>
      <c r="R221" s="91">
        <f>P221/'סכום נכסי הקרן'!$C$42</f>
        <v>1.3097526840748192E-4</v>
      </c>
    </row>
    <row r="222" spans="2:18">
      <c r="B222" s="86" t="s">
        <v>2994</v>
      </c>
      <c r="C222" s="88" t="s">
        <v>2665</v>
      </c>
      <c r="D222" s="87" t="s">
        <v>2805</v>
      </c>
      <c r="E222" s="87"/>
      <c r="F222" s="87" t="s">
        <v>513</v>
      </c>
      <c r="G222" s="100">
        <v>45016</v>
      </c>
      <c r="H222" s="87" t="s">
        <v>131</v>
      </c>
      <c r="I222" s="90">
        <v>5.5100000000024814</v>
      </c>
      <c r="J222" s="88" t="s">
        <v>349</v>
      </c>
      <c r="K222" s="88" t="s">
        <v>133</v>
      </c>
      <c r="L222" s="89">
        <v>4.5499999999999999E-2</v>
      </c>
      <c r="M222" s="89">
        <v>4.0600000000014756E-2</v>
      </c>
      <c r="N222" s="90">
        <v>289551.573401</v>
      </c>
      <c r="O222" s="101">
        <v>103.02</v>
      </c>
      <c r="P222" s="90">
        <v>298.29601862599998</v>
      </c>
      <c r="Q222" s="91">
        <f t="shared" si="3"/>
        <v>1.5721524686476078E-2</v>
      </c>
      <c r="R222" s="91">
        <f>P222/'סכום נכסי הקרן'!$C$42</f>
        <v>1.5420397896000551E-3</v>
      </c>
    </row>
    <row r="223" spans="2:18">
      <c r="B223" s="86" t="s">
        <v>2995</v>
      </c>
      <c r="C223" s="88" t="s">
        <v>2665</v>
      </c>
      <c r="D223" s="87" t="s">
        <v>2806</v>
      </c>
      <c r="E223" s="87"/>
      <c r="F223" s="87" t="s">
        <v>536</v>
      </c>
      <c r="G223" s="100">
        <v>44294</v>
      </c>
      <c r="H223" s="87" t="s">
        <v>131</v>
      </c>
      <c r="I223" s="90">
        <v>7.3999999999318602</v>
      </c>
      <c r="J223" s="88" t="s">
        <v>563</v>
      </c>
      <c r="K223" s="88" t="s">
        <v>133</v>
      </c>
      <c r="L223" s="89">
        <v>0.03</v>
      </c>
      <c r="M223" s="89">
        <v>6.969999999941702E-2</v>
      </c>
      <c r="N223" s="90">
        <v>32372.824093999996</v>
      </c>
      <c r="O223" s="101">
        <v>81.599999999999994</v>
      </c>
      <c r="P223" s="90">
        <v>26.416225181999998</v>
      </c>
      <c r="Q223" s="91">
        <f t="shared" si="3"/>
        <v>1.3922523613800774E-3</v>
      </c>
      <c r="R223" s="91">
        <f>P223/'סכום נכסי הקרן'!$C$42</f>
        <v>1.3655854513013748E-4</v>
      </c>
    </row>
    <row r="224" spans="2:18">
      <c r="B224" s="86" t="s">
        <v>2996</v>
      </c>
      <c r="C224" s="88" t="s">
        <v>2665</v>
      </c>
      <c r="D224" s="87" t="s">
        <v>2807</v>
      </c>
      <c r="E224" s="87"/>
      <c r="F224" s="87" t="s">
        <v>536</v>
      </c>
      <c r="G224" s="100">
        <v>42326</v>
      </c>
      <c r="H224" s="87" t="s">
        <v>131</v>
      </c>
      <c r="I224" s="90">
        <v>5.8100000001395955</v>
      </c>
      <c r="J224" s="88" t="s">
        <v>563</v>
      </c>
      <c r="K224" s="88" t="s">
        <v>133</v>
      </c>
      <c r="L224" s="89">
        <v>7.5499999999999998E-2</v>
      </c>
      <c r="M224" s="89">
        <v>0.11460000000384186</v>
      </c>
      <c r="N224" s="90">
        <v>10158.004338999999</v>
      </c>
      <c r="O224" s="101">
        <v>82.51</v>
      </c>
      <c r="P224" s="90">
        <v>8.3813655429999994</v>
      </c>
      <c r="Q224" s="91">
        <f t="shared" si="3"/>
        <v>4.417351793617582E-4</v>
      </c>
      <c r="R224" s="91">
        <f>P224/'סכום נכסי הקרן'!$C$42</f>
        <v>4.3327427627162969E-5</v>
      </c>
    </row>
    <row r="225" spans="2:18">
      <c r="B225" s="86" t="s">
        <v>2996</v>
      </c>
      <c r="C225" s="88" t="s">
        <v>2665</v>
      </c>
      <c r="D225" s="87" t="s">
        <v>2808</v>
      </c>
      <c r="E225" s="87"/>
      <c r="F225" s="87" t="s">
        <v>536</v>
      </c>
      <c r="G225" s="100">
        <v>42606</v>
      </c>
      <c r="H225" s="87" t="s">
        <v>131</v>
      </c>
      <c r="I225" s="90">
        <v>5.809999999934389</v>
      </c>
      <c r="J225" s="88" t="s">
        <v>563</v>
      </c>
      <c r="K225" s="88" t="s">
        <v>133</v>
      </c>
      <c r="L225" s="89">
        <v>7.5499999999999998E-2</v>
      </c>
      <c r="M225" s="89">
        <v>0.11489999999886673</v>
      </c>
      <c r="N225" s="90">
        <v>42727.387747000001</v>
      </c>
      <c r="O225" s="101">
        <v>82.4</v>
      </c>
      <c r="P225" s="90">
        <v>35.207351050999996</v>
      </c>
      <c r="Q225" s="91">
        <f t="shared" si="3"/>
        <v>1.8555837293548134E-3</v>
      </c>
      <c r="R225" s="91">
        <f>P225/'סכום נכסי הקרן'!$C$42</f>
        <v>1.8200422673132926E-4</v>
      </c>
    </row>
    <row r="226" spans="2:18">
      <c r="B226" s="86" t="s">
        <v>2996</v>
      </c>
      <c r="C226" s="88" t="s">
        <v>2665</v>
      </c>
      <c r="D226" s="87" t="s">
        <v>2809</v>
      </c>
      <c r="E226" s="87"/>
      <c r="F226" s="87" t="s">
        <v>536</v>
      </c>
      <c r="G226" s="100">
        <v>42648</v>
      </c>
      <c r="H226" s="87" t="s">
        <v>131</v>
      </c>
      <c r="I226" s="90">
        <v>5.8099999999941216</v>
      </c>
      <c r="J226" s="88" t="s">
        <v>563</v>
      </c>
      <c r="K226" s="88" t="s">
        <v>133</v>
      </c>
      <c r="L226" s="89">
        <v>7.5499999999999998E-2</v>
      </c>
      <c r="M226" s="89">
        <v>0.11470000000014544</v>
      </c>
      <c r="N226" s="90">
        <v>39194.077158</v>
      </c>
      <c r="O226" s="101">
        <v>82.46</v>
      </c>
      <c r="P226" s="90">
        <v>32.319419899000003</v>
      </c>
      <c r="Q226" s="91">
        <f t="shared" si="3"/>
        <v>1.7033769345469467E-3</v>
      </c>
      <c r="R226" s="91">
        <f>P226/'סכום נכסי הקרן'!$C$42</f>
        <v>1.6707508095686614E-4</v>
      </c>
    </row>
    <row r="227" spans="2:18">
      <c r="B227" s="86" t="s">
        <v>2996</v>
      </c>
      <c r="C227" s="88" t="s">
        <v>2665</v>
      </c>
      <c r="D227" s="87" t="s">
        <v>2810</v>
      </c>
      <c r="E227" s="87"/>
      <c r="F227" s="87" t="s">
        <v>536</v>
      </c>
      <c r="G227" s="100">
        <v>42718</v>
      </c>
      <c r="H227" s="87" t="s">
        <v>131</v>
      </c>
      <c r="I227" s="90">
        <v>5.8099999999486229</v>
      </c>
      <c r="J227" s="88" t="s">
        <v>563</v>
      </c>
      <c r="K227" s="88" t="s">
        <v>133</v>
      </c>
      <c r="L227" s="89">
        <v>7.5499999999999998E-2</v>
      </c>
      <c r="M227" s="89">
        <v>0.11469999999914961</v>
      </c>
      <c r="N227" s="90">
        <v>27383.916042000001</v>
      </c>
      <c r="O227" s="101">
        <v>82.45</v>
      </c>
      <c r="P227" s="90">
        <v>22.578028136</v>
      </c>
      <c r="Q227" s="91">
        <f t="shared" si="3"/>
        <v>1.1899623345530514E-3</v>
      </c>
      <c r="R227" s="91">
        <f>P227/'סכום נכסי הקרן'!$C$42</f>
        <v>1.1671700452721672E-4</v>
      </c>
    </row>
    <row r="228" spans="2:18">
      <c r="B228" s="86" t="s">
        <v>2996</v>
      </c>
      <c r="C228" s="88" t="s">
        <v>2665</v>
      </c>
      <c r="D228" s="87" t="s">
        <v>2811</v>
      </c>
      <c r="E228" s="87"/>
      <c r="F228" s="87" t="s">
        <v>536</v>
      </c>
      <c r="G228" s="100">
        <v>42900</v>
      </c>
      <c r="H228" s="87" t="s">
        <v>131</v>
      </c>
      <c r="I228" s="90">
        <v>5.7900000000330438</v>
      </c>
      <c r="J228" s="88" t="s">
        <v>563</v>
      </c>
      <c r="K228" s="88" t="s">
        <v>133</v>
      </c>
      <c r="L228" s="89">
        <v>7.5499999999999998E-2</v>
      </c>
      <c r="M228" s="89">
        <v>0.11560000000049567</v>
      </c>
      <c r="N228" s="90">
        <v>32437.288850000001</v>
      </c>
      <c r="O228" s="101">
        <v>82.1</v>
      </c>
      <c r="P228" s="90">
        <v>26.631002127999999</v>
      </c>
      <c r="Q228" s="91">
        <f t="shared" si="3"/>
        <v>1.403572060094724E-3</v>
      </c>
      <c r="R228" s="91">
        <f>P228/'סכום נכסי הקרן'!$C$42</f>
        <v>1.3766883348781091E-4</v>
      </c>
    </row>
    <row r="229" spans="2:18">
      <c r="B229" s="86" t="s">
        <v>2996</v>
      </c>
      <c r="C229" s="88" t="s">
        <v>2665</v>
      </c>
      <c r="D229" s="87" t="s">
        <v>2812</v>
      </c>
      <c r="E229" s="87"/>
      <c r="F229" s="87" t="s">
        <v>536</v>
      </c>
      <c r="G229" s="100">
        <v>43075</v>
      </c>
      <c r="H229" s="87" t="s">
        <v>131</v>
      </c>
      <c r="I229" s="90">
        <v>5.7900000001042642</v>
      </c>
      <c r="J229" s="88" t="s">
        <v>563</v>
      </c>
      <c r="K229" s="88" t="s">
        <v>133</v>
      </c>
      <c r="L229" s="89">
        <v>7.5499999999999998E-2</v>
      </c>
      <c r="M229" s="89">
        <v>0.11590000000189132</v>
      </c>
      <c r="N229" s="90">
        <v>20127.521486000001</v>
      </c>
      <c r="O229" s="101">
        <v>81.96</v>
      </c>
      <c r="P229" s="90">
        <v>16.496508932000001</v>
      </c>
      <c r="Q229" s="91">
        <f t="shared" si="3"/>
        <v>8.6943926911837684E-4</v>
      </c>
      <c r="R229" s="91">
        <f>P229/'סכום נכסי הקרן'!$C$42</f>
        <v>8.527862114891623E-5</v>
      </c>
    </row>
    <row r="230" spans="2:18">
      <c r="B230" s="86" t="s">
        <v>2996</v>
      </c>
      <c r="C230" s="88" t="s">
        <v>2665</v>
      </c>
      <c r="D230" s="87" t="s">
        <v>2813</v>
      </c>
      <c r="E230" s="87"/>
      <c r="F230" s="87" t="s">
        <v>536</v>
      </c>
      <c r="G230" s="100">
        <v>43292</v>
      </c>
      <c r="H230" s="87" t="s">
        <v>131</v>
      </c>
      <c r="I230" s="90">
        <v>5.7799999999719684</v>
      </c>
      <c r="J230" s="88" t="s">
        <v>563</v>
      </c>
      <c r="K230" s="88" t="s">
        <v>133</v>
      </c>
      <c r="L230" s="89">
        <v>7.5499999999999998E-2</v>
      </c>
      <c r="M230" s="89">
        <v>0.11599999999973303</v>
      </c>
      <c r="N230" s="90">
        <v>54883.175578000002</v>
      </c>
      <c r="O230" s="101">
        <v>81.900000000000006</v>
      </c>
      <c r="P230" s="90">
        <v>44.949299416999999</v>
      </c>
      <c r="Q230" s="91">
        <f t="shared" si="3"/>
        <v>2.3690276647982574E-3</v>
      </c>
      <c r="R230" s="91">
        <f>P230/'סכום נכסי הקרן'!$C$42</f>
        <v>2.3236518051742802E-4</v>
      </c>
    </row>
    <row r="231" spans="2:18">
      <c r="B231" s="86" t="s">
        <v>2968</v>
      </c>
      <c r="C231" s="88" t="s">
        <v>2665</v>
      </c>
      <c r="D231" s="87" t="s">
        <v>2814</v>
      </c>
      <c r="E231" s="87"/>
      <c r="F231" s="87" t="s">
        <v>536</v>
      </c>
      <c r="G231" s="100">
        <v>44858</v>
      </c>
      <c r="H231" s="87" t="s">
        <v>131</v>
      </c>
      <c r="I231" s="90">
        <v>5.7199999997851405</v>
      </c>
      <c r="J231" s="88" t="s">
        <v>563</v>
      </c>
      <c r="K231" s="88" t="s">
        <v>133</v>
      </c>
      <c r="L231" s="89">
        <v>3.49E-2</v>
      </c>
      <c r="M231" s="89">
        <v>5.569999999861875E-2</v>
      </c>
      <c r="N231" s="90">
        <v>4306.111492</v>
      </c>
      <c r="O231" s="101">
        <v>90.79</v>
      </c>
      <c r="P231" s="90">
        <v>3.9095183219999998</v>
      </c>
      <c r="Q231" s="91">
        <f t="shared" si="3"/>
        <v>2.0604897475556269E-4</v>
      </c>
      <c r="R231" s="91">
        <f>P231/'סכום נכסי הקרן'!$C$42</f>
        <v>2.0210235585655162E-5</v>
      </c>
    </row>
    <row r="232" spans="2:18">
      <c r="B232" s="86" t="s">
        <v>2968</v>
      </c>
      <c r="C232" s="88" t="s">
        <v>2665</v>
      </c>
      <c r="D232" s="87" t="s">
        <v>2815</v>
      </c>
      <c r="E232" s="87"/>
      <c r="F232" s="87" t="s">
        <v>536</v>
      </c>
      <c r="G232" s="100">
        <v>44858</v>
      </c>
      <c r="H232" s="87" t="s">
        <v>131</v>
      </c>
      <c r="I232" s="90">
        <v>5.7500000006936371</v>
      </c>
      <c r="J232" s="88" t="s">
        <v>563</v>
      </c>
      <c r="K232" s="88" t="s">
        <v>133</v>
      </c>
      <c r="L232" s="89">
        <v>3.49E-2</v>
      </c>
      <c r="M232" s="89">
        <v>5.5600000004685901E-2</v>
      </c>
      <c r="N232" s="90">
        <v>3572.0399359999997</v>
      </c>
      <c r="O232" s="101">
        <v>90.81</v>
      </c>
      <c r="P232" s="90">
        <v>3.2437692330000005</v>
      </c>
      <c r="Q232" s="91">
        <f t="shared" si="3"/>
        <v>1.7096104168182183E-4</v>
      </c>
      <c r="R232" s="91">
        <f>P232/'סכום נכסי הקרן'!$C$42</f>
        <v>1.6768648970263087E-5</v>
      </c>
    </row>
    <row r="233" spans="2:18">
      <c r="B233" s="86" t="s">
        <v>2968</v>
      </c>
      <c r="C233" s="88" t="s">
        <v>2665</v>
      </c>
      <c r="D233" s="87" t="s">
        <v>2816</v>
      </c>
      <c r="E233" s="87"/>
      <c r="F233" s="87" t="s">
        <v>536</v>
      </c>
      <c r="G233" s="100">
        <v>44858</v>
      </c>
      <c r="H233" s="87" t="s">
        <v>131</v>
      </c>
      <c r="I233" s="90">
        <v>5.6199999998623742</v>
      </c>
      <c r="J233" s="88" t="s">
        <v>563</v>
      </c>
      <c r="K233" s="88" t="s">
        <v>133</v>
      </c>
      <c r="L233" s="89">
        <v>3.49E-2</v>
      </c>
      <c r="M233" s="89">
        <v>5.5799999997444089E-2</v>
      </c>
      <c r="N233" s="90">
        <v>4475.3725210000002</v>
      </c>
      <c r="O233" s="101">
        <v>90.92</v>
      </c>
      <c r="P233" s="90">
        <v>4.0690083880000003</v>
      </c>
      <c r="Q233" s="91">
        <f t="shared" si="3"/>
        <v>2.144548094073838E-4</v>
      </c>
      <c r="R233" s="91">
        <f>P233/'סכום נכסי הקרן'!$C$42</f>
        <v>2.1034718691231895E-5</v>
      </c>
    </row>
    <row r="234" spans="2:18">
      <c r="B234" s="86" t="s">
        <v>2968</v>
      </c>
      <c r="C234" s="88" t="s">
        <v>2665</v>
      </c>
      <c r="D234" s="87" t="s">
        <v>2817</v>
      </c>
      <c r="E234" s="87"/>
      <c r="F234" s="87" t="s">
        <v>536</v>
      </c>
      <c r="G234" s="100">
        <v>44858</v>
      </c>
      <c r="H234" s="87" t="s">
        <v>131</v>
      </c>
      <c r="I234" s="90">
        <v>5.6499999998387143</v>
      </c>
      <c r="J234" s="88" t="s">
        <v>563</v>
      </c>
      <c r="K234" s="88" t="s">
        <v>133</v>
      </c>
      <c r="L234" s="89">
        <v>3.49E-2</v>
      </c>
      <c r="M234" s="89">
        <v>5.579999999967742E-2</v>
      </c>
      <c r="N234" s="90">
        <v>5456.0750549999993</v>
      </c>
      <c r="O234" s="101">
        <v>90.91</v>
      </c>
      <c r="P234" s="90">
        <v>4.9601174520000004</v>
      </c>
      <c r="Q234" s="91">
        <f t="shared" si="3"/>
        <v>2.6142021381522356E-4</v>
      </c>
      <c r="R234" s="91">
        <f>P234/'סכום נכסי הקרן'!$C$42</f>
        <v>2.564130258025163E-5</v>
      </c>
    </row>
    <row r="235" spans="2:18">
      <c r="B235" s="86" t="s">
        <v>2968</v>
      </c>
      <c r="C235" s="88" t="s">
        <v>2665</v>
      </c>
      <c r="D235" s="87" t="s">
        <v>2818</v>
      </c>
      <c r="E235" s="87"/>
      <c r="F235" s="87" t="s">
        <v>536</v>
      </c>
      <c r="G235" s="100">
        <v>44858</v>
      </c>
      <c r="H235" s="87" t="s">
        <v>131</v>
      </c>
      <c r="I235" s="90">
        <v>5.8699999998626193</v>
      </c>
      <c r="J235" s="88" t="s">
        <v>563</v>
      </c>
      <c r="K235" s="88" t="s">
        <v>133</v>
      </c>
      <c r="L235" s="89">
        <v>3.49E-2</v>
      </c>
      <c r="M235" s="89">
        <v>5.5500000000000001E-2</v>
      </c>
      <c r="N235" s="90">
        <v>3211.2488640000001</v>
      </c>
      <c r="O235" s="101">
        <v>90.67</v>
      </c>
      <c r="P235" s="90">
        <v>2.9116391200000002</v>
      </c>
      <c r="Q235" s="91">
        <f t="shared" si="3"/>
        <v>1.5345630999045331E-4</v>
      </c>
      <c r="R235" s="91">
        <f>P235/'סכום נכסי הקרן'!$C$42</f>
        <v>1.5051703997516064E-5</v>
      </c>
    </row>
    <row r="236" spans="2:18">
      <c r="B236" s="86" t="s">
        <v>2997</v>
      </c>
      <c r="C236" s="88" t="s">
        <v>2664</v>
      </c>
      <c r="D236" s="87" t="s">
        <v>2819</v>
      </c>
      <c r="E236" s="87"/>
      <c r="F236" s="87" t="s">
        <v>536</v>
      </c>
      <c r="G236" s="100">
        <v>42372</v>
      </c>
      <c r="H236" s="87" t="s">
        <v>131</v>
      </c>
      <c r="I236" s="90">
        <v>9.8100000000179701</v>
      </c>
      <c r="J236" s="88" t="s">
        <v>129</v>
      </c>
      <c r="K236" s="88" t="s">
        <v>133</v>
      </c>
      <c r="L236" s="89">
        <v>6.7000000000000004E-2</v>
      </c>
      <c r="M236" s="89">
        <v>3.4000000000098916E-2</v>
      </c>
      <c r="N236" s="90">
        <v>41010.196491000002</v>
      </c>
      <c r="O236" s="101">
        <v>147.91999999999999</v>
      </c>
      <c r="P236" s="90">
        <v>60.662282710999996</v>
      </c>
      <c r="Q236" s="91">
        <f t="shared" si="3"/>
        <v>3.1971716537548553E-3</v>
      </c>
      <c r="R236" s="91">
        <f>P236/'סכום נכסי הקרן'!$C$42</f>
        <v>3.1359336976472831E-4</v>
      </c>
    </row>
    <row r="237" spans="2:18">
      <c r="B237" s="86" t="s">
        <v>2998</v>
      </c>
      <c r="C237" s="88" t="s">
        <v>2665</v>
      </c>
      <c r="D237" s="87" t="s">
        <v>2820</v>
      </c>
      <c r="E237" s="87"/>
      <c r="F237" s="87" t="s">
        <v>2821</v>
      </c>
      <c r="G237" s="100">
        <v>41816</v>
      </c>
      <c r="H237" s="87" t="s">
        <v>131</v>
      </c>
      <c r="I237" s="90">
        <v>5.6399999998751333</v>
      </c>
      <c r="J237" s="88" t="s">
        <v>563</v>
      </c>
      <c r="K237" s="88" t="s">
        <v>133</v>
      </c>
      <c r="L237" s="89">
        <v>4.4999999999999998E-2</v>
      </c>
      <c r="M237" s="89">
        <v>9.8099999997843218E-2</v>
      </c>
      <c r="N237" s="90">
        <v>13021.990937</v>
      </c>
      <c r="O237" s="101">
        <v>81.180000000000007</v>
      </c>
      <c r="P237" s="90">
        <v>10.571252588</v>
      </c>
      <c r="Q237" s="91">
        <f t="shared" si="3"/>
        <v>5.5715195024976503E-4</v>
      </c>
      <c r="R237" s="91">
        <f>P237/'סכום נכסי הקרן'!$C$42</f>
        <v>5.4648037850773076E-5</v>
      </c>
    </row>
    <row r="238" spans="2:18">
      <c r="B238" s="86" t="s">
        <v>2998</v>
      </c>
      <c r="C238" s="88" t="s">
        <v>2665</v>
      </c>
      <c r="D238" s="87" t="s">
        <v>2822</v>
      </c>
      <c r="E238" s="87"/>
      <c r="F238" s="87" t="s">
        <v>2821</v>
      </c>
      <c r="G238" s="100">
        <v>42625</v>
      </c>
      <c r="H238" s="87" t="s">
        <v>131</v>
      </c>
      <c r="I238" s="90">
        <v>5.640000000527289</v>
      </c>
      <c r="J238" s="88" t="s">
        <v>563</v>
      </c>
      <c r="K238" s="88" t="s">
        <v>133</v>
      </c>
      <c r="L238" s="89">
        <v>4.4999999999999998E-2</v>
      </c>
      <c r="M238" s="89">
        <v>9.8100000010106395E-2</v>
      </c>
      <c r="N238" s="90">
        <v>3626.0851109999999</v>
      </c>
      <c r="O238" s="101">
        <v>81.59</v>
      </c>
      <c r="P238" s="90">
        <v>2.9585231210000003</v>
      </c>
      <c r="Q238" s="91">
        <f t="shared" si="3"/>
        <v>1.5592730501920836E-4</v>
      </c>
      <c r="R238" s="91">
        <f>P238/'סכום נכסי הקרן'!$C$42</f>
        <v>1.5294070608276275E-5</v>
      </c>
    </row>
    <row r="239" spans="2:18">
      <c r="B239" s="86" t="s">
        <v>2998</v>
      </c>
      <c r="C239" s="88" t="s">
        <v>2665</v>
      </c>
      <c r="D239" s="87" t="s">
        <v>2823</v>
      </c>
      <c r="E239" s="87"/>
      <c r="F239" s="87" t="s">
        <v>2821</v>
      </c>
      <c r="G239" s="100">
        <v>42716</v>
      </c>
      <c r="H239" s="87" t="s">
        <v>131</v>
      </c>
      <c r="I239" s="90">
        <v>5.6399999996432841</v>
      </c>
      <c r="J239" s="88" t="s">
        <v>563</v>
      </c>
      <c r="K239" s="88" t="s">
        <v>133</v>
      </c>
      <c r="L239" s="89">
        <v>4.4999999999999998E-2</v>
      </c>
      <c r="M239" s="89">
        <v>9.8099999993534526E-2</v>
      </c>
      <c r="N239" s="90">
        <v>2743.3464260000001</v>
      </c>
      <c r="O239" s="101">
        <v>81.75</v>
      </c>
      <c r="P239" s="90">
        <v>2.2426857450000002</v>
      </c>
      <c r="Q239" s="91">
        <f t="shared" si="3"/>
        <v>1.1819949681672457E-4</v>
      </c>
      <c r="R239" s="91">
        <f>P239/'סכום נכסי הקרן'!$C$42</f>
        <v>1.1593552841530989E-5</v>
      </c>
    </row>
    <row r="240" spans="2:18">
      <c r="B240" s="86" t="s">
        <v>2998</v>
      </c>
      <c r="C240" s="88" t="s">
        <v>2665</v>
      </c>
      <c r="D240" s="87" t="s">
        <v>2824</v>
      </c>
      <c r="E240" s="87"/>
      <c r="F240" s="87" t="s">
        <v>2821</v>
      </c>
      <c r="G240" s="100">
        <v>42803</v>
      </c>
      <c r="H240" s="87" t="s">
        <v>131</v>
      </c>
      <c r="I240" s="90">
        <v>5.6399999998699926</v>
      </c>
      <c r="J240" s="88" t="s">
        <v>563</v>
      </c>
      <c r="K240" s="88" t="s">
        <v>133</v>
      </c>
      <c r="L240" s="89">
        <v>4.4999999999999998E-2</v>
      </c>
      <c r="M240" s="89">
        <v>9.7999999997510495E-2</v>
      </c>
      <c r="N240" s="90">
        <v>17581.422896</v>
      </c>
      <c r="O240" s="101">
        <v>82.25</v>
      </c>
      <c r="P240" s="90">
        <v>14.460720966999999</v>
      </c>
      <c r="Q240" s="91">
        <f t="shared" si="3"/>
        <v>7.621442039827379E-4</v>
      </c>
      <c r="R240" s="91">
        <f>P240/'סכום נכסי הקרן'!$C$42</f>
        <v>7.4754625355479568E-5</v>
      </c>
    </row>
    <row r="241" spans="2:18">
      <c r="B241" s="86" t="s">
        <v>2998</v>
      </c>
      <c r="C241" s="88" t="s">
        <v>2665</v>
      </c>
      <c r="D241" s="87" t="s">
        <v>2825</v>
      </c>
      <c r="E241" s="87"/>
      <c r="F241" s="87" t="s">
        <v>2821</v>
      </c>
      <c r="G241" s="100">
        <v>42898</v>
      </c>
      <c r="H241" s="87" t="s">
        <v>131</v>
      </c>
      <c r="I241" s="90">
        <v>5.639999999778281</v>
      </c>
      <c r="J241" s="88" t="s">
        <v>563</v>
      </c>
      <c r="K241" s="88" t="s">
        <v>133</v>
      </c>
      <c r="L241" s="89">
        <v>4.4999999999999998E-2</v>
      </c>
      <c r="M241" s="89">
        <v>9.8099999999445686E-2</v>
      </c>
      <c r="N241" s="90">
        <v>3306.615112</v>
      </c>
      <c r="O241" s="101">
        <v>81.84</v>
      </c>
      <c r="P241" s="90">
        <v>2.7061340150000004</v>
      </c>
      <c r="Q241" s="91">
        <f t="shared" si="3"/>
        <v>1.4262527846567403E-4</v>
      </c>
      <c r="R241" s="91">
        <f>P241/'סכום נכסי הקרן'!$C$42</f>
        <v>1.3989346375930577E-5</v>
      </c>
    </row>
    <row r="242" spans="2:18">
      <c r="B242" s="86" t="s">
        <v>2998</v>
      </c>
      <c r="C242" s="88" t="s">
        <v>2665</v>
      </c>
      <c r="D242" s="87" t="s">
        <v>2826</v>
      </c>
      <c r="E242" s="87"/>
      <c r="F242" s="87" t="s">
        <v>2821</v>
      </c>
      <c r="G242" s="100">
        <v>42989</v>
      </c>
      <c r="H242" s="87" t="s">
        <v>131</v>
      </c>
      <c r="I242" s="90">
        <v>5.6299999996173407</v>
      </c>
      <c r="J242" s="88" t="s">
        <v>563</v>
      </c>
      <c r="K242" s="88" t="s">
        <v>133</v>
      </c>
      <c r="L242" s="89">
        <v>4.4999999999999998E-2</v>
      </c>
      <c r="M242" s="89">
        <v>9.8099999994245499E-2</v>
      </c>
      <c r="N242" s="90">
        <v>4166.7512919999999</v>
      </c>
      <c r="O242" s="101">
        <v>82.16</v>
      </c>
      <c r="P242" s="90">
        <v>3.4234029369999996</v>
      </c>
      <c r="Q242" s="91">
        <f t="shared" si="3"/>
        <v>1.8042853549876065E-4</v>
      </c>
      <c r="R242" s="91">
        <f>P242/'סכום נכסי הקרן'!$C$42</f>
        <v>1.7697264512626524E-5</v>
      </c>
    </row>
    <row r="243" spans="2:18">
      <c r="B243" s="86" t="s">
        <v>2998</v>
      </c>
      <c r="C243" s="88" t="s">
        <v>2665</v>
      </c>
      <c r="D243" s="87" t="s">
        <v>2827</v>
      </c>
      <c r="E243" s="87"/>
      <c r="F243" s="87" t="s">
        <v>2821</v>
      </c>
      <c r="G243" s="100">
        <v>43080</v>
      </c>
      <c r="H243" s="87" t="s">
        <v>131</v>
      </c>
      <c r="I243" s="90">
        <v>5.6299999999525312</v>
      </c>
      <c r="J243" s="88" t="s">
        <v>563</v>
      </c>
      <c r="K243" s="88" t="s">
        <v>133</v>
      </c>
      <c r="L243" s="89">
        <v>4.4999999999999998E-2</v>
      </c>
      <c r="M243" s="89">
        <v>9.8100000006170904E-2</v>
      </c>
      <c r="N243" s="90">
        <v>1291.003561</v>
      </c>
      <c r="O243" s="101">
        <v>81.59</v>
      </c>
      <c r="P243" s="90">
        <v>1.053329835</v>
      </c>
      <c r="Q243" s="91">
        <f t="shared" si="3"/>
        <v>5.5515159338137011E-5</v>
      </c>
      <c r="R243" s="91">
        <f>P243/'סכום נכסי הקרן'!$C$42</f>
        <v>5.4451833605575516E-6</v>
      </c>
    </row>
    <row r="244" spans="2:18">
      <c r="B244" s="86" t="s">
        <v>2998</v>
      </c>
      <c r="C244" s="88" t="s">
        <v>2665</v>
      </c>
      <c r="D244" s="87" t="s">
        <v>2828</v>
      </c>
      <c r="E244" s="87"/>
      <c r="F244" s="87" t="s">
        <v>2821</v>
      </c>
      <c r="G244" s="100">
        <v>43171</v>
      </c>
      <c r="H244" s="87" t="s">
        <v>131</v>
      </c>
      <c r="I244" s="90">
        <v>5.5500000025235616</v>
      </c>
      <c r="J244" s="88" t="s">
        <v>563</v>
      </c>
      <c r="K244" s="88" t="s">
        <v>133</v>
      </c>
      <c r="L244" s="89">
        <v>4.4999999999999998E-2</v>
      </c>
      <c r="M244" s="89">
        <v>9.9100000050471204E-2</v>
      </c>
      <c r="N244" s="90">
        <v>964.61890400000004</v>
      </c>
      <c r="O244" s="101">
        <v>82.16</v>
      </c>
      <c r="P244" s="90">
        <v>0.79253089999999993</v>
      </c>
      <c r="Q244" s="91">
        <f t="shared" si="3"/>
        <v>4.176989745467252E-5</v>
      </c>
      <c r="R244" s="91">
        <f>P244/'סכום נכסי הקרן'!$C$42</f>
        <v>4.096984558884825E-6</v>
      </c>
    </row>
    <row r="245" spans="2:18">
      <c r="B245" s="86" t="s">
        <v>2998</v>
      </c>
      <c r="C245" s="88" t="s">
        <v>2665</v>
      </c>
      <c r="D245" s="87" t="s">
        <v>2829</v>
      </c>
      <c r="E245" s="87"/>
      <c r="F245" s="87" t="s">
        <v>2821</v>
      </c>
      <c r="G245" s="100">
        <v>43341</v>
      </c>
      <c r="H245" s="87" t="s">
        <v>131</v>
      </c>
      <c r="I245" s="90">
        <v>5.6800000012674356</v>
      </c>
      <c r="J245" s="88" t="s">
        <v>563</v>
      </c>
      <c r="K245" s="88" t="s">
        <v>133</v>
      </c>
      <c r="L245" s="89">
        <v>4.4999999999999998E-2</v>
      </c>
      <c r="M245" s="89">
        <v>9.5400000017905051E-2</v>
      </c>
      <c r="N245" s="90">
        <v>2419.9952269999999</v>
      </c>
      <c r="O245" s="101">
        <v>82.16</v>
      </c>
      <c r="P245" s="90">
        <v>1.9882681359999999</v>
      </c>
      <c r="Q245" s="91">
        <f t="shared" si="3"/>
        <v>1.0479055914805703E-4</v>
      </c>
      <c r="R245" s="91">
        <f>P245/'סכום נכסי הקרן'!$C$42</f>
        <v>1.0278342272982308E-5</v>
      </c>
    </row>
    <row r="246" spans="2:18">
      <c r="B246" s="86" t="s">
        <v>2998</v>
      </c>
      <c r="C246" s="88" t="s">
        <v>2665</v>
      </c>
      <c r="D246" s="87" t="s">
        <v>2830</v>
      </c>
      <c r="E246" s="87"/>
      <c r="F246" s="87" t="s">
        <v>2821</v>
      </c>
      <c r="G246" s="100">
        <v>43990</v>
      </c>
      <c r="H246" s="87" t="s">
        <v>131</v>
      </c>
      <c r="I246" s="90">
        <v>5.6500000009628604</v>
      </c>
      <c r="J246" s="88" t="s">
        <v>563</v>
      </c>
      <c r="K246" s="88" t="s">
        <v>133</v>
      </c>
      <c r="L246" s="89">
        <v>4.4999999999999998E-2</v>
      </c>
      <c r="M246" s="89">
        <v>9.76000000122456E-2</v>
      </c>
      <c r="N246" s="90">
        <v>2495.9527440000002</v>
      </c>
      <c r="O246" s="101">
        <v>81.14</v>
      </c>
      <c r="P246" s="90">
        <v>2.0252160770000001</v>
      </c>
      <c r="Q246" s="91">
        <f t="shared" si="3"/>
        <v>1.0673787969635528E-4</v>
      </c>
      <c r="R246" s="91">
        <f>P246/'סכום נכסי הקרן'!$C$42</f>
        <v>1.0469344470826693E-5</v>
      </c>
    </row>
    <row r="247" spans="2:18">
      <c r="B247" s="86" t="s">
        <v>2998</v>
      </c>
      <c r="C247" s="88" t="s">
        <v>2665</v>
      </c>
      <c r="D247" s="87" t="s">
        <v>2831</v>
      </c>
      <c r="E247" s="87"/>
      <c r="F247" s="87" t="s">
        <v>2821</v>
      </c>
      <c r="G247" s="100">
        <v>41893</v>
      </c>
      <c r="H247" s="87" t="s">
        <v>131</v>
      </c>
      <c r="I247" s="90">
        <v>5.6299999995256087</v>
      </c>
      <c r="J247" s="88" t="s">
        <v>563</v>
      </c>
      <c r="K247" s="88" t="s">
        <v>133</v>
      </c>
      <c r="L247" s="89">
        <v>4.4999999999999998E-2</v>
      </c>
      <c r="M247" s="89">
        <v>9.8099999993900677E-2</v>
      </c>
      <c r="N247" s="90">
        <v>2554.7833799999999</v>
      </c>
      <c r="O247" s="101">
        <v>80.86</v>
      </c>
      <c r="P247" s="90">
        <v>2.0657980459999998</v>
      </c>
      <c r="Q247" s="91">
        <f t="shared" si="3"/>
        <v>1.0887672965619746E-4</v>
      </c>
      <c r="R247" s="91">
        <f>P247/'סכום נכסי הקרן'!$C$42</f>
        <v>1.0679132758402787E-5</v>
      </c>
    </row>
    <row r="248" spans="2:18">
      <c r="B248" s="86" t="s">
        <v>2998</v>
      </c>
      <c r="C248" s="88" t="s">
        <v>2665</v>
      </c>
      <c r="D248" s="87" t="s">
        <v>2832</v>
      </c>
      <c r="E248" s="87"/>
      <c r="F248" s="87" t="s">
        <v>2821</v>
      </c>
      <c r="G248" s="100">
        <v>42151</v>
      </c>
      <c r="H248" s="87" t="s">
        <v>131</v>
      </c>
      <c r="I248" s="90">
        <v>5.6400000001308719</v>
      </c>
      <c r="J248" s="88" t="s">
        <v>563</v>
      </c>
      <c r="K248" s="88" t="s">
        <v>133</v>
      </c>
      <c r="L248" s="89">
        <v>4.4999999999999998E-2</v>
      </c>
      <c r="M248" s="89">
        <v>9.8100000002290258E-2</v>
      </c>
      <c r="N248" s="90">
        <v>9356.0519870000007</v>
      </c>
      <c r="O248" s="101">
        <v>81.67</v>
      </c>
      <c r="P248" s="90">
        <v>7.6410876249999991</v>
      </c>
      <c r="Q248" s="91">
        <f t="shared" si="3"/>
        <v>4.027192460740864E-4</v>
      </c>
      <c r="R248" s="91">
        <f>P248/'סכום נכסי הקרן'!$C$42</f>
        <v>3.9500564599703203E-5</v>
      </c>
    </row>
    <row r="249" spans="2:18">
      <c r="B249" s="86" t="s">
        <v>2998</v>
      </c>
      <c r="C249" s="88" t="s">
        <v>2665</v>
      </c>
      <c r="D249" s="87" t="s">
        <v>2833</v>
      </c>
      <c r="E249" s="87"/>
      <c r="F249" s="87" t="s">
        <v>2821</v>
      </c>
      <c r="G249" s="100">
        <v>42166</v>
      </c>
      <c r="H249" s="87" t="s">
        <v>131</v>
      </c>
      <c r="I249" s="90">
        <v>5.6400000000000006</v>
      </c>
      <c r="J249" s="88" t="s">
        <v>563</v>
      </c>
      <c r="K249" s="88" t="s">
        <v>133</v>
      </c>
      <c r="L249" s="89">
        <v>4.4999999999999998E-2</v>
      </c>
      <c r="M249" s="89">
        <v>9.8099999998956827E-2</v>
      </c>
      <c r="N249" s="90">
        <v>8803.0165290000004</v>
      </c>
      <c r="O249" s="101">
        <v>81.67</v>
      </c>
      <c r="P249" s="90">
        <v>7.1894235749999993</v>
      </c>
      <c r="Q249" s="91">
        <f t="shared" si="3"/>
        <v>3.7891454514386137E-4</v>
      </c>
      <c r="R249" s="91">
        <f>P249/'סכום נכסי הקרן'!$C$42</f>
        <v>3.7165689532177911E-5</v>
      </c>
    </row>
    <row r="250" spans="2:18">
      <c r="B250" s="86" t="s">
        <v>2998</v>
      </c>
      <c r="C250" s="88" t="s">
        <v>2665</v>
      </c>
      <c r="D250" s="87" t="s">
        <v>2834</v>
      </c>
      <c r="E250" s="87"/>
      <c r="F250" s="87" t="s">
        <v>2821</v>
      </c>
      <c r="G250" s="100">
        <v>42257</v>
      </c>
      <c r="H250" s="87" t="s">
        <v>131</v>
      </c>
      <c r="I250" s="90">
        <v>5.640000000115978</v>
      </c>
      <c r="J250" s="88" t="s">
        <v>563</v>
      </c>
      <c r="K250" s="88" t="s">
        <v>133</v>
      </c>
      <c r="L250" s="89">
        <v>4.4999999999999998E-2</v>
      </c>
      <c r="M250" s="89">
        <v>9.8100000004639115E-2</v>
      </c>
      <c r="N250" s="90">
        <v>4677.9622810000001</v>
      </c>
      <c r="O250" s="101">
        <v>81.099999999999994</v>
      </c>
      <c r="P250" s="90">
        <v>3.7938275039999994</v>
      </c>
      <c r="Q250" s="91">
        <f t="shared" si="3"/>
        <v>1.999515549523636E-4</v>
      </c>
      <c r="R250" s="91">
        <f>P250/'סכום נכסי הקרן'!$C$42</f>
        <v>1.9612172475496611E-5</v>
      </c>
    </row>
    <row r="251" spans="2:18">
      <c r="B251" s="86" t="s">
        <v>2998</v>
      </c>
      <c r="C251" s="88" t="s">
        <v>2665</v>
      </c>
      <c r="D251" s="87" t="s">
        <v>2835</v>
      </c>
      <c r="E251" s="87"/>
      <c r="F251" s="87" t="s">
        <v>2821</v>
      </c>
      <c r="G251" s="100">
        <v>42348</v>
      </c>
      <c r="H251" s="87" t="s">
        <v>131</v>
      </c>
      <c r="I251" s="90">
        <v>5.6400000000181736</v>
      </c>
      <c r="J251" s="88" t="s">
        <v>563</v>
      </c>
      <c r="K251" s="88" t="s">
        <v>133</v>
      </c>
      <c r="L251" s="89">
        <v>4.4999999999999998E-2</v>
      </c>
      <c r="M251" s="89">
        <v>9.8100000000726939E-2</v>
      </c>
      <c r="N251" s="90">
        <v>8100.768838</v>
      </c>
      <c r="O251" s="101">
        <v>81.510000000000005</v>
      </c>
      <c r="P251" s="90">
        <v>6.6029371920000006</v>
      </c>
      <c r="Q251" s="91">
        <f t="shared" si="3"/>
        <v>3.4800410862148514E-4</v>
      </c>
      <c r="R251" s="91">
        <f>P251/'סכום נכסי הקרן'!$C$42</f>
        <v>3.4133851082538652E-5</v>
      </c>
    </row>
    <row r="252" spans="2:18">
      <c r="B252" s="86" t="s">
        <v>2998</v>
      </c>
      <c r="C252" s="88" t="s">
        <v>2665</v>
      </c>
      <c r="D252" s="87" t="s">
        <v>2836</v>
      </c>
      <c r="E252" s="87"/>
      <c r="F252" s="87" t="s">
        <v>2821</v>
      </c>
      <c r="G252" s="100">
        <v>42439</v>
      </c>
      <c r="H252" s="87" t="s">
        <v>131</v>
      </c>
      <c r="I252" s="90">
        <v>5.6300000002221902</v>
      </c>
      <c r="J252" s="88" t="s">
        <v>563</v>
      </c>
      <c r="K252" s="88" t="s">
        <v>133</v>
      </c>
      <c r="L252" s="89">
        <v>4.4999999999999998E-2</v>
      </c>
      <c r="M252" s="89">
        <v>9.8100000002676394E-2</v>
      </c>
      <c r="N252" s="90">
        <v>9621.1643509999994</v>
      </c>
      <c r="O252" s="101">
        <v>82.33</v>
      </c>
      <c r="P252" s="90">
        <v>7.9211044480000012</v>
      </c>
      <c r="Q252" s="91">
        <f t="shared" si="3"/>
        <v>4.1747737598711983E-4</v>
      </c>
      <c r="R252" s="91">
        <f>P252/'סכום נכסי הקרן'!$C$42</f>
        <v>4.0948110178126701E-5</v>
      </c>
    </row>
    <row r="253" spans="2:18">
      <c r="B253" s="86" t="s">
        <v>2998</v>
      </c>
      <c r="C253" s="88" t="s">
        <v>2665</v>
      </c>
      <c r="D253" s="87" t="s">
        <v>2837</v>
      </c>
      <c r="E253" s="87"/>
      <c r="F253" s="87" t="s">
        <v>2821</v>
      </c>
      <c r="G253" s="100">
        <v>42549</v>
      </c>
      <c r="H253" s="87" t="s">
        <v>131</v>
      </c>
      <c r="I253" s="90">
        <v>5.6400000002301836</v>
      </c>
      <c r="J253" s="88" t="s">
        <v>563</v>
      </c>
      <c r="K253" s="88" t="s">
        <v>133</v>
      </c>
      <c r="L253" s="89">
        <v>4.4999999999999998E-2</v>
      </c>
      <c r="M253" s="89">
        <v>9.8000000002877299E-2</v>
      </c>
      <c r="N253" s="90">
        <v>6767.4147110000013</v>
      </c>
      <c r="O253" s="101">
        <v>82.17</v>
      </c>
      <c r="P253" s="90">
        <v>5.5607847979999994</v>
      </c>
      <c r="Q253" s="91">
        <f t="shared" si="3"/>
        <v>2.9307805005453013E-4</v>
      </c>
      <c r="R253" s="91">
        <f>P253/'סכום נכסי הקרן'!$C$42</f>
        <v>2.8746449447822755E-5</v>
      </c>
    </row>
    <row r="254" spans="2:18">
      <c r="B254" s="86" t="s">
        <v>2998</v>
      </c>
      <c r="C254" s="88" t="s">
        <v>2665</v>
      </c>
      <c r="D254" s="87" t="s">
        <v>2838</v>
      </c>
      <c r="E254" s="87"/>
      <c r="F254" s="87" t="s">
        <v>2821</v>
      </c>
      <c r="G254" s="100">
        <v>42604</v>
      </c>
      <c r="H254" s="87" t="s">
        <v>131</v>
      </c>
      <c r="I254" s="90">
        <v>5.6399999996509873</v>
      </c>
      <c r="J254" s="88" t="s">
        <v>563</v>
      </c>
      <c r="K254" s="88" t="s">
        <v>133</v>
      </c>
      <c r="L254" s="89">
        <v>4.4999999999999998E-2</v>
      </c>
      <c r="M254" s="89">
        <v>9.8099999994003081E-2</v>
      </c>
      <c r="N254" s="90">
        <v>8849.5726500000001</v>
      </c>
      <c r="O254" s="101">
        <v>81.59</v>
      </c>
      <c r="P254" s="90">
        <v>7.2203669929999998</v>
      </c>
      <c r="Q254" s="91">
        <f t="shared" si="3"/>
        <v>3.8054540066855713E-4</v>
      </c>
      <c r="R254" s="91">
        <f>P254/'סכום נכסי הקרן'!$C$42</f>
        <v>3.7325651378138893E-5</v>
      </c>
    </row>
    <row r="255" spans="2:18">
      <c r="B255" s="86" t="s">
        <v>2999</v>
      </c>
      <c r="C255" s="88" t="s">
        <v>2665</v>
      </c>
      <c r="D255" s="87" t="s">
        <v>2839</v>
      </c>
      <c r="E255" s="127"/>
      <c r="F255" s="87" t="s">
        <v>551</v>
      </c>
      <c r="G255" s="100">
        <v>44871</v>
      </c>
      <c r="H255" s="87"/>
      <c r="I255" s="90">
        <v>5.4399999999972994</v>
      </c>
      <c r="J255" s="88" t="s">
        <v>339</v>
      </c>
      <c r="K255" s="88" t="s">
        <v>133</v>
      </c>
      <c r="L255" s="89">
        <v>0.05</v>
      </c>
      <c r="M255" s="89">
        <v>8.7099999999925737E-2</v>
      </c>
      <c r="N255" s="90">
        <v>52147.28559900001</v>
      </c>
      <c r="O255" s="101">
        <v>85.21</v>
      </c>
      <c r="P255" s="90">
        <v>44.434702522999999</v>
      </c>
      <c r="Q255" s="91">
        <f t="shared" ref="Q255:Q310" si="4">IFERROR(P255/$P$10,0)</f>
        <v>2.341906123552518E-3</v>
      </c>
      <c r="R255" s="91">
        <f>P255/'סכום נכסי הקרן'!$C$42</f>
        <v>2.2970497442480995E-4</v>
      </c>
    </row>
    <row r="256" spans="2:18">
      <c r="B256" s="86" t="s">
        <v>2999</v>
      </c>
      <c r="C256" s="88" t="s">
        <v>2665</v>
      </c>
      <c r="D256" s="87" t="s">
        <v>2840</v>
      </c>
      <c r="E256" s="127"/>
      <c r="F256" s="87" t="s">
        <v>551</v>
      </c>
      <c r="G256" s="100">
        <v>44969</v>
      </c>
      <c r="H256" s="87"/>
      <c r="I256" s="90">
        <v>5.4400000000526267</v>
      </c>
      <c r="J256" s="88" t="s">
        <v>339</v>
      </c>
      <c r="K256" s="88" t="s">
        <v>133</v>
      </c>
      <c r="L256" s="89">
        <v>0.05</v>
      </c>
      <c r="M256" s="89">
        <v>8.1800000000613979E-2</v>
      </c>
      <c r="N256" s="90">
        <v>36892.445946</v>
      </c>
      <c r="O256" s="101">
        <v>86.53</v>
      </c>
      <c r="P256" s="90">
        <v>31.923033378</v>
      </c>
      <c r="Q256" s="91">
        <f t="shared" si="4"/>
        <v>1.6824856048403263E-3</v>
      </c>
      <c r="R256" s="91">
        <f>P256/'סכום נכסי הקרן'!$C$42</f>
        <v>1.6502596280148937E-4</v>
      </c>
    </row>
    <row r="257" spans="2:18">
      <c r="B257" s="86" t="s">
        <v>3000</v>
      </c>
      <c r="C257" s="88" t="s">
        <v>2665</v>
      </c>
      <c r="D257" s="87" t="s">
        <v>2841</v>
      </c>
      <c r="E257" s="87"/>
      <c r="F257" s="87" t="s">
        <v>551</v>
      </c>
      <c r="G257" s="100">
        <v>41534</v>
      </c>
      <c r="H257" s="87"/>
      <c r="I257" s="90">
        <v>5.6300000000019619</v>
      </c>
      <c r="J257" s="88" t="s">
        <v>493</v>
      </c>
      <c r="K257" s="88" t="s">
        <v>133</v>
      </c>
      <c r="L257" s="89">
        <v>3.9842000000000002E-2</v>
      </c>
      <c r="M257" s="89">
        <v>3.5799999999986926E-2</v>
      </c>
      <c r="N257" s="90">
        <v>203933.57226700001</v>
      </c>
      <c r="O257" s="101">
        <v>112.47</v>
      </c>
      <c r="P257" s="90">
        <v>229.364100885</v>
      </c>
      <c r="Q257" s="91">
        <f t="shared" si="4"/>
        <v>1.2088506547504473E-2</v>
      </c>
      <c r="R257" s="91">
        <f>P257/'סכום נכסי הקרן'!$C$42</f>
        <v>1.1856965825412565E-3</v>
      </c>
    </row>
    <row r="258" spans="2:18">
      <c r="B258" s="92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90"/>
      <c r="O258" s="101"/>
      <c r="P258" s="87"/>
      <c r="Q258" s="91"/>
      <c r="R258" s="87"/>
    </row>
    <row r="259" spans="2:18">
      <c r="B259" s="79" t="s">
        <v>40</v>
      </c>
      <c r="C259" s="81"/>
      <c r="D259" s="80"/>
      <c r="E259" s="80"/>
      <c r="F259" s="80"/>
      <c r="G259" s="98"/>
      <c r="H259" s="80"/>
      <c r="I259" s="83">
        <v>2.3700218545181269</v>
      </c>
      <c r="J259" s="81"/>
      <c r="K259" s="81"/>
      <c r="L259" s="82"/>
      <c r="M259" s="82">
        <v>7.1141747946259729E-2</v>
      </c>
      <c r="N259" s="83"/>
      <c r="O259" s="99"/>
      <c r="P259" s="83">
        <v>7918.5624541629986</v>
      </c>
      <c r="Q259" s="84">
        <f t="shared" si="4"/>
        <v>0.41734340162485584</v>
      </c>
      <c r="R259" s="84">
        <f>P259/'סכום נכסי הקרן'!$C$42</f>
        <v>4.0934969353587265E-2</v>
      </c>
    </row>
    <row r="260" spans="2:18">
      <c r="B260" s="85" t="s">
        <v>38</v>
      </c>
      <c r="C260" s="81"/>
      <c r="D260" s="80"/>
      <c r="E260" s="80"/>
      <c r="F260" s="80"/>
      <c r="G260" s="98"/>
      <c r="H260" s="80"/>
      <c r="I260" s="83">
        <v>2.3700218545181251</v>
      </c>
      <c r="J260" s="81"/>
      <c r="K260" s="81"/>
      <c r="L260" s="82"/>
      <c r="M260" s="82">
        <v>7.1141747946259687E-2</v>
      </c>
      <c r="N260" s="83"/>
      <c r="O260" s="99"/>
      <c r="P260" s="83">
        <v>7918.5624541630013</v>
      </c>
      <c r="Q260" s="84">
        <f t="shared" si="4"/>
        <v>0.41734340162485595</v>
      </c>
      <c r="R260" s="84">
        <f>P260/'סכום נכסי הקרן'!$C$42</f>
        <v>4.0934969353587279E-2</v>
      </c>
    </row>
    <row r="261" spans="2:18">
      <c r="B261" s="86" t="s">
        <v>3001</v>
      </c>
      <c r="C261" s="88" t="s">
        <v>2665</v>
      </c>
      <c r="D261" s="87">
        <v>9327</v>
      </c>
      <c r="E261" s="87"/>
      <c r="F261" s="87" t="s">
        <v>2693</v>
      </c>
      <c r="G261" s="100">
        <v>44880</v>
      </c>
      <c r="H261" s="87" t="s">
        <v>2663</v>
      </c>
      <c r="I261" s="90">
        <v>1.3100000000348606</v>
      </c>
      <c r="J261" s="88" t="s">
        <v>839</v>
      </c>
      <c r="K261" s="88" t="s">
        <v>138</v>
      </c>
      <c r="L261" s="89">
        <v>5.9416999999999998E-2</v>
      </c>
      <c r="M261" s="89">
        <v>6.2099999996862547E-2</v>
      </c>
      <c r="N261" s="90">
        <v>9734.8597740000005</v>
      </c>
      <c r="O261" s="101">
        <v>101.29</v>
      </c>
      <c r="P261" s="90">
        <v>3.442279348</v>
      </c>
      <c r="Q261" s="91">
        <f t="shared" si="4"/>
        <v>1.814234061741908E-4</v>
      </c>
      <c r="R261" s="91">
        <f>P261/'סכום נכסי הקרן'!$C$42</f>
        <v>1.7794846025718526E-5</v>
      </c>
    </row>
    <row r="262" spans="2:18">
      <c r="B262" s="86" t="s">
        <v>3001</v>
      </c>
      <c r="C262" s="88" t="s">
        <v>2665</v>
      </c>
      <c r="D262" s="87">
        <v>9474</v>
      </c>
      <c r="E262" s="87"/>
      <c r="F262" s="87" t="s">
        <v>2693</v>
      </c>
      <c r="G262" s="100">
        <v>44977</v>
      </c>
      <c r="H262" s="87" t="s">
        <v>2663</v>
      </c>
      <c r="I262" s="90">
        <v>1.3100000000150649</v>
      </c>
      <c r="J262" s="88" t="s">
        <v>839</v>
      </c>
      <c r="K262" s="88" t="s">
        <v>138</v>
      </c>
      <c r="L262" s="89">
        <v>6.1409999999999999E-2</v>
      </c>
      <c r="M262" s="89">
        <v>6.2900000001355844E-2</v>
      </c>
      <c r="N262" s="90">
        <v>3768.6023740000001</v>
      </c>
      <c r="O262" s="101">
        <v>100.91</v>
      </c>
      <c r="P262" s="90">
        <v>1.3275911579999999</v>
      </c>
      <c r="Q262" s="91">
        <f t="shared" si="4"/>
        <v>6.9969948845388796E-5</v>
      </c>
      <c r="R262" s="91">
        <f>P262/'סכום נכסי הקרן'!$C$42</f>
        <v>6.8629759102617004E-6</v>
      </c>
    </row>
    <row r="263" spans="2:18">
      <c r="B263" s="86" t="s">
        <v>3001</v>
      </c>
      <c r="C263" s="88" t="s">
        <v>2665</v>
      </c>
      <c r="D263" s="87">
        <v>8763</v>
      </c>
      <c r="E263" s="87"/>
      <c r="F263" s="87" t="s">
        <v>2693</v>
      </c>
      <c r="G263" s="100">
        <v>44529</v>
      </c>
      <c r="H263" s="87" t="s">
        <v>2663</v>
      </c>
      <c r="I263" s="90">
        <v>3.0099999999923921</v>
      </c>
      <c r="J263" s="88" t="s">
        <v>839</v>
      </c>
      <c r="K263" s="88" t="s">
        <v>2614</v>
      </c>
      <c r="L263" s="89">
        <v>6.2899999999999998E-2</v>
      </c>
      <c r="M263" s="89">
        <v>7.5499999999824124E-2</v>
      </c>
      <c r="N263" s="90">
        <v>355135.86201499996</v>
      </c>
      <c r="O263" s="101">
        <v>99.34</v>
      </c>
      <c r="P263" s="90">
        <v>122.24242009299999</v>
      </c>
      <c r="Q263" s="91">
        <f t="shared" si="4"/>
        <v>6.4427183241632718E-3</v>
      </c>
      <c r="R263" s="91">
        <f>P263/'סכום נכסי הקרן'!$C$42</f>
        <v>6.3193158470128182E-4</v>
      </c>
    </row>
    <row r="264" spans="2:18">
      <c r="B264" s="86" t="s">
        <v>3002</v>
      </c>
      <c r="C264" s="88" t="s">
        <v>2664</v>
      </c>
      <c r="D264" s="87">
        <v>6211</v>
      </c>
      <c r="E264" s="87"/>
      <c r="F264" s="87" t="s">
        <v>433</v>
      </c>
      <c r="G264" s="100">
        <v>43186</v>
      </c>
      <c r="H264" s="87" t="s">
        <v>319</v>
      </c>
      <c r="I264" s="90">
        <v>3.7900000000012088</v>
      </c>
      <c r="J264" s="88" t="s">
        <v>563</v>
      </c>
      <c r="K264" s="88" t="s">
        <v>132</v>
      </c>
      <c r="L264" s="89">
        <v>4.8000000000000001E-2</v>
      </c>
      <c r="M264" s="89">
        <v>6.5100000000048355E-2</v>
      </c>
      <c r="N264" s="90">
        <v>96981.117412000007</v>
      </c>
      <c r="O264" s="101">
        <v>94.38</v>
      </c>
      <c r="P264" s="90">
        <v>330.88377043999998</v>
      </c>
      <c r="Q264" s="91">
        <f t="shared" si="4"/>
        <v>1.7439043904400701E-2</v>
      </c>
      <c r="R264" s="91">
        <f>P264/'סכום נכסי הקרן'!$C$42</f>
        <v>1.7105020110613621E-3</v>
      </c>
    </row>
    <row r="265" spans="2:18">
      <c r="B265" s="86" t="s">
        <v>3002</v>
      </c>
      <c r="C265" s="88" t="s">
        <v>2664</v>
      </c>
      <c r="D265" s="87">
        <v>6831</v>
      </c>
      <c r="E265" s="87"/>
      <c r="F265" s="87" t="s">
        <v>433</v>
      </c>
      <c r="G265" s="100">
        <v>43552</v>
      </c>
      <c r="H265" s="87" t="s">
        <v>319</v>
      </c>
      <c r="I265" s="90">
        <v>3.7799999999932594</v>
      </c>
      <c r="J265" s="88" t="s">
        <v>563</v>
      </c>
      <c r="K265" s="88" t="s">
        <v>132</v>
      </c>
      <c r="L265" s="89">
        <v>4.5999999999999999E-2</v>
      </c>
      <c r="M265" s="89">
        <v>7.1199999999855212E-2</v>
      </c>
      <c r="N265" s="90">
        <v>48367.122341999995</v>
      </c>
      <c r="O265" s="101">
        <v>91.64</v>
      </c>
      <c r="P265" s="90">
        <v>160.22991978600001</v>
      </c>
      <c r="Q265" s="91">
        <f t="shared" si="4"/>
        <v>8.4448282314691127E-3</v>
      </c>
      <c r="R265" s="91">
        <f>P265/'סכום נכסי הקרן'!$C$42</f>
        <v>8.2830777605591942E-4</v>
      </c>
    </row>
    <row r="266" spans="2:18">
      <c r="B266" s="86" t="s">
        <v>3002</v>
      </c>
      <c r="C266" s="88" t="s">
        <v>2664</v>
      </c>
      <c r="D266" s="87">
        <v>7598</v>
      </c>
      <c r="E266" s="87"/>
      <c r="F266" s="87" t="s">
        <v>433</v>
      </c>
      <c r="G266" s="100">
        <v>43942</v>
      </c>
      <c r="H266" s="87" t="s">
        <v>319</v>
      </c>
      <c r="I266" s="90">
        <v>3.6799999999912054</v>
      </c>
      <c r="J266" s="88" t="s">
        <v>563</v>
      </c>
      <c r="K266" s="88" t="s">
        <v>132</v>
      </c>
      <c r="L266" s="89">
        <v>5.4400000000000004E-2</v>
      </c>
      <c r="M266" s="89">
        <v>8.719999999971105E-2</v>
      </c>
      <c r="N266" s="90">
        <v>49149.294160999998</v>
      </c>
      <c r="O266" s="101">
        <v>89.6</v>
      </c>
      <c r="P266" s="90">
        <v>159.196529505</v>
      </c>
      <c r="Q266" s="91">
        <f t="shared" si="4"/>
        <v>8.3903639751631114E-3</v>
      </c>
      <c r="R266" s="91">
        <f>P266/'סכום נכסי הקרן'!$C$42</f>
        <v>8.2296567012092212E-4</v>
      </c>
    </row>
    <row r="267" spans="2:18">
      <c r="B267" s="86" t="s">
        <v>3003</v>
      </c>
      <c r="C267" s="88" t="s">
        <v>2665</v>
      </c>
      <c r="D267" s="87">
        <v>9459</v>
      </c>
      <c r="E267" s="87"/>
      <c r="F267" s="87" t="s">
        <v>312</v>
      </c>
      <c r="G267" s="100">
        <v>44195</v>
      </c>
      <c r="H267" s="87" t="s">
        <v>2663</v>
      </c>
      <c r="I267" s="90">
        <v>3.22</v>
      </c>
      <c r="J267" s="88" t="s">
        <v>839</v>
      </c>
      <c r="K267" s="88" t="s">
        <v>135</v>
      </c>
      <c r="L267" s="89">
        <v>7.1439000000000002E-2</v>
      </c>
      <c r="M267" s="89">
        <v>7.4099999999999999E-2</v>
      </c>
      <c r="N267" s="90">
        <v>9562.9599999999991</v>
      </c>
      <c r="O267" s="101">
        <v>99.93</v>
      </c>
      <c r="P267" s="90">
        <v>42.689769999999996</v>
      </c>
      <c r="Q267" s="91">
        <f t="shared" si="4"/>
        <v>2.2499404316772445E-3</v>
      </c>
      <c r="R267" s="91">
        <f>P267/'סכום נכסי הקרן'!$C$42</f>
        <v>2.20684554396989E-4</v>
      </c>
    </row>
    <row r="268" spans="2:18">
      <c r="B268" s="86" t="s">
        <v>3003</v>
      </c>
      <c r="C268" s="88" t="s">
        <v>2665</v>
      </c>
      <c r="D268" s="87">
        <v>9448</v>
      </c>
      <c r="E268" s="87"/>
      <c r="F268" s="87" t="s">
        <v>312</v>
      </c>
      <c r="G268" s="100">
        <v>43788</v>
      </c>
      <c r="H268" s="87" t="s">
        <v>2663</v>
      </c>
      <c r="I268" s="90">
        <v>3.29</v>
      </c>
      <c r="J268" s="88" t="s">
        <v>839</v>
      </c>
      <c r="K268" s="88" t="s">
        <v>134</v>
      </c>
      <c r="L268" s="89">
        <v>5.9389999999999998E-2</v>
      </c>
      <c r="M268" s="89">
        <v>6.2800000000000009E-2</v>
      </c>
      <c r="N268" s="90">
        <v>37866</v>
      </c>
      <c r="O268" s="101">
        <v>99.76</v>
      </c>
      <c r="P268" s="90">
        <v>148.53932999999998</v>
      </c>
      <c r="Q268" s="91">
        <f t="shared" si="4"/>
        <v>7.8286822407628038E-3</v>
      </c>
      <c r="R268" s="91">
        <f>P268/'סכום נכסי הקרן'!$C$42</f>
        <v>7.6787333010876603E-4</v>
      </c>
    </row>
    <row r="269" spans="2:18">
      <c r="B269" s="86" t="s">
        <v>3004</v>
      </c>
      <c r="C269" s="88" t="s">
        <v>2665</v>
      </c>
      <c r="D269" s="87">
        <v>7088</v>
      </c>
      <c r="E269" s="87"/>
      <c r="F269" s="87" t="s">
        <v>705</v>
      </c>
      <c r="G269" s="100">
        <v>43684</v>
      </c>
      <c r="H269" s="87" t="s">
        <v>702</v>
      </c>
      <c r="I269" s="90">
        <v>7.3599999999999994</v>
      </c>
      <c r="J269" s="88" t="s">
        <v>793</v>
      </c>
      <c r="K269" s="88" t="s">
        <v>132</v>
      </c>
      <c r="L269" s="89">
        <v>4.36E-2</v>
      </c>
      <c r="M269" s="89">
        <v>3.9299999999999995E-2</v>
      </c>
      <c r="N269" s="90">
        <v>19045.349999999999</v>
      </c>
      <c r="O269" s="101">
        <v>104.45</v>
      </c>
      <c r="P269" s="90">
        <v>71.912720000000007</v>
      </c>
      <c r="Q269" s="91">
        <f t="shared" si="4"/>
        <v>3.7901196534880573E-3</v>
      </c>
      <c r="R269" s="91">
        <f>P269/'סכום נכסי הקרן'!$C$42</f>
        <v>3.7175244956052567E-4</v>
      </c>
    </row>
    <row r="270" spans="2:18">
      <c r="B270" s="86" t="s">
        <v>3005</v>
      </c>
      <c r="C270" s="88" t="s">
        <v>2665</v>
      </c>
      <c r="D270" s="87">
        <v>7310</v>
      </c>
      <c r="E270" s="87"/>
      <c r="F270" s="87" t="s">
        <v>815</v>
      </c>
      <c r="G270" s="100">
        <v>43811</v>
      </c>
      <c r="H270" s="87" t="s">
        <v>733</v>
      </c>
      <c r="I270" s="90">
        <v>7.58</v>
      </c>
      <c r="J270" s="88" t="s">
        <v>793</v>
      </c>
      <c r="K270" s="88" t="s">
        <v>132</v>
      </c>
      <c r="L270" s="89">
        <v>4.4800000000000006E-2</v>
      </c>
      <c r="M270" s="89">
        <v>6.1500000000000006E-2</v>
      </c>
      <c r="N270" s="90">
        <v>6229.09</v>
      </c>
      <c r="O270" s="101">
        <v>89.14</v>
      </c>
      <c r="P270" s="90">
        <v>20.07273</v>
      </c>
      <c r="Q270" s="91">
        <f t="shared" si="4"/>
        <v>1.0579219986694888E-3</v>
      </c>
      <c r="R270" s="91">
        <f>P270/'סכום נכסי הקרן'!$C$42</f>
        <v>1.0376587823221051E-4</v>
      </c>
    </row>
    <row r="271" spans="2:18">
      <c r="B271" s="86" t="s">
        <v>3006</v>
      </c>
      <c r="C271" s="88" t="s">
        <v>2665</v>
      </c>
      <c r="D271" s="87" t="s">
        <v>2842</v>
      </c>
      <c r="E271" s="87"/>
      <c r="F271" s="87" t="s">
        <v>712</v>
      </c>
      <c r="G271" s="100">
        <v>43185</v>
      </c>
      <c r="H271" s="87" t="s">
        <v>313</v>
      </c>
      <c r="I271" s="90">
        <v>4.0299999999701379</v>
      </c>
      <c r="J271" s="88" t="s">
        <v>793</v>
      </c>
      <c r="K271" s="88" t="s">
        <v>140</v>
      </c>
      <c r="L271" s="89">
        <v>4.2199999999999994E-2</v>
      </c>
      <c r="M271" s="89">
        <v>7.0299999999528767E-2</v>
      </c>
      <c r="N271" s="90">
        <v>23941.461080000001</v>
      </c>
      <c r="O271" s="101">
        <v>90.74</v>
      </c>
      <c r="P271" s="90">
        <v>57.932676391000001</v>
      </c>
      <c r="Q271" s="91">
        <f t="shared" si="4"/>
        <v>3.0533092805930949E-3</v>
      </c>
      <c r="R271" s="91">
        <f>P271/'סכום נכסי הקרן'!$C$42</f>
        <v>2.9948268342445511E-4</v>
      </c>
    </row>
    <row r="272" spans="2:18">
      <c r="B272" s="86" t="s">
        <v>3007</v>
      </c>
      <c r="C272" s="88" t="s">
        <v>2665</v>
      </c>
      <c r="D272" s="87">
        <v>6812</v>
      </c>
      <c r="E272" s="87"/>
      <c r="F272" s="87" t="s">
        <v>551</v>
      </c>
      <c r="G272" s="100">
        <v>43536</v>
      </c>
      <c r="H272" s="87"/>
      <c r="I272" s="90">
        <v>2.8300000000113754</v>
      </c>
      <c r="J272" s="88" t="s">
        <v>793</v>
      </c>
      <c r="K272" s="88" t="s">
        <v>132</v>
      </c>
      <c r="L272" s="89">
        <v>7.1569999999999995E-2</v>
      </c>
      <c r="M272" s="89">
        <v>6.9600000000281673E-2</v>
      </c>
      <c r="N272" s="90">
        <v>20061.814507999999</v>
      </c>
      <c r="O272" s="101">
        <v>101.82</v>
      </c>
      <c r="P272" s="90">
        <v>73.843386851999995</v>
      </c>
      <c r="Q272" s="91">
        <f t="shared" si="4"/>
        <v>3.891874369205987E-3</v>
      </c>
      <c r="R272" s="91">
        <f>P272/'סכום נכסי הקרן'!$C$42</f>
        <v>3.8173302228140598E-4</v>
      </c>
    </row>
    <row r="273" spans="2:18">
      <c r="B273" s="86" t="s">
        <v>3007</v>
      </c>
      <c r="C273" s="88" t="s">
        <v>2665</v>
      </c>
      <c r="D273" s="87">
        <v>6872</v>
      </c>
      <c r="E273" s="87"/>
      <c r="F273" s="87" t="s">
        <v>551</v>
      </c>
      <c r="G273" s="100">
        <v>43570</v>
      </c>
      <c r="H273" s="87"/>
      <c r="I273" s="90">
        <v>2.8200000000302103</v>
      </c>
      <c r="J273" s="88" t="s">
        <v>793</v>
      </c>
      <c r="K273" s="88" t="s">
        <v>132</v>
      </c>
      <c r="L273" s="89">
        <v>7.1569999999999995E-2</v>
      </c>
      <c r="M273" s="89">
        <v>6.960000000057065E-2</v>
      </c>
      <c r="N273" s="90">
        <v>16187.268231</v>
      </c>
      <c r="O273" s="101">
        <v>101.82</v>
      </c>
      <c r="P273" s="90">
        <v>59.581983959999995</v>
      </c>
      <c r="Q273" s="91">
        <f t="shared" si="4"/>
        <v>3.1402351127951516E-3</v>
      </c>
      <c r="R273" s="91">
        <f>P273/'סכום נכסי הקרן'!$C$42</f>
        <v>3.0800877072659672E-4</v>
      </c>
    </row>
    <row r="274" spans="2:18">
      <c r="B274" s="86" t="s">
        <v>3007</v>
      </c>
      <c r="C274" s="88" t="s">
        <v>2665</v>
      </c>
      <c r="D274" s="87">
        <v>7258</v>
      </c>
      <c r="E274" s="87"/>
      <c r="F274" s="87" t="s">
        <v>551</v>
      </c>
      <c r="G274" s="100">
        <v>43774</v>
      </c>
      <c r="H274" s="87"/>
      <c r="I274" s="90">
        <v>2.8300000000016539</v>
      </c>
      <c r="J274" s="88" t="s">
        <v>793</v>
      </c>
      <c r="K274" s="88" t="s">
        <v>132</v>
      </c>
      <c r="L274" s="89">
        <v>7.1569999999999995E-2</v>
      </c>
      <c r="M274" s="89">
        <v>6.8200000000158051E-2</v>
      </c>
      <c r="N274" s="90">
        <v>14783.174053999997</v>
      </c>
      <c r="O274" s="101">
        <v>101.82</v>
      </c>
      <c r="P274" s="90">
        <v>54.413803876999999</v>
      </c>
      <c r="Q274" s="91">
        <f t="shared" si="4"/>
        <v>2.8678490744789282E-3</v>
      </c>
      <c r="R274" s="91">
        <f>P274/'סכום נכסי הקרן'!$C$42</f>
        <v>2.8129188940678057E-4</v>
      </c>
    </row>
    <row r="275" spans="2:18">
      <c r="B275" s="86" t="s">
        <v>3008</v>
      </c>
      <c r="C275" s="88" t="s">
        <v>2665</v>
      </c>
      <c r="D275" s="87">
        <v>6861</v>
      </c>
      <c r="E275" s="87"/>
      <c r="F275" s="87" t="s">
        <v>551</v>
      </c>
      <c r="G275" s="100">
        <v>43563</v>
      </c>
      <c r="H275" s="87"/>
      <c r="I275" s="90">
        <v>1.0099999999994718</v>
      </c>
      <c r="J275" s="88" t="s">
        <v>761</v>
      </c>
      <c r="K275" s="88" t="s">
        <v>132</v>
      </c>
      <c r="L275" s="89">
        <v>7.3651999999999995E-2</v>
      </c>
      <c r="M275" s="89">
        <v>7.0199999999999999E-2</v>
      </c>
      <c r="N275" s="90">
        <v>108234.30280200001</v>
      </c>
      <c r="O275" s="101">
        <v>101.63</v>
      </c>
      <c r="P275" s="90">
        <v>397.64466842100001</v>
      </c>
      <c r="Q275" s="91">
        <f t="shared" si="4"/>
        <v>2.095763966217901E-2</v>
      </c>
      <c r="R275" s="91">
        <f>P275/'סכום נכסי הקרן'!$C$42</f>
        <v>2.055622142232831E-3</v>
      </c>
    </row>
    <row r="276" spans="2:18">
      <c r="B276" s="86" t="s">
        <v>3009</v>
      </c>
      <c r="C276" s="88" t="s">
        <v>2665</v>
      </c>
      <c r="D276" s="87">
        <v>6932</v>
      </c>
      <c r="E276" s="87"/>
      <c r="F276" s="87" t="s">
        <v>551</v>
      </c>
      <c r="G276" s="100">
        <v>43098</v>
      </c>
      <c r="H276" s="87"/>
      <c r="I276" s="90">
        <v>1.9900000000032367</v>
      </c>
      <c r="J276" s="88" t="s">
        <v>793</v>
      </c>
      <c r="K276" s="88" t="s">
        <v>132</v>
      </c>
      <c r="L276" s="89">
        <v>7.6569999999999999E-2</v>
      </c>
      <c r="M276" s="89">
        <v>6.6200000000120232E-2</v>
      </c>
      <c r="N276" s="90">
        <v>29284.862868</v>
      </c>
      <c r="O276" s="101">
        <v>102.14</v>
      </c>
      <c r="P276" s="90">
        <v>108.130285035</v>
      </c>
      <c r="Q276" s="91">
        <f t="shared" si="4"/>
        <v>5.6989461453887296E-3</v>
      </c>
      <c r="R276" s="91">
        <f>P276/'סכום נכסי הקרן'!$C$42</f>
        <v>5.5897897247439811E-4</v>
      </c>
    </row>
    <row r="277" spans="2:18">
      <c r="B277" s="86" t="s">
        <v>3009</v>
      </c>
      <c r="C277" s="88" t="s">
        <v>2665</v>
      </c>
      <c r="D277" s="87">
        <v>9335</v>
      </c>
      <c r="E277" s="87"/>
      <c r="F277" s="87" t="s">
        <v>551</v>
      </c>
      <c r="G277" s="100">
        <v>44064</v>
      </c>
      <c r="H277" s="87"/>
      <c r="I277" s="90">
        <v>2.7500000000014566</v>
      </c>
      <c r="J277" s="88" t="s">
        <v>793</v>
      </c>
      <c r="K277" s="88" t="s">
        <v>132</v>
      </c>
      <c r="L277" s="89">
        <v>8.3454E-2</v>
      </c>
      <c r="M277" s="89">
        <v>0.10070000000004255</v>
      </c>
      <c r="N277" s="90">
        <v>98220.551588999995</v>
      </c>
      <c r="O277" s="101">
        <v>96.7</v>
      </c>
      <c r="P277" s="90">
        <v>343.35007952199993</v>
      </c>
      <c r="Q277" s="91">
        <f t="shared" si="4"/>
        <v>1.8096073746383383E-2</v>
      </c>
      <c r="R277" s="91">
        <f>P277/'סכום נכסי הקרן'!$C$42</f>
        <v>1.7749465340638588E-3</v>
      </c>
    </row>
    <row r="278" spans="2:18">
      <c r="B278" s="86" t="s">
        <v>3009</v>
      </c>
      <c r="C278" s="88" t="s">
        <v>2665</v>
      </c>
      <c r="D278" s="87" t="s">
        <v>2843</v>
      </c>
      <c r="E278" s="87"/>
      <c r="F278" s="87" t="s">
        <v>551</v>
      </c>
      <c r="G278" s="100">
        <v>42817</v>
      </c>
      <c r="H278" s="87"/>
      <c r="I278" s="90">
        <v>2.0299999999890876</v>
      </c>
      <c r="J278" s="88" t="s">
        <v>793</v>
      </c>
      <c r="K278" s="88" t="s">
        <v>132</v>
      </c>
      <c r="L278" s="89">
        <v>5.7820000000000003E-2</v>
      </c>
      <c r="M278" s="89">
        <v>7.7299999999833446E-2</v>
      </c>
      <c r="N278" s="90">
        <v>9954.2550979999996</v>
      </c>
      <c r="O278" s="101">
        <v>96.77</v>
      </c>
      <c r="P278" s="90">
        <v>34.822329345999997</v>
      </c>
      <c r="Q278" s="91">
        <f t="shared" si="4"/>
        <v>1.8352913759138647E-3</v>
      </c>
      <c r="R278" s="91">
        <f>P278/'סכום נכסי הקרן'!$C$42</f>
        <v>1.8001385893592781E-4</v>
      </c>
    </row>
    <row r="279" spans="2:18">
      <c r="B279" s="86" t="s">
        <v>3009</v>
      </c>
      <c r="C279" s="88" t="s">
        <v>2665</v>
      </c>
      <c r="D279" s="87">
        <v>7291</v>
      </c>
      <c r="E279" s="87"/>
      <c r="F279" s="87" t="s">
        <v>551</v>
      </c>
      <c r="G279" s="100">
        <v>43798</v>
      </c>
      <c r="H279" s="87"/>
      <c r="I279" s="90">
        <v>1.9900000000286928</v>
      </c>
      <c r="J279" s="88" t="s">
        <v>793</v>
      </c>
      <c r="K279" s="88" t="s">
        <v>132</v>
      </c>
      <c r="L279" s="89">
        <v>7.6569999999999999E-2</v>
      </c>
      <c r="M279" s="89">
        <v>7.6500000002072244E-2</v>
      </c>
      <c r="N279" s="90">
        <v>1722.639038</v>
      </c>
      <c r="O279" s="101">
        <v>100.74</v>
      </c>
      <c r="P279" s="90">
        <v>6.2734224179999991</v>
      </c>
      <c r="Q279" s="91">
        <f t="shared" si="4"/>
        <v>3.3063721690814037E-4</v>
      </c>
      <c r="R279" s="91">
        <f>P279/'סכום נכסי הקרן'!$C$42</f>
        <v>3.2430426091787592E-5</v>
      </c>
    </row>
    <row r="280" spans="2:18">
      <c r="B280" s="86" t="s">
        <v>3010</v>
      </c>
      <c r="C280" s="88" t="s">
        <v>2665</v>
      </c>
      <c r="D280" s="87">
        <v>9040</v>
      </c>
      <c r="E280" s="87"/>
      <c r="F280" s="87" t="s">
        <v>551</v>
      </c>
      <c r="G280" s="100">
        <v>44665</v>
      </c>
      <c r="H280" s="87"/>
      <c r="I280" s="90">
        <v>4.2999999999934486</v>
      </c>
      <c r="J280" s="88" t="s">
        <v>839</v>
      </c>
      <c r="K280" s="88" t="s">
        <v>134</v>
      </c>
      <c r="L280" s="89">
        <v>5.2839999999999998E-2</v>
      </c>
      <c r="M280" s="89">
        <v>6.7599999999905958E-2</v>
      </c>
      <c r="N280" s="90">
        <v>64519.85</v>
      </c>
      <c r="O280" s="101">
        <v>102.27</v>
      </c>
      <c r="P280" s="90">
        <v>259.46406226900001</v>
      </c>
      <c r="Q280" s="91">
        <f t="shared" si="4"/>
        <v>1.3674908163390091E-2</v>
      </c>
      <c r="R280" s="91">
        <f>P280/'סכום נכסי הקרן'!$C$42</f>
        <v>1.3412981837069367E-3</v>
      </c>
    </row>
    <row r="281" spans="2:18">
      <c r="B281" s="86" t="s">
        <v>3011</v>
      </c>
      <c r="C281" s="88" t="s">
        <v>2665</v>
      </c>
      <c r="D281" s="87">
        <v>9186</v>
      </c>
      <c r="E281" s="87"/>
      <c r="F281" s="87" t="s">
        <v>551</v>
      </c>
      <c r="G281" s="100">
        <v>44778</v>
      </c>
      <c r="H281" s="87"/>
      <c r="I281" s="90">
        <v>3.5599999999984719</v>
      </c>
      <c r="J281" s="88" t="s">
        <v>826</v>
      </c>
      <c r="K281" s="88" t="s">
        <v>134</v>
      </c>
      <c r="L281" s="89">
        <v>5.842E-2</v>
      </c>
      <c r="M281" s="89">
        <v>6.6399999999964349E-2</v>
      </c>
      <c r="N281" s="90">
        <v>38640.018486000001</v>
      </c>
      <c r="O281" s="101">
        <v>103.37</v>
      </c>
      <c r="P281" s="90">
        <v>157.06066642900001</v>
      </c>
      <c r="Q281" s="91">
        <f t="shared" si="4"/>
        <v>8.2777945073206072E-3</v>
      </c>
      <c r="R281" s="91">
        <f>P281/'סכום נכסי הקרן'!$C$42</f>
        <v>8.1192433653725466E-4</v>
      </c>
    </row>
    <row r="282" spans="2:18">
      <c r="B282" s="86" t="s">
        <v>3011</v>
      </c>
      <c r="C282" s="88" t="s">
        <v>2665</v>
      </c>
      <c r="D282" s="87">
        <v>9187</v>
      </c>
      <c r="E282" s="87"/>
      <c r="F282" s="87" t="s">
        <v>551</v>
      </c>
      <c r="G282" s="100">
        <v>44778</v>
      </c>
      <c r="H282" s="87"/>
      <c r="I282" s="90">
        <v>3.3500000000014003</v>
      </c>
      <c r="J282" s="88" t="s">
        <v>826</v>
      </c>
      <c r="K282" s="88" t="s">
        <v>132</v>
      </c>
      <c r="L282" s="89">
        <v>7.9612000000000002E-2</v>
      </c>
      <c r="M282" s="89">
        <v>0.10440000000006922</v>
      </c>
      <c r="N282" s="90">
        <v>106402.23304000002</v>
      </c>
      <c r="O282" s="101">
        <v>102.18</v>
      </c>
      <c r="P282" s="90">
        <v>393.02931198699991</v>
      </c>
      <c r="Q282" s="91">
        <f t="shared" si="4"/>
        <v>2.0714389884832856E-2</v>
      </c>
      <c r="R282" s="91">
        <f>P282/'סכום נכסי הקרן'!$C$42</f>
        <v>2.0317630800261105E-3</v>
      </c>
    </row>
    <row r="283" spans="2:18">
      <c r="B283" s="86" t="s">
        <v>3012</v>
      </c>
      <c r="C283" s="88" t="s">
        <v>2665</v>
      </c>
      <c r="D283" s="87">
        <v>9047</v>
      </c>
      <c r="E283" s="87"/>
      <c r="F283" s="87" t="s">
        <v>551</v>
      </c>
      <c r="G283" s="100">
        <v>44677</v>
      </c>
      <c r="H283" s="87"/>
      <c r="I283" s="90">
        <v>3.1999999999999997</v>
      </c>
      <c r="J283" s="88" t="s">
        <v>839</v>
      </c>
      <c r="K283" s="88" t="s">
        <v>2614</v>
      </c>
      <c r="L283" s="89">
        <v>0.10460000000000001</v>
      </c>
      <c r="M283" s="89">
        <v>0.11500000000040515</v>
      </c>
      <c r="N283" s="90">
        <v>108287.25672</v>
      </c>
      <c r="O283" s="101">
        <v>98.67</v>
      </c>
      <c r="P283" s="90">
        <v>37.022496375000003</v>
      </c>
      <c r="Q283" s="91">
        <f t="shared" si="4"/>
        <v>1.9512499476042327E-3</v>
      </c>
      <c r="R283" s="91">
        <f>P283/'סכום נכסי הקרן'!$C$42</f>
        <v>1.9138761148586691E-4</v>
      </c>
    </row>
    <row r="284" spans="2:18">
      <c r="B284" s="86" t="s">
        <v>3012</v>
      </c>
      <c r="C284" s="88" t="s">
        <v>2665</v>
      </c>
      <c r="D284" s="87">
        <v>9048</v>
      </c>
      <c r="E284" s="87"/>
      <c r="F284" s="87" t="s">
        <v>551</v>
      </c>
      <c r="G284" s="100">
        <v>44677</v>
      </c>
      <c r="H284" s="87"/>
      <c r="I284" s="90">
        <v>3.4200000000102997</v>
      </c>
      <c r="J284" s="88" t="s">
        <v>839</v>
      </c>
      <c r="K284" s="88" t="s">
        <v>2614</v>
      </c>
      <c r="L284" s="89">
        <v>6.54E-2</v>
      </c>
      <c r="M284" s="89">
        <v>7.3300000000255799E-2</v>
      </c>
      <c r="N284" s="90">
        <v>347638.06306299998</v>
      </c>
      <c r="O284" s="101">
        <v>98.33</v>
      </c>
      <c r="P284" s="90">
        <v>118.44495980900001</v>
      </c>
      <c r="Q284" s="91">
        <f t="shared" si="4"/>
        <v>6.2425753055745069E-3</v>
      </c>
      <c r="R284" s="91">
        <f>P284/'סכום נכסי הקרן'!$C$42</f>
        <v>6.1230063258758342E-4</v>
      </c>
    </row>
    <row r="285" spans="2:18">
      <c r="B285" s="86" t="s">
        <v>3012</v>
      </c>
      <c r="C285" s="88" t="s">
        <v>2665</v>
      </c>
      <c r="D285" s="87">
        <v>9074</v>
      </c>
      <c r="E285" s="87"/>
      <c r="F285" s="87" t="s">
        <v>551</v>
      </c>
      <c r="G285" s="100">
        <v>44684</v>
      </c>
      <c r="H285" s="87"/>
      <c r="I285" s="90">
        <v>3.3499999998331043</v>
      </c>
      <c r="J285" s="88" t="s">
        <v>839</v>
      </c>
      <c r="K285" s="88" t="s">
        <v>2614</v>
      </c>
      <c r="L285" s="89">
        <v>6.4699999999999994E-2</v>
      </c>
      <c r="M285" s="89">
        <v>8.1099999996328304E-2</v>
      </c>
      <c r="N285" s="90">
        <v>17585.943719999999</v>
      </c>
      <c r="O285" s="101">
        <v>98.33</v>
      </c>
      <c r="P285" s="90">
        <v>5.9917676199999992</v>
      </c>
      <c r="Q285" s="91">
        <f t="shared" si="4"/>
        <v>3.1579275843961061E-4</v>
      </c>
      <c r="R285" s="91">
        <f>P285/'סכום נכסי הקרן'!$C$42</f>
        <v>3.0974413009721236E-5</v>
      </c>
    </row>
    <row r="286" spans="2:18">
      <c r="B286" s="86" t="s">
        <v>3012</v>
      </c>
      <c r="C286" s="88" t="s">
        <v>2665</v>
      </c>
      <c r="D286" s="87">
        <v>9220</v>
      </c>
      <c r="E286" s="87"/>
      <c r="F286" s="87" t="s">
        <v>551</v>
      </c>
      <c r="G286" s="100">
        <v>44811</v>
      </c>
      <c r="H286" s="87"/>
      <c r="I286" s="90">
        <v>3.3900000001612791</v>
      </c>
      <c r="J286" s="88" t="s">
        <v>839</v>
      </c>
      <c r="K286" s="88" t="s">
        <v>2614</v>
      </c>
      <c r="L286" s="89">
        <v>6.5199999999999994E-2</v>
      </c>
      <c r="M286" s="89">
        <v>7.7500000003101518E-2</v>
      </c>
      <c r="N286" s="90">
        <v>26023.731</v>
      </c>
      <c r="O286" s="101">
        <v>98.33</v>
      </c>
      <c r="P286" s="90">
        <v>8.8666348629999998</v>
      </c>
      <c r="Q286" s="91">
        <f t="shared" si="4"/>
        <v>4.6731102723633156E-4</v>
      </c>
      <c r="R286" s="91">
        <f>P286/'סכום נכסי הקרן'!$C$42</f>
        <v>4.5836024971368146E-5</v>
      </c>
    </row>
    <row r="287" spans="2:18">
      <c r="B287" s="86" t="s">
        <v>3013</v>
      </c>
      <c r="C287" s="88" t="s">
        <v>2665</v>
      </c>
      <c r="D287" s="87" t="s">
        <v>2844</v>
      </c>
      <c r="E287" s="87"/>
      <c r="F287" s="87" t="s">
        <v>551</v>
      </c>
      <c r="G287" s="100">
        <v>42870</v>
      </c>
      <c r="H287" s="87"/>
      <c r="I287" s="90">
        <v>1.2</v>
      </c>
      <c r="J287" s="88" t="s">
        <v>793</v>
      </c>
      <c r="K287" s="88" t="s">
        <v>132</v>
      </c>
      <c r="L287" s="89">
        <v>7.5953999999999994E-2</v>
      </c>
      <c r="M287" s="89">
        <v>8.1200000000442737E-2</v>
      </c>
      <c r="N287" s="90">
        <v>8809.9972230000003</v>
      </c>
      <c r="O287" s="101">
        <v>99.29</v>
      </c>
      <c r="P287" s="90">
        <v>31.622017629999998</v>
      </c>
      <c r="Q287" s="91">
        <f t="shared" si="4"/>
        <v>1.6666207383395986E-3</v>
      </c>
      <c r="R287" s="91">
        <f>P287/'סכום נכסי הקרן'!$C$42</f>
        <v>1.6346986338437242E-4</v>
      </c>
    </row>
    <row r="288" spans="2:18">
      <c r="B288" s="86" t="s">
        <v>3014</v>
      </c>
      <c r="C288" s="88" t="s">
        <v>2665</v>
      </c>
      <c r="D288" s="87">
        <v>8706</v>
      </c>
      <c r="E288" s="87"/>
      <c r="F288" s="87" t="s">
        <v>551</v>
      </c>
      <c r="G288" s="100">
        <v>44498</v>
      </c>
      <c r="H288" s="87"/>
      <c r="I288" s="90">
        <v>3.3600000000000003</v>
      </c>
      <c r="J288" s="88" t="s">
        <v>793</v>
      </c>
      <c r="K288" s="88" t="s">
        <v>132</v>
      </c>
      <c r="L288" s="89">
        <v>7.8403E-2</v>
      </c>
      <c r="M288" s="89">
        <v>0.09</v>
      </c>
      <c r="N288" s="90">
        <v>29298.29</v>
      </c>
      <c r="O288" s="101">
        <v>99.47</v>
      </c>
      <c r="P288" s="90">
        <v>105.35198</v>
      </c>
      <c r="Q288" s="91">
        <f t="shared" si="4"/>
        <v>5.5525171337126545E-3</v>
      </c>
      <c r="R288" s="91">
        <f>P288/'סכום נכסי הקרן'!$C$42</f>
        <v>5.4461653836833737E-4</v>
      </c>
    </row>
    <row r="289" spans="2:18">
      <c r="B289" s="86" t="s">
        <v>3015</v>
      </c>
      <c r="C289" s="88" t="s">
        <v>2665</v>
      </c>
      <c r="D289" s="87">
        <v>8702</v>
      </c>
      <c r="E289" s="87"/>
      <c r="F289" s="87" t="s">
        <v>551</v>
      </c>
      <c r="G289" s="100">
        <v>44497</v>
      </c>
      <c r="H289" s="87"/>
      <c r="I289" s="90">
        <v>0.30000000063973048</v>
      </c>
      <c r="J289" s="88" t="s">
        <v>761</v>
      </c>
      <c r="K289" s="88" t="s">
        <v>132</v>
      </c>
      <c r="L289" s="89">
        <v>6.6985000000000003E-2</v>
      </c>
      <c r="M289" s="89">
        <v>4.8999999955218865E-2</v>
      </c>
      <c r="N289" s="90">
        <v>85.693393999999984</v>
      </c>
      <c r="O289" s="101">
        <v>100.92</v>
      </c>
      <c r="P289" s="90">
        <v>0.31263165600000004</v>
      </c>
      <c r="Q289" s="91">
        <f t="shared" si="4"/>
        <v>1.6477076429706976E-5</v>
      </c>
      <c r="R289" s="91">
        <f>P289/'סכום נכסי הקרן'!$C$42</f>
        <v>1.6161477959415749E-6</v>
      </c>
    </row>
    <row r="290" spans="2:18">
      <c r="B290" s="86" t="s">
        <v>3015</v>
      </c>
      <c r="C290" s="88" t="s">
        <v>2665</v>
      </c>
      <c r="D290" s="87">
        <v>9118</v>
      </c>
      <c r="E290" s="87"/>
      <c r="F290" s="87" t="s">
        <v>551</v>
      </c>
      <c r="G290" s="100">
        <v>44733</v>
      </c>
      <c r="H290" s="87"/>
      <c r="I290" s="90">
        <v>0.2999999999196753</v>
      </c>
      <c r="J290" s="88" t="s">
        <v>761</v>
      </c>
      <c r="K290" s="88" t="s">
        <v>132</v>
      </c>
      <c r="L290" s="89">
        <v>6.6985000000000003E-2</v>
      </c>
      <c r="M290" s="89">
        <v>4.8999999997590263E-2</v>
      </c>
      <c r="N290" s="90">
        <v>341.24413199999998</v>
      </c>
      <c r="O290" s="101">
        <v>100.92</v>
      </c>
      <c r="P290" s="90">
        <v>1.244946637</v>
      </c>
      <c r="Q290" s="91">
        <f t="shared" si="4"/>
        <v>6.5614215627465643E-5</v>
      </c>
      <c r="R290" s="91">
        <f>P290/'סכום נכסי הקרן'!$C$42</f>
        <v>6.4357454686304248E-6</v>
      </c>
    </row>
    <row r="291" spans="2:18">
      <c r="B291" s="86" t="s">
        <v>3015</v>
      </c>
      <c r="C291" s="88" t="s">
        <v>2665</v>
      </c>
      <c r="D291" s="87">
        <v>9233</v>
      </c>
      <c r="E291" s="87"/>
      <c r="F291" s="87" t="s">
        <v>551</v>
      </c>
      <c r="G291" s="100">
        <v>44819</v>
      </c>
      <c r="H291" s="87"/>
      <c r="I291" s="90">
        <v>0.29999999836311064</v>
      </c>
      <c r="J291" s="88" t="s">
        <v>761</v>
      </c>
      <c r="K291" s="88" t="s">
        <v>132</v>
      </c>
      <c r="L291" s="89">
        <v>6.6985000000000003E-2</v>
      </c>
      <c r="M291" s="89">
        <v>4.900000003273778E-2</v>
      </c>
      <c r="N291" s="90">
        <v>66.981539999999995</v>
      </c>
      <c r="O291" s="101">
        <v>100.92</v>
      </c>
      <c r="P291" s="90">
        <v>0.244365938</v>
      </c>
      <c r="Q291" s="91">
        <f t="shared" si="4"/>
        <v>1.2879169975170511E-5</v>
      </c>
      <c r="R291" s="91">
        <f>P291/'סכום נכסי הקרן'!$C$42</f>
        <v>1.2632485051414483E-6</v>
      </c>
    </row>
    <row r="292" spans="2:18">
      <c r="B292" s="86" t="s">
        <v>3015</v>
      </c>
      <c r="C292" s="88" t="s">
        <v>2665</v>
      </c>
      <c r="D292" s="87">
        <v>9276</v>
      </c>
      <c r="E292" s="87"/>
      <c r="F292" s="87" t="s">
        <v>551</v>
      </c>
      <c r="G292" s="100">
        <v>44854</v>
      </c>
      <c r="H292" s="87"/>
      <c r="I292" s="90">
        <v>0.3</v>
      </c>
      <c r="J292" s="88" t="s">
        <v>761</v>
      </c>
      <c r="K292" s="88" t="s">
        <v>132</v>
      </c>
      <c r="L292" s="89">
        <v>6.6985000000000003E-2</v>
      </c>
      <c r="M292" s="89">
        <v>4.8999999999999995E-2</v>
      </c>
      <c r="N292" s="90">
        <v>16.070965999999999</v>
      </c>
      <c r="O292" s="101">
        <v>100.92</v>
      </c>
      <c r="P292" s="90">
        <v>5.8631019999999999E-2</v>
      </c>
      <c r="Q292" s="91">
        <f t="shared" si="4"/>
        <v>3.0901150895982148E-6</v>
      </c>
      <c r="R292" s="91">
        <f>P292/'סכום נכסי הקרן'!$C$42</f>
        <v>3.0309276724941248E-7</v>
      </c>
    </row>
    <row r="293" spans="2:18">
      <c r="B293" s="86" t="s">
        <v>3015</v>
      </c>
      <c r="C293" s="88" t="s">
        <v>2665</v>
      </c>
      <c r="D293" s="87">
        <v>9430</v>
      </c>
      <c r="E293" s="87"/>
      <c r="F293" s="87" t="s">
        <v>551</v>
      </c>
      <c r="G293" s="100">
        <v>44950</v>
      </c>
      <c r="H293" s="87"/>
      <c r="I293" s="90">
        <v>0.29999999906367769</v>
      </c>
      <c r="J293" s="88" t="s">
        <v>761</v>
      </c>
      <c r="K293" s="88" t="s">
        <v>132</v>
      </c>
      <c r="L293" s="89">
        <v>6.6985000000000003E-2</v>
      </c>
      <c r="M293" s="89">
        <v>4.9000000003121075E-2</v>
      </c>
      <c r="N293" s="90">
        <v>87.823413000000002</v>
      </c>
      <c r="O293" s="101">
        <v>100.92</v>
      </c>
      <c r="P293" s="90">
        <v>0.32040249100000001</v>
      </c>
      <c r="Q293" s="91">
        <f t="shared" si="4"/>
        <v>1.68866339385526E-5</v>
      </c>
      <c r="R293" s="91">
        <f>P293/'סכום נכסי הקרן'!$C$42</f>
        <v>1.656319088953168E-6</v>
      </c>
    </row>
    <row r="294" spans="2:18">
      <c r="B294" s="86" t="s">
        <v>3015</v>
      </c>
      <c r="C294" s="88" t="s">
        <v>2665</v>
      </c>
      <c r="D294" s="87">
        <v>8060</v>
      </c>
      <c r="E294" s="87"/>
      <c r="F294" s="87" t="s">
        <v>551</v>
      </c>
      <c r="G294" s="100">
        <v>44150</v>
      </c>
      <c r="H294" s="87"/>
      <c r="I294" s="90">
        <v>0.29999999999904631</v>
      </c>
      <c r="J294" s="88" t="s">
        <v>761</v>
      </c>
      <c r="K294" s="88" t="s">
        <v>132</v>
      </c>
      <c r="L294" s="89">
        <v>6.6637000000000002E-2</v>
      </c>
      <c r="M294" s="89">
        <v>4.8599999999950405E-2</v>
      </c>
      <c r="N294" s="90">
        <v>114967.182543</v>
      </c>
      <c r="O294" s="101">
        <v>100.92</v>
      </c>
      <c r="P294" s="90">
        <v>419.42995522799998</v>
      </c>
      <c r="Q294" s="91">
        <f t="shared" si="4"/>
        <v>2.2105821008734733E-2</v>
      </c>
      <c r="R294" s="91">
        <f>P294/'סכום נכסי הקרן'!$C$42</f>
        <v>2.1682410743894902E-3</v>
      </c>
    </row>
    <row r="295" spans="2:18">
      <c r="B295" s="86" t="s">
        <v>3015</v>
      </c>
      <c r="C295" s="88" t="s">
        <v>2665</v>
      </c>
      <c r="D295" s="87">
        <v>8119</v>
      </c>
      <c r="E295" s="87"/>
      <c r="F295" s="87" t="s">
        <v>551</v>
      </c>
      <c r="G295" s="100">
        <v>44169</v>
      </c>
      <c r="H295" s="87"/>
      <c r="I295" s="90">
        <v>0.29999999969831731</v>
      </c>
      <c r="J295" s="88" t="s">
        <v>761</v>
      </c>
      <c r="K295" s="88" t="s">
        <v>132</v>
      </c>
      <c r="L295" s="89">
        <v>6.6985000000000003E-2</v>
      </c>
      <c r="M295" s="89">
        <v>4.8999999980893431E-2</v>
      </c>
      <c r="N295" s="90">
        <v>272.57457099999999</v>
      </c>
      <c r="O295" s="101">
        <v>100.92</v>
      </c>
      <c r="P295" s="90">
        <v>0.99442233099999999</v>
      </c>
      <c r="Q295" s="91">
        <f t="shared" si="4"/>
        <v>5.2410472314084431E-5</v>
      </c>
      <c r="R295" s="91">
        <f>P295/'סכום נכסי הקרן'!$C$42</f>
        <v>5.1406613106407019E-6</v>
      </c>
    </row>
    <row r="296" spans="2:18">
      <c r="B296" s="86" t="s">
        <v>3015</v>
      </c>
      <c r="C296" s="88" t="s">
        <v>2665</v>
      </c>
      <c r="D296" s="87">
        <v>8418</v>
      </c>
      <c r="E296" s="87"/>
      <c r="F296" s="87" t="s">
        <v>551</v>
      </c>
      <c r="G296" s="100">
        <v>44326</v>
      </c>
      <c r="H296" s="87"/>
      <c r="I296" s="90">
        <v>0.3000000014257822</v>
      </c>
      <c r="J296" s="88" t="s">
        <v>761</v>
      </c>
      <c r="K296" s="88" t="s">
        <v>132</v>
      </c>
      <c r="L296" s="89">
        <v>6.6985000000000003E-2</v>
      </c>
      <c r="M296" s="89">
        <v>4.899999990019524E-2</v>
      </c>
      <c r="N296" s="90">
        <v>57.674332999999997</v>
      </c>
      <c r="O296" s="101">
        <v>100.92</v>
      </c>
      <c r="P296" s="90">
        <v>0.210410819</v>
      </c>
      <c r="Q296" s="91">
        <f t="shared" si="4"/>
        <v>1.1089584435109925E-5</v>
      </c>
      <c r="R296" s="91">
        <f>P296/'סכום נכסי הקרן'!$C$42</f>
        <v>1.0877176857903079E-6</v>
      </c>
    </row>
    <row r="297" spans="2:18">
      <c r="B297" s="86" t="s">
        <v>3016</v>
      </c>
      <c r="C297" s="88" t="s">
        <v>2665</v>
      </c>
      <c r="D297" s="87">
        <v>8718</v>
      </c>
      <c r="E297" s="87"/>
      <c r="F297" s="87" t="s">
        <v>551</v>
      </c>
      <c r="G297" s="100">
        <v>44508</v>
      </c>
      <c r="H297" s="87"/>
      <c r="I297" s="90">
        <v>3.3199999999952348</v>
      </c>
      <c r="J297" s="88" t="s">
        <v>793</v>
      </c>
      <c r="K297" s="88" t="s">
        <v>132</v>
      </c>
      <c r="L297" s="89">
        <v>8.4090999999999999E-2</v>
      </c>
      <c r="M297" s="89">
        <v>9.0399999999887667E-2</v>
      </c>
      <c r="N297" s="90">
        <v>98045.866882000002</v>
      </c>
      <c r="O297" s="101">
        <v>99.46</v>
      </c>
      <c r="P297" s="90">
        <v>352.52185087399999</v>
      </c>
      <c r="Q297" s="91">
        <f t="shared" si="4"/>
        <v>1.8579466821468209E-2</v>
      </c>
      <c r="R297" s="91">
        <f>P297/'סכום נכסי הקרן'!$C$42</f>
        <v>1.8223599606025168E-3</v>
      </c>
    </row>
    <row r="298" spans="2:18">
      <c r="B298" s="86" t="s">
        <v>3017</v>
      </c>
      <c r="C298" s="88" t="s">
        <v>2665</v>
      </c>
      <c r="D298" s="87">
        <v>9382</v>
      </c>
      <c r="E298" s="87"/>
      <c r="F298" s="87" t="s">
        <v>551</v>
      </c>
      <c r="G298" s="100">
        <v>44341</v>
      </c>
      <c r="H298" s="87"/>
      <c r="I298" s="90">
        <v>0.95000000000152085</v>
      </c>
      <c r="J298" s="88" t="s">
        <v>839</v>
      </c>
      <c r="K298" s="88" t="s">
        <v>132</v>
      </c>
      <c r="L298" s="89">
        <v>7.2613999999999998E-2</v>
      </c>
      <c r="M298" s="89">
        <v>8.3400000000185534E-2</v>
      </c>
      <c r="N298" s="90">
        <v>36499.651472999998</v>
      </c>
      <c r="O298" s="101">
        <v>99.67</v>
      </c>
      <c r="P298" s="90">
        <v>131.51081438399999</v>
      </c>
      <c r="Q298" s="91">
        <f t="shared" si="4"/>
        <v>6.9312038571621012E-3</v>
      </c>
      <c r="R298" s="91">
        <f>P298/'סכום נכסי הקרן'!$C$42</f>
        <v>6.7984450304412912E-4</v>
      </c>
    </row>
    <row r="299" spans="2:18">
      <c r="B299" s="86" t="s">
        <v>3017</v>
      </c>
      <c r="C299" s="88" t="s">
        <v>2665</v>
      </c>
      <c r="D299" s="87">
        <v>9410</v>
      </c>
      <c r="E299" s="87"/>
      <c r="F299" s="87" t="s">
        <v>551</v>
      </c>
      <c r="G299" s="100">
        <v>44946</v>
      </c>
      <c r="H299" s="87"/>
      <c r="I299" s="90">
        <v>0.95000000177212751</v>
      </c>
      <c r="J299" s="88" t="s">
        <v>839</v>
      </c>
      <c r="K299" s="88" t="s">
        <v>132</v>
      </c>
      <c r="L299" s="89">
        <v>7.2613999999999998E-2</v>
      </c>
      <c r="M299" s="89">
        <v>8.3400000108508732E-2</v>
      </c>
      <c r="N299" s="90">
        <v>101.79949700000002</v>
      </c>
      <c r="O299" s="101">
        <v>99.67</v>
      </c>
      <c r="P299" s="90">
        <v>0.36679075299999997</v>
      </c>
      <c r="Q299" s="91">
        <f t="shared" si="4"/>
        <v>1.9331501320809215E-5</v>
      </c>
      <c r="R299" s="91">
        <f>P299/'סכום נכסי הקרן'!$C$42</f>
        <v>1.8961229794103144E-6</v>
      </c>
    </row>
    <row r="300" spans="2:18">
      <c r="B300" s="86" t="s">
        <v>3017</v>
      </c>
      <c r="C300" s="88" t="s">
        <v>2665</v>
      </c>
      <c r="D300" s="87">
        <v>9460</v>
      </c>
      <c r="E300" s="87"/>
      <c r="F300" s="87" t="s">
        <v>551</v>
      </c>
      <c r="G300" s="100">
        <v>44978</v>
      </c>
      <c r="H300" s="87"/>
      <c r="I300" s="90">
        <v>0.94999999930127244</v>
      </c>
      <c r="J300" s="88" t="s">
        <v>839</v>
      </c>
      <c r="K300" s="88" t="s">
        <v>132</v>
      </c>
      <c r="L300" s="89">
        <v>7.2613999999999998E-2</v>
      </c>
      <c r="M300" s="89">
        <v>8.3399999979637082E-2</v>
      </c>
      <c r="N300" s="90">
        <v>139.02324400000001</v>
      </c>
      <c r="O300" s="101">
        <v>99.67</v>
      </c>
      <c r="P300" s="90">
        <v>0.50091055299999998</v>
      </c>
      <c r="Q300" s="91">
        <f t="shared" si="4"/>
        <v>2.6400210304447821E-5</v>
      </c>
      <c r="R300" s="91">
        <f>P300/'סכום נכסי הקרן'!$C$42</f>
        <v>2.5894546206633192E-6</v>
      </c>
    </row>
    <row r="301" spans="2:18">
      <c r="B301" s="86" t="s">
        <v>3017</v>
      </c>
      <c r="C301" s="88" t="s">
        <v>2665</v>
      </c>
      <c r="D301" s="87">
        <v>9511</v>
      </c>
      <c r="E301" s="87"/>
      <c r="F301" s="87" t="s">
        <v>551</v>
      </c>
      <c r="G301" s="100">
        <v>45005</v>
      </c>
      <c r="H301" s="87"/>
      <c r="I301" s="90">
        <v>0.95</v>
      </c>
      <c r="J301" s="88" t="s">
        <v>839</v>
      </c>
      <c r="K301" s="88" t="s">
        <v>132</v>
      </c>
      <c r="L301" s="89">
        <v>7.2568999999999995E-2</v>
      </c>
      <c r="M301" s="89">
        <v>8.3100000053819234E-2</v>
      </c>
      <c r="N301" s="90">
        <v>72.189531000000002</v>
      </c>
      <c r="O301" s="101">
        <v>99.68</v>
      </c>
      <c r="P301" s="90">
        <v>0.26013006</v>
      </c>
      <c r="Q301" s="91">
        <f t="shared" si="4"/>
        <v>1.3710009201001261E-5</v>
      </c>
      <c r="R301" s="91">
        <f>P301/'סכום נכסי הקרן'!$C$42</f>
        <v>1.3447410556759153E-6</v>
      </c>
    </row>
    <row r="302" spans="2:18">
      <c r="B302" s="86" t="s">
        <v>3018</v>
      </c>
      <c r="C302" s="88" t="s">
        <v>2665</v>
      </c>
      <c r="D302" s="87">
        <v>8806</v>
      </c>
      <c r="E302" s="87"/>
      <c r="F302" s="87" t="s">
        <v>551</v>
      </c>
      <c r="G302" s="100">
        <v>44137</v>
      </c>
      <c r="H302" s="87"/>
      <c r="I302" s="90">
        <v>0.46000000000070257</v>
      </c>
      <c r="J302" s="88" t="s">
        <v>761</v>
      </c>
      <c r="K302" s="88" t="s">
        <v>132</v>
      </c>
      <c r="L302" s="89">
        <v>6.7805000000000004E-2</v>
      </c>
      <c r="M302" s="89">
        <v>5.2100000000022524E-2</v>
      </c>
      <c r="N302" s="90">
        <v>131956.04242300001</v>
      </c>
      <c r="O302" s="101">
        <v>101.45</v>
      </c>
      <c r="P302" s="90">
        <v>483.93792147099998</v>
      </c>
      <c r="Q302" s="91">
        <f t="shared" si="4"/>
        <v>2.5505677260370584E-2</v>
      </c>
      <c r="R302" s="91">
        <f>P302/'סכום נכסי הקרן'!$C$42</f>
        <v>2.5017146861094049E-3</v>
      </c>
    </row>
    <row r="303" spans="2:18">
      <c r="B303" s="86" t="s">
        <v>3018</v>
      </c>
      <c r="C303" s="88" t="s">
        <v>2665</v>
      </c>
      <c r="D303" s="87">
        <v>9044</v>
      </c>
      <c r="E303" s="87"/>
      <c r="F303" s="87" t="s">
        <v>551</v>
      </c>
      <c r="G303" s="100">
        <v>44679</v>
      </c>
      <c r="H303" s="87"/>
      <c r="I303" s="90">
        <v>0.45999999995200741</v>
      </c>
      <c r="J303" s="88" t="s">
        <v>761</v>
      </c>
      <c r="K303" s="88" t="s">
        <v>132</v>
      </c>
      <c r="L303" s="89">
        <v>6.7805000000000004E-2</v>
      </c>
      <c r="M303" s="89">
        <v>5.2099999994720828E-2</v>
      </c>
      <c r="N303" s="90">
        <v>1136.306204</v>
      </c>
      <c r="O303" s="101">
        <v>101.45</v>
      </c>
      <c r="P303" s="90">
        <v>4.1673094199999996</v>
      </c>
      <c r="Q303" s="91">
        <f t="shared" si="4"/>
        <v>2.1963571027361939E-4</v>
      </c>
      <c r="R303" s="91">
        <f>P303/'סכום נכסי הקרן'!$C$42</f>
        <v>2.1542885388866574E-5</v>
      </c>
    </row>
    <row r="304" spans="2:18">
      <c r="B304" s="86" t="s">
        <v>3018</v>
      </c>
      <c r="C304" s="88" t="s">
        <v>2665</v>
      </c>
      <c r="D304" s="87">
        <v>9224</v>
      </c>
      <c r="E304" s="87"/>
      <c r="F304" s="87" t="s">
        <v>551</v>
      </c>
      <c r="G304" s="100">
        <v>44810</v>
      </c>
      <c r="H304" s="87"/>
      <c r="I304" s="90">
        <v>0.46000000003978214</v>
      </c>
      <c r="J304" s="88" t="s">
        <v>761</v>
      </c>
      <c r="K304" s="88" t="s">
        <v>132</v>
      </c>
      <c r="L304" s="89">
        <v>6.7805000000000004E-2</v>
      </c>
      <c r="M304" s="89">
        <v>5.209999999675112E-2</v>
      </c>
      <c r="N304" s="90">
        <v>2056.233154</v>
      </c>
      <c r="O304" s="101">
        <v>101.45</v>
      </c>
      <c r="P304" s="90">
        <v>7.541065745</v>
      </c>
      <c r="Q304" s="91">
        <f t="shared" si="4"/>
        <v>3.9744764887727867E-4</v>
      </c>
      <c r="R304" s="91">
        <f>P304/'סכום נכסי הקרן'!$C$42</f>
        <v>3.8983501986862969E-5</v>
      </c>
    </row>
    <row r="305" spans="2:18">
      <c r="B305" s="86" t="s">
        <v>3019</v>
      </c>
      <c r="C305" s="88" t="s">
        <v>2665</v>
      </c>
      <c r="D305" s="87" t="s">
        <v>2845</v>
      </c>
      <c r="E305" s="87"/>
      <c r="F305" s="87" t="s">
        <v>551</v>
      </c>
      <c r="G305" s="100">
        <v>42921</v>
      </c>
      <c r="H305" s="87"/>
      <c r="I305" s="90">
        <v>1.1399999999982784</v>
      </c>
      <c r="J305" s="88" t="s">
        <v>793</v>
      </c>
      <c r="K305" s="88" t="s">
        <v>132</v>
      </c>
      <c r="L305" s="89">
        <v>7.8939999999999996E-2</v>
      </c>
      <c r="M305" s="89">
        <v>0.57130000000164416</v>
      </c>
      <c r="N305" s="90">
        <v>14731.548753999999</v>
      </c>
      <c r="O305" s="101">
        <v>65.441845000000001</v>
      </c>
      <c r="P305" s="90">
        <v>34.850760379</v>
      </c>
      <c r="Q305" s="91">
        <f t="shared" si="4"/>
        <v>1.836789817593477E-3</v>
      </c>
      <c r="R305" s="91">
        <f>P305/'סכום נכסי הקרן'!$C$42</f>
        <v>1.8016083302008548E-4</v>
      </c>
    </row>
    <row r="306" spans="2:18">
      <c r="B306" s="86" t="s">
        <v>3019</v>
      </c>
      <c r="C306" s="88" t="s">
        <v>2665</v>
      </c>
      <c r="D306" s="87">
        <v>6497</v>
      </c>
      <c r="E306" s="87"/>
      <c r="F306" s="87" t="s">
        <v>551</v>
      </c>
      <c r="G306" s="100">
        <v>43342</v>
      </c>
      <c r="H306" s="87"/>
      <c r="I306" s="90">
        <v>2.0900000000816354</v>
      </c>
      <c r="J306" s="88" t="s">
        <v>793</v>
      </c>
      <c r="K306" s="88" t="s">
        <v>132</v>
      </c>
      <c r="L306" s="89">
        <v>7.8939999999999996E-2</v>
      </c>
      <c r="M306" s="89">
        <v>0.57130000000164416</v>
      </c>
      <c r="N306" s="90">
        <v>2796.0874739999999</v>
      </c>
      <c r="O306" s="101">
        <v>65.441845000000001</v>
      </c>
      <c r="P306" s="90">
        <v>6.614766994</v>
      </c>
      <c r="Q306" s="91">
        <f t="shared" si="4"/>
        <v>3.4862759171400435E-4</v>
      </c>
      <c r="R306" s="91">
        <f>P306/'סכום נכסי הקרן'!$C$42</f>
        <v>3.4195005185335987E-5</v>
      </c>
    </row>
    <row r="307" spans="2:18">
      <c r="B307" s="86" t="s">
        <v>3020</v>
      </c>
      <c r="C307" s="88" t="s">
        <v>2665</v>
      </c>
      <c r="D307" s="87">
        <v>9405</v>
      </c>
      <c r="E307" s="87"/>
      <c r="F307" s="87" t="s">
        <v>551</v>
      </c>
      <c r="G307" s="100">
        <v>43866</v>
      </c>
      <c r="H307" s="87"/>
      <c r="I307" s="90">
        <v>1.5099999999996805</v>
      </c>
      <c r="J307" s="88" t="s">
        <v>761</v>
      </c>
      <c r="K307" s="88" t="s">
        <v>132</v>
      </c>
      <c r="L307" s="89">
        <v>7.2346000000000008E-2</v>
      </c>
      <c r="M307" s="89">
        <v>7.8999999999982806E-2</v>
      </c>
      <c r="N307" s="90">
        <v>112405.00919099999</v>
      </c>
      <c r="O307" s="101">
        <v>100.18</v>
      </c>
      <c r="P307" s="90">
        <v>407.07553506300007</v>
      </c>
      <c r="Q307" s="91">
        <f t="shared" si="4"/>
        <v>2.1454688209491216E-2</v>
      </c>
      <c r="R307" s="91">
        <f>P307/'סכום נכסי הקרן'!$C$42</f>
        <v>2.1043749605887791E-3</v>
      </c>
    </row>
    <row r="308" spans="2:18">
      <c r="B308" s="86" t="s">
        <v>3020</v>
      </c>
      <c r="C308" s="88" t="s">
        <v>2665</v>
      </c>
      <c r="D308" s="87">
        <v>9439</v>
      </c>
      <c r="E308" s="87"/>
      <c r="F308" s="87" t="s">
        <v>551</v>
      </c>
      <c r="G308" s="100">
        <v>44953</v>
      </c>
      <c r="H308" s="87"/>
      <c r="I308" s="90">
        <v>1.5100000001454126</v>
      </c>
      <c r="J308" s="88" t="s">
        <v>761</v>
      </c>
      <c r="K308" s="88" t="s">
        <v>132</v>
      </c>
      <c r="L308" s="89">
        <v>7.1706000000000006E-2</v>
      </c>
      <c r="M308" s="89">
        <v>7.8299999996664066E-2</v>
      </c>
      <c r="N308" s="90">
        <v>322.818127</v>
      </c>
      <c r="O308" s="101">
        <v>100.18</v>
      </c>
      <c r="P308" s="90">
        <v>1.169088133</v>
      </c>
      <c r="Q308" s="91">
        <f t="shared" si="4"/>
        <v>6.1616135636963237E-5</v>
      </c>
      <c r="R308" s="91">
        <f>P308/'סכום נכסי הקרן'!$C$42</f>
        <v>6.0435953082415962E-6</v>
      </c>
    </row>
    <row r="309" spans="2:18">
      <c r="B309" s="86" t="s">
        <v>3020</v>
      </c>
      <c r="C309" s="88" t="s">
        <v>2665</v>
      </c>
      <c r="D309" s="87">
        <v>9447</v>
      </c>
      <c r="E309" s="87"/>
      <c r="F309" s="87" t="s">
        <v>551</v>
      </c>
      <c r="G309" s="100">
        <v>44959</v>
      </c>
      <c r="H309" s="87"/>
      <c r="I309" s="90">
        <v>1.5099999998782696</v>
      </c>
      <c r="J309" s="88" t="s">
        <v>761</v>
      </c>
      <c r="K309" s="88" t="s">
        <v>132</v>
      </c>
      <c r="L309" s="89">
        <v>7.1905999999999998E-2</v>
      </c>
      <c r="M309" s="89">
        <v>7.8499999957394317E-2</v>
      </c>
      <c r="N309" s="90">
        <v>181.46845300000001</v>
      </c>
      <c r="O309" s="101">
        <v>100.18</v>
      </c>
      <c r="P309" s="90">
        <v>0.65718930799999997</v>
      </c>
      <c r="Q309" s="91">
        <f t="shared" si="4"/>
        <v>3.4636794607588419E-5</v>
      </c>
      <c r="R309" s="91">
        <f>P309/'סכום נכסי הקרן'!$C$42</f>
        <v>3.3973368699443815E-6</v>
      </c>
    </row>
    <row r="310" spans="2:18">
      <c r="B310" s="86" t="s">
        <v>3020</v>
      </c>
      <c r="C310" s="88" t="s">
        <v>2665</v>
      </c>
      <c r="D310" s="87">
        <v>9467</v>
      </c>
      <c r="E310" s="87"/>
      <c r="F310" s="87" t="s">
        <v>551</v>
      </c>
      <c r="G310" s="100">
        <v>44966</v>
      </c>
      <c r="H310" s="87"/>
      <c r="I310" s="90">
        <v>1.5099999988213821</v>
      </c>
      <c r="J310" s="88" t="s">
        <v>761</v>
      </c>
      <c r="K310" s="88" t="s">
        <v>132</v>
      </c>
      <c r="L310" s="89">
        <v>7.1706000000000006E-2</v>
      </c>
      <c r="M310" s="89">
        <v>7.7799999964641472E-2</v>
      </c>
      <c r="N310" s="90">
        <v>271.90204199999999</v>
      </c>
      <c r="O310" s="101">
        <v>100.13</v>
      </c>
      <c r="P310" s="90">
        <v>0.98420371600000001</v>
      </c>
      <c r="Q310" s="91">
        <f t="shared" si="4"/>
        <v>5.1871905930516576E-5</v>
      </c>
      <c r="R310" s="91">
        <f>P310/'סכום נכסי הקרן'!$C$42</f>
        <v>5.0878362310530307E-6</v>
      </c>
    </row>
    <row r="311" spans="2:18">
      <c r="B311" s="86" t="s">
        <v>3020</v>
      </c>
      <c r="C311" s="88" t="s">
        <v>2665</v>
      </c>
      <c r="D311" s="87">
        <v>9491</v>
      </c>
      <c r="E311" s="87"/>
      <c r="F311" s="87" t="s">
        <v>551</v>
      </c>
      <c r="G311" s="100">
        <v>44986</v>
      </c>
      <c r="H311" s="87"/>
      <c r="I311" s="90">
        <v>1.510000000049627</v>
      </c>
      <c r="J311" s="88" t="s">
        <v>761</v>
      </c>
      <c r="K311" s="88" t="s">
        <v>132</v>
      </c>
      <c r="L311" s="89">
        <v>7.1706000000000006E-2</v>
      </c>
      <c r="M311" s="89">
        <v>7.770000000817541E-2</v>
      </c>
      <c r="N311" s="90">
        <v>1057.699335</v>
      </c>
      <c r="O311" s="101">
        <v>100.13</v>
      </c>
      <c r="P311" s="90">
        <v>3.8285538310000002</v>
      </c>
      <c r="Q311" s="91">
        <f t="shared" ref="Q311:Q346" si="5">IFERROR(P311/$P$10,0)</f>
        <v>2.017817865783702E-4</v>
      </c>
      <c r="R311" s="91">
        <f>P311/'סכום נכסי הקרן'!$C$42</f>
        <v>1.9791690050780789E-5</v>
      </c>
    </row>
    <row r="312" spans="2:18">
      <c r="B312" s="86" t="s">
        <v>3020</v>
      </c>
      <c r="C312" s="88" t="s">
        <v>2665</v>
      </c>
      <c r="D312" s="87">
        <v>9510</v>
      </c>
      <c r="E312" s="87"/>
      <c r="F312" s="87" t="s">
        <v>551</v>
      </c>
      <c r="G312" s="100">
        <v>44994</v>
      </c>
      <c r="H312" s="87"/>
      <c r="I312" s="90">
        <v>1.5200000012310064</v>
      </c>
      <c r="J312" s="88" t="s">
        <v>761</v>
      </c>
      <c r="K312" s="88" t="s">
        <v>132</v>
      </c>
      <c r="L312" s="89">
        <v>7.1706000000000006E-2</v>
      </c>
      <c r="M312" s="89">
        <v>7.6500000045493705E-2</v>
      </c>
      <c r="N312" s="90">
        <v>206.44844800000001</v>
      </c>
      <c r="O312" s="101">
        <v>100.14</v>
      </c>
      <c r="P312" s="90">
        <v>0.74735600400000002</v>
      </c>
      <c r="Q312" s="91">
        <f t="shared" si="5"/>
        <v>3.9388979848247973E-5</v>
      </c>
      <c r="R312" s="91">
        <f>P312/'סכום נכסי הקרן'!$C$42</f>
        <v>3.8634531579498871E-6</v>
      </c>
    </row>
    <row r="313" spans="2:18">
      <c r="B313" s="86" t="s">
        <v>3021</v>
      </c>
      <c r="C313" s="88" t="s">
        <v>2665</v>
      </c>
      <c r="D313" s="87">
        <v>8061</v>
      </c>
      <c r="E313" s="87"/>
      <c r="F313" s="87" t="s">
        <v>551</v>
      </c>
      <c r="G313" s="100">
        <v>44136</v>
      </c>
      <c r="H313" s="87"/>
      <c r="I313" s="90">
        <v>4.0000000000446859E-2</v>
      </c>
      <c r="J313" s="88" t="s">
        <v>761</v>
      </c>
      <c r="K313" s="88" t="s">
        <v>132</v>
      </c>
      <c r="L313" s="89">
        <v>6.6089999999999996E-2</v>
      </c>
      <c r="M313" s="89">
        <v>0.12780000000023606</v>
      </c>
      <c r="N313" s="90">
        <v>74032.688079</v>
      </c>
      <c r="O313" s="101">
        <v>100.35</v>
      </c>
      <c r="P313" s="90">
        <v>268.54088504700002</v>
      </c>
      <c r="Q313" s="91">
        <f t="shared" si="5"/>
        <v>1.4153297027030987E-2</v>
      </c>
      <c r="R313" s="91">
        <f>P313/'סכום נכסי הקרן'!$C$42</f>
        <v>1.3882207740629723E-3</v>
      </c>
    </row>
    <row r="314" spans="2:18">
      <c r="B314" s="86" t="s">
        <v>3021</v>
      </c>
      <c r="C314" s="88" t="s">
        <v>2665</v>
      </c>
      <c r="D314" s="87">
        <v>9119</v>
      </c>
      <c r="E314" s="87"/>
      <c r="F314" s="87" t="s">
        <v>551</v>
      </c>
      <c r="G314" s="100">
        <v>44734</v>
      </c>
      <c r="H314" s="87"/>
      <c r="I314" s="90">
        <v>3.9999999781083137E-2</v>
      </c>
      <c r="J314" s="88" t="s">
        <v>761</v>
      </c>
      <c r="K314" s="88" t="s">
        <v>132</v>
      </c>
      <c r="L314" s="89">
        <v>6.6089999999999996E-2</v>
      </c>
      <c r="M314" s="89">
        <v>0.12780000004852657</v>
      </c>
      <c r="N314" s="90">
        <v>151.11763099999999</v>
      </c>
      <c r="O314" s="101">
        <v>100.35</v>
      </c>
      <c r="P314" s="90">
        <v>0.54815330300000009</v>
      </c>
      <c r="Q314" s="91">
        <f t="shared" si="5"/>
        <v>2.8890112998433296E-5</v>
      </c>
      <c r="R314" s="91">
        <f>P314/'סכום נכסי הקרן'!$C$42</f>
        <v>2.8336757826006727E-6</v>
      </c>
    </row>
    <row r="315" spans="2:18">
      <c r="B315" s="86" t="s">
        <v>3021</v>
      </c>
      <c r="C315" s="88" t="s">
        <v>2665</v>
      </c>
      <c r="D315" s="87">
        <v>9446</v>
      </c>
      <c r="E315" s="87"/>
      <c r="F315" s="87" t="s">
        <v>551</v>
      </c>
      <c r="G315" s="100">
        <v>44958</v>
      </c>
      <c r="H315" s="87"/>
      <c r="I315" s="90">
        <v>3.9999999740425E-2</v>
      </c>
      <c r="J315" s="88" t="s">
        <v>761</v>
      </c>
      <c r="K315" s="88" t="s">
        <v>132</v>
      </c>
      <c r="L315" s="89">
        <v>6.6089999999999996E-2</v>
      </c>
      <c r="M315" s="89">
        <v>0.12779999998182975</v>
      </c>
      <c r="N315" s="90">
        <v>382.34263099999998</v>
      </c>
      <c r="O315" s="101">
        <v>100.35</v>
      </c>
      <c r="P315" s="90">
        <v>1.386882384</v>
      </c>
      <c r="Q315" s="91">
        <f t="shared" si="5"/>
        <v>7.3094859722657826E-5</v>
      </c>
      <c r="R315" s="91">
        <f>P315/'סכום נכסי הקרן'!$C$42</f>
        <v>7.1694816091553969E-6</v>
      </c>
    </row>
    <row r="316" spans="2:18">
      <c r="B316" s="86" t="s">
        <v>3021</v>
      </c>
      <c r="C316" s="88" t="s">
        <v>2665</v>
      </c>
      <c r="D316" s="87">
        <v>8073</v>
      </c>
      <c r="E316" s="87"/>
      <c r="F316" s="87" t="s">
        <v>551</v>
      </c>
      <c r="G316" s="100">
        <v>44153</v>
      </c>
      <c r="H316" s="87"/>
      <c r="I316" s="90">
        <v>4.0000000420557791E-2</v>
      </c>
      <c r="J316" s="88" t="s">
        <v>761</v>
      </c>
      <c r="K316" s="88" t="s">
        <v>132</v>
      </c>
      <c r="L316" s="89">
        <v>6.6089999999999996E-2</v>
      </c>
      <c r="M316" s="89">
        <v>0.12780000005333436</v>
      </c>
      <c r="N316" s="90">
        <v>288.42978299999999</v>
      </c>
      <c r="O316" s="101">
        <v>100.35</v>
      </c>
      <c r="P316" s="90">
        <v>1.046229589</v>
      </c>
      <c r="Q316" s="91">
        <f t="shared" si="5"/>
        <v>5.5140944847165172E-5</v>
      </c>
      <c r="R316" s="91">
        <f>P316/'סכום נכסי הקרן'!$C$42</f>
        <v>5.4084786740572733E-6</v>
      </c>
    </row>
    <row r="317" spans="2:18">
      <c r="B317" s="86" t="s">
        <v>3021</v>
      </c>
      <c r="C317" s="88" t="s">
        <v>2665</v>
      </c>
      <c r="D317" s="87">
        <v>8531</v>
      </c>
      <c r="E317" s="87"/>
      <c r="F317" s="87" t="s">
        <v>551</v>
      </c>
      <c r="G317" s="100">
        <v>44392</v>
      </c>
      <c r="H317" s="87"/>
      <c r="I317" s="90">
        <v>3.9999999846127586E-2</v>
      </c>
      <c r="J317" s="88" t="s">
        <v>761</v>
      </c>
      <c r="K317" s="88" t="s">
        <v>132</v>
      </c>
      <c r="L317" s="89">
        <v>6.6089999999999996E-2</v>
      </c>
      <c r="M317" s="89">
        <v>0.12779999997480337</v>
      </c>
      <c r="N317" s="90">
        <v>573.32688399999995</v>
      </c>
      <c r="O317" s="101">
        <v>100.35</v>
      </c>
      <c r="P317" s="90">
        <v>2.079645008</v>
      </c>
      <c r="Q317" s="91">
        <f t="shared" si="5"/>
        <v>1.096065260373843E-4</v>
      </c>
      <c r="R317" s="91">
        <f>P317/'סכום נכסי הקרן'!$C$42</f>
        <v>1.0750714559820834E-5</v>
      </c>
    </row>
    <row r="318" spans="2:18">
      <c r="B318" s="86" t="s">
        <v>3021</v>
      </c>
      <c r="C318" s="88" t="s">
        <v>2665</v>
      </c>
      <c r="D318" s="87">
        <v>9005</v>
      </c>
      <c r="E318" s="87"/>
      <c r="F318" s="87" t="s">
        <v>551</v>
      </c>
      <c r="G318" s="100">
        <v>44649</v>
      </c>
      <c r="H318" s="87"/>
      <c r="I318" s="90">
        <v>3.9999999971180908E-2</v>
      </c>
      <c r="J318" s="88" t="s">
        <v>761</v>
      </c>
      <c r="K318" s="88" t="s">
        <v>132</v>
      </c>
      <c r="L318" s="89">
        <v>6.6089999999999996E-2</v>
      </c>
      <c r="M318" s="89">
        <v>0.12779999995475402</v>
      </c>
      <c r="N318" s="90">
        <v>382.64208100000002</v>
      </c>
      <c r="O318" s="101">
        <v>100.35</v>
      </c>
      <c r="P318" s="90">
        <v>1.387968576</v>
      </c>
      <c r="Q318" s="91">
        <f t="shared" si="5"/>
        <v>7.3152106864007247E-5</v>
      </c>
      <c r="R318" s="91">
        <f>P318/'סכום נכסי הקרן'!$C$42</f>
        <v>7.1750966733150211E-6</v>
      </c>
    </row>
    <row r="319" spans="2:18">
      <c r="B319" s="86" t="s">
        <v>3021</v>
      </c>
      <c r="C319" s="88" t="s">
        <v>2665</v>
      </c>
      <c r="D319" s="87">
        <v>9075</v>
      </c>
      <c r="E319" s="87"/>
      <c r="F319" s="87" t="s">
        <v>551</v>
      </c>
      <c r="G319" s="100">
        <v>44699</v>
      </c>
      <c r="H319" s="87"/>
      <c r="I319" s="90">
        <v>3.999999979242537E-2</v>
      </c>
      <c r="J319" s="88" t="s">
        <v>761</v>
      </c>
      <c r="K319" s="88" t="s">
        <v>132</v>
      </c>
      <c r="L319" s="89">
        <v>6.6089999999999996E-2</v>
      </c>
      <c r="M319" s="89">
        <v>0.12780000004601236</v>
      </c>
      <c r="N319" s="90">
        <v>318.74991799999998</v>
      </c>
      <c r="O319" s="101">
        <v>100.35</v>
      </c>
      <c r="P319" s="90">
        <v>1.156210706</v>
      </c>
      <c r="Q319" s="91">
        <f t="shared" si="5"/>
        <v>6.0937438055241152E-5</v>
      </c>
      <c r="R319" s="91">
        <f>P319/'סכום נכסי הקרן'!$C$42</f>
        <v>5.9770255131999559E-6</v>
      </c>
    </row>
    <row r="320" spans="2:18">
      <c r="B320" s="86" t="s">
        <v>3022</v>
      </c>
      <c r="C320" s="88" t="s">
        <v>2665</v>
      </c>
      <c r="D320" s="87">
        <v>6588</v>
      </c>
      <c r="E320" s="87"/>
      <c r="F320" s="87" t="s">
        <v>551</v>
      </c>
      <c r="G320" s="100">
        <v>43397</v>
      </c>
      <c r="H320" s="87"/>
      <c r="I320" s="90">
        <v>0.26999999999965224</v>
      </c>
      <c r="J320" s="88" t="s">
        <v>761</v>
      </c>
      <c r="K320" s="88" t="s">
        <v>132</v>
      </c>
      <c r="L320" s="89">
        <v>6.5189999999999998E-2</v>
      </c>
      <c r="M320" s="89">
        <v>5.1199999999998462E-2</v>
      </c>
      <c r="N320" s="90">
        <v>70971.835000000006</v>
      </c>
      <c r="O320" s="101">
        <v>100.87</v>
      </c>
      <c r="P320" s="90">
        <v>258.79528746699998</v>
      </c>
      <c r="Q320" s="91">
        <f t="shared" si="5"/>
        <v>1.3639660761806368E-2</v>
      </c>
      <c r="R320" s="91">
        <f>P320/'סכום נכסי הקרן'!$C$42</f>
        <v>1.3378409556831898E-3</v>
      </c>
    </row>
    <row r="321" spans="2:18">
      <c r="B321" s="86" t="s">
        <v>3023</v>
      </c>
      <c r="C321" s="88" t="s">
        <v>2665</v>
      </c>
      <c r="D321" s="87" t="s">
        <v>2846</v>
      </c>
      <c r="E321" s="87"/>
      <c r="F321" s="87" t="s">
        <v>551</v>
      </c>
      <c r="G321" s="100">
        <v>44144</v>
      </c>
      <c r="H321" s="87"/>
      <c r="I321" s="90">
        <v>0.27000000000164925</v>
      </c>
      <c r="J321" s="88" t="s">
        <v>761</v>
      </c>
      <c r="K321" s="88" t="s">
        <v>132</v>
      </c>
      <c r="L321" s="89">
        <v>7.6490000000000002E-2</v>
      </c>
      <c r="M321" s="89">
        <v>8.0600000000081204E-2</v>
      </c>
      <c r="N321" s="90">
        <v>86785.462508000011</v>
      </c>
      <c r="O321" s="101">
        <v>100.5</v>
      </c>
      <c r="P321" s="90">
        <v>315.29810472399998</v>
      </c>
      <c r="Q321" s="91">
        <f t="shared" si="5"/>
        <v>1.6617610117124867E-2</v>
      </c>
      <c r="R321" s="91">
        <f>P321/'סכום נכסי הקרן'!$C$42</f>
        <v>1.6299319894024051E-3</v>
      </c>
    </row>
    <row r="322" spans="2:18">
      <c r="B322" s="86" t="s">
        <v>3024</v>
      </c>
      <c r="C322" s="88" t="s">
        <v>2665</v>
      </c>
      <c r="D322" s="87">
        <v>6826</v>
      </c>
      <c r="E322" s="87"/>
      <c r="F322" s="87" t="s">
        <v>551</v>
      </c>
      <c r="G322" s="100">
        <v>43550</v>
      </c>
      <c r="H322" s="87"/>
      <c r="I322" s="90">
        <v>2.340000000010428</v>
      </c>
      <c r="J322" s="88" t="s">
        <v>793</v>
      </c>
      <c r="K322" s="88" t="s">
        <v>132</v>
      </c>
      <c r="L322" s="89">
        <v>7.9070000000000001E-2</v>
      </c>
      <c r="M322" s="89">
        <v>8.3100000000277313E-2</v>
      </c>
      <c r="N322" s="90">
        <v>36601.144977999997</v>
      </c>
      <c r="O322" s="101">
        <v>100.02</v>
      </c>
      <c r="P322" s="90">
        <v>132.33960694299998</v>
      </c>
      <c r="Q322" s="91">
        <f t="shared" si="5"/>
        <v>6.9748849050564176E-3</v>
      </c>
      <c r="R322" s="91">
        <f>P322/'סכום נכסי הקרן'!$C$42</f>
        <v>6.8412894206946128E-4</v>
      </c>
    </row>
    <row r="323" spans="2:18">
      <c r="B323" s="86" t="s">
        <v>3025</v>
      </c>
      <c r="C323" s="88" t="s">
        <v>2665</v>
      </c>
      <c r="D323" s="87">
        <v>6528</v>
      </c>
      <c r="E323" s="87"/>
      <c r="F323" s="87" t="s">
        <v>551</v>
      </c>
      <c r="G323" s="100">
        <v>43373</v>
      </c>
      <c r="H323" s="87"/>
      <c r="I323" s="90">
        <v>4.5700000000101149</v>
      </c>
      <c r="J323" s="88" t="s">
        <v>793</v>
      </c>
      <c r="K323" s="88" t="s">
        <v>135</v>
      </c>
      <c r="L323" s="89">
        <v>3.032E-2</v>
      </c>
      <c r="M323" s="89">
        <v>6.7700000000126326E-2</v>
      </c>
      <c r="N323" s="90">
        <v>62945.819959000008</v>
      </c>
      <c r="O323" s="101">
        <v>84.73</v>
      </c>
      <c r="P323" s="90">
        <v>238.25360578700003</v>
      </c>
      <c r="Q323" s="91">
        <f t="shared" si="5"/>
        <v>1.255702292734449E-2</v>
      </c>
      <c r="R323" s="91">
        <f>P323/'סכום נכסי הקרן'!$C$42</f>
        <v>1.231650834065866E-3</v>
      </c>
    </row>
    <row r="324" spans="2:18">
      <c r="B324" s="86" t="s">
        <v>3026</v>
      </c>
      <c r="C324" s="88" t="s">
        <v>2665</v>
      </c>
      <c r="D324" s="87">
        <v>8860</v>
      </c>
      <c r="E324" s="87"/>
      <c r="F324" s="87" t="s">
        <v>551</v>
      </c>
      <c r="G324" s="100">
        <v>44585</v>
      </c>
      <c r="H324" s="87"/>
      <c r="I324" s="90">
        <v>2.7899999999877334</v>
      </c>
      <c r="J324" s="88" t="s">
        <v>839</v>
      </c>
      <c r="K324" s="88" t="s">
        <v>134</v>
      </c>
      <c r="L324" s="89">
        <v>4.607E-2</v>
      </c>
      <c r="M324" s="89">
        <v>6.5299999999822805E-2</v>
      </c>
      <c r="N324" s="90">
        <v>3714.7792439999994</v>
      </c>
      <c r="O324" s="101">
        <v>100.46</v>
      </c>
      <c r="P324" s="90">
        <v>14.674448442000001</v>
      </c>
      <c r="Q324" s="91">
        <f t="shared" si="5"/>
        <v>7.7340859091578511E-4</v>
      </c>
      <c r="R324" s="91">
        <f>P324/'סכום נכסי הקרן'!$C$42</f>
        <v>7.5859488478020843E-5</v>
      </c>
    </row>
    <row r="325" spans="2:18">
      <c r="B325" s="86" t="s">
        <v>3026</v>
      </c>
      <c r="C325" s="88" t="s">
        <v>2665</v>
      </c>
      <c r="D325" s="87">
        <v>8977</v>
      </c>
      <c r="E325" s="87"/>
      <c r="F325" s="87" t="s">
        <v>551</v>
      </c>
      <c r="G325" s="100">
        <v>44553</v>
      </c>
      <c r="H325" s="87"/>
      <c r="I325" s="90">
        <v>2.790000000184838</v>
      </c>
      <c r="J325" s="88" t="s">
        <v>839</v>
      </c>
      <c r="K325" s="88" t="s">
        <v>134</v>
      </c>
      <c r="L325" s="89">
        <v>4.607E-2</v>
      </c>
      <c r="M325" s="89">
        <v>6.5100000007393521E-2</v>
      </c>
      <c r="N325" s="90">
        <v>547.441146</v>
      </c>
      <c r="O325" s="101">
        <v>100.53</v>
      </c>
      <c r="P325" s="90">
        <v>2.1640571399999997</v>
      </c>
      <c r="Q325" s="91">
        <f t="shared" si="5"/>
        <v>1.1405542020361842E-4</v>
      </c>
      <c r="R325" s="91">
        <f>P325/'סכום נכסי הקרן'!$C$42</f>
        <v>1.1187082657754361E-5</v>
      </c>
    </row>
    <row r="326" spans="2:18">
      <c r="B326" s="86" t="s">
        <v>3026</v>
      </c>
      <c r="C326" s="88" t="s">
        <v>2665</v>
      </c>
      <c r="D326" s="87">
        <v>8978</v>
      </c>
      <c r="E326" s="87"/>
      <c r="F326" s="87" t="s">
        <v>551</v>
      </c>
      <c r="G326" s="100">
        <v>44553</v>
      </c>
      <c r="H326" s="87"/>
      <c r="I326" s="90">
        <v>2.7900000000036043</v>
      </c>
      <c r="J326" s="88" t="s">
        <v>839</v>
      </c>
      <c r="K326" s="88" t="s">
        <v>134</v>
      </c>
      <c r="L326" s="89">
        <v>4.607E-2</v>
      </c>
      <c r="M326" s="89">
        <v>6.6099999998522313E-2</v>
      </c>
      <c r="N326" s="90">
        <v>703.85291500000005</v>
      </c>
      <c r="O326" s="101">
        <v>100.25</v>
      </c>
      <c r="P326" s="90">
        <v>2.7746096809999998</v>
      </c>
      <c r="Q326" s="91">
        <f t="shared" si="5"/>
        <v>1.4623425011202923E-4</v>
      </c>
      <c r="R326" s="91">
        <f>P326/'סכום נכסי הקרן'!$C$42</f>
        <v>1.4343330991875965E-5</v>
      </c>
    </row>
    <row r="327" spans="2:18">
      <c r="B327" s="86" t="s">
        <v>3026</v>
      </c>
      <c r="C327" s="88" t="s">
        <v>2665</v>
      </c>
      <c r="D327" s="87">
        <v>8979</v>
      </c>
      <c r="E327" s="87"/>
      <c r="F327" s="87" t="s">
        <v>551</v>
      </c>
      <c r="G327" s="100">
        <v>44553</v>
      </c>
      <c r="H327" s="87"/>
      <c r="I327" s="90">
        <v>2.7900000000007705</v>
      </c>
      <c r="J327" s="88" t="s">
        <v>839</v>
      </c>
      <c r="K327" s="88" t="s">
        <v>134</v>
      </c>
      <c r="L327" s="89">
        <v>4.607E-2</v>
      </c>
      <c r="M327" s="89">
        <v>6.4999999999615005E-2</v>
      </c>
      <c r="N327" s="90">
        <v>3284.6468500000001</v>
      </c>
      <c r="O327" s="101">
        <v>100.55</v>
      </c>
      <c r="P327" s="90">
        <v>12.986925880999998</v>
      </c>
      <c r="Q327" s="91">
        <f t="shared" si="5"/>
        <v>6.8446865895172352E-4</v>
      </c>
      <c r="R327" s="91">
        <f>P327/'סכום נכסי הקרן'!$C$42</f>
        <v>6.7135848964171248E-5</v>
      </c>
    </row>
    <row r="328" spans="2:18">
      <c r="B328" s="86" t="s">
        <v>3026</v>
      </c>
      <c r="C328" s="88" t="s">
        <v>2665</v>
      </c>
      <c r="D328" s="87">
        <v>8918</v>
      </c>
      <c r="E328" s="87"/>
      <c r="F328" s="87" t="s">
        <v>551</v>
      </c>
      <c r="G328" s="100">
        <v>44553</v>
      </c>
      <c r="H328" s="87"/>
      <c r="I328" s="90">
        <v>2.7899999997627676</v>
      </c>
      <c r="J328" s="88" t="s">
        <v>839</v>
      </c>
      <c r="K328" s="88" t="s">
        <v>134</v>
      </c>
      <c r="L328" s="89">
        <v>4.607E-2</v>
      </c>
      <c r="M328" s="89">
        <v>6.5099999998059002E-2</v>
      </c>
      <c r="N328" s="90">
        <v>469.23526800000002</v>
      </c>
      <c r="O328" s="101">
        <v>100.52</v>
      </c>
      <c r="P328" s="90">
        <v>1.8547216360000001</v>
      </c>
      <c r="Q328" s="91">
        <f t="shared" si="5"/>
        <v>9.775206562000606E-5</v>
      </c>
      <c r="R328" s="91">
        <f>P328/'סכום נכסי הקרן'!$C$42</f>
        <v>9.5879743032373911E-6</v>
      </c>
    </row>
    <row r="329" spans="2:18">
      <c r="B329" s="86" t="s">
        <v>3026</v>
      </c>
      <c r="C329" s="88" t="s">
        <v>2665</v>
      </c>
      <c r="D329" s="87">
        <v>9037</v>
      </c>
      <c r="E329" s="87"/>
      <c r="F329" s="87" t="s">
        <v>551</v>
      </c>
      <c r="G329" s="100">
        <v>44671</v>
      </c>
      <c r="H329" s="87"/>
      <c r="I329" s="90">
        <v>2.7900000010185506</v>
      </c>
      <c r="J329" s="88" t="s">
        <v>839</v>
      </c>
      <c r="K329" s="88" t="s">
        <v>134</v>
      </c>
      <c r="L329" s="89">
        <v>4.607E-2</v>
      </c>
      <c r="M329" s="89">
        <v>6.5300000019507823E-2</v>
      </c>
      <c r="N329" s="90">
        <v>293.27204899999998</v>
      </c>
      <c r="O329" s="101">
        <v>100.46</v>
      </c>
      <c r="P329" s="90">
        <v>1.1585090580000001</v>
      </c>
      <c r="Q329" s="91">
        <f t="shared" si="5"/>
        <v>6.105857141086773E-5</v>
      </c>
      <c r="R329" s="91">
        <f>P329/'סכום נכסי הקרן'!$C$42</f>
        <v>5.9889068324707663E-6</v>
      </c>
    </row>
    <row r="330" spans="2:18">
      <c r="B330" s="86" t="s">
        <v>3026</v>
      </c>
      <c r="C330" s="88" t="s">
        <v>2665</v>
      </c>
      <c r="D330" s="87">
        <v>9130</v>
      </c>
      <c r="E330" s="87"/>
      <c r="F330" s="87" t="s">
        <v>551</v>
      </c>
      <c r="G330" s="100">
        <v>44742</v>
      </c>
      <c r="H330" s="87"/>
      <c r="I330" s="90">
        <v>2.7900000001093361</v>
      </c>
      <c r="J330" s="88" t="s">
        <v>839</v>
      </c>
      <c r="K330" s="88" t="s">
        <v>134</v>
      </c>
      <c r="L330" s="89">
        <v>4.607E-2</v>
      </c>
      <c r="M330" s="89">
        <v>6.5300000003337619E-2</v>
      </c>
      <c r="N330" s="90">
        <v>1759.6322680000001</v>
      </c>
      <c r="O330" s="101">
        <v>100.46</v>
      </c>
      <c r="P330" s="90">
        <v>6.9510545559999999</v>
      </c>
      <c r="Q330" s="91">
        <f t="shared" si="5"/>
        <v>3.6635143942772988E-4</v>
      </c>
      <c r="R330" s="91">
        <f>P330/'סכום נכסי הקרן'!$C$42</f>
        <v>3.5933442070079561E-5</v>
      </c>
    </row>
    <row r="331" spans="2:18">
      <c r="B331" s="86" t="s">
        <v>3026</v>
      </c>
      <c r="C331" s="88" t="s">
        <v>2665</v>
      </c>
      <c r="D331" s="87">
        <v>9313</v>
      </c>
      <c r="E331" s="87"/>
      <c r="F331" s="87" t="s">
        <v>551</v>
      </c>
      <c r="G331" s="100">
        <v>44886</v>
      </c>
      <c r="H331" s="87"/>
      <c r="I331" s="90">
        <v>2.8099999996545089</v>
      </c>
      <c r="J331" s="88" t="s">
        <v>839</v>
      </c>
      <c r="K331" s="88" t="s">
        <v>134</v>
      </c>
      <c r="L331" s="89">
        <v>4.6409000000000006E-2</v>
      </c>
      <c r="M331" s="89">
        <v>6.3699999993882581E-2</v>
      </c>
      <c r="N331" s="90">
        <v>801.61025600000005</v>
      </c>
      <c r="O331" s="101">
        <v>100.09</v>
      </c>
      <c r="P331" s="90">
        <v>3.154928789</v>
      </c>
      <c r="Q331" s="91">
        <f t="shared" si="5"/>
        <v>1.6627875581043486E-4</v>
      </c>
      <c r="R331" s="91">
        <f>P331/'סכום נכסי הקרן'!$C$42</f>
        <v>1.6309388735397197E-5</v>
      </c>
    </row>
    <row r="332" spans="2:18">
      <c r="B332" s="86" t="s">
        <v>3026</v>
      </c>
      <c r="C332" s="88" t="s">
        <v>2665</v>
      </c>
      <c r="D332" s="87">
        <v>9496</v>
      </c>
      <c r="E332" s="87"/>
      <c r="F332" s="87" t="s">
        <v>551</v>
      </c>
      <c r="G332" s="100">
        <v>44985</v>
      </c>
      <c r="H332" s="87"/>
      <c r="I332" s="90">
        <v>2.829999999995882</v>
      </c>
      <c r="J332" s="88" t="s">
        <v>839</v>
      </c>
      <c r="K332" s="88" t="s">
        <v>134</v>
      </c>
      <c r="L332" s="89">
        <v>5.7419999999999999E-2</v>
      </c>
      <c r="M332" s="89">
        <v>6.6799999998105763E-2</v>
      </c>
      <c r="N332" s="90">
        <v>1251.2940610000001</v>
      </c>
      <c r="O332" s="101">
        <v>98.71</v>
      </c>
      <c r="P332" s="90">
        <v>4.8568661940000002</v>
      </c>
      <c r="Q332" s="91">
        <f t="shared" si="5"/>
        <v>2.5597841405861354E-4</v>
      </c>
      <c r="R332" s="91">
        <f>P332/'סכום נכסי הקרן'!$C$42</f>
        <v>2.5107545713848776E-5</v>
      </c>
    </row>
    <row r="333" spans="2:18">
      <c r="B333" s="86" t="s">
        <v>3026</v>
      </c>
      <c r="C333" s="88" t="s">
        <v>2665</v>
      </c>
      <c r="D333" s="87">
        <v>8829</v>
      </c>
      <c r="E333" s="87"/>
      <c r="F333" s="87" t="s">
        <v>551</v>
      </c>
      <c r="G333" s="100">
        <v>44553</v>
      </c>
      <c r="H333" s="87"/>
      <c r="I333" s="90">
        <v>2.7899999999970748</v>
      </c>
      <c r="J333" s="88" t="s">
        <v>839</v>
      </c>
      <c r="K333" s="88" t="s">
        <v>134</v>
      </c>
      <c r="L333" s="89">
        <v>4.6029999999999995E-2</v>
      </c>
      <c r="M333" s="89">
        <v>6.519999999999429E-2</v>
      </c>
      <c r="N333" s="90">
        <v>35485.917577</v>
      </c>
      <c r="O333" s="101">
        <v>100.46</v>
      </c>
      <c r="P333" s="90">
        <v>140.17959477900001</v>
      </c>
      <c r="Q333" s="91">
        <f t="shared" si="5"/>
        <v>7.3880870754141929E-3</v>
      </c>
      <c r="R333" s="91">
        <f>P333/'סכום נכסי הקרן'!$C$42</f>
        <v>7.2465772032395833E-4</v>
      </c>
    </row>
    <row r="334" spans="2:18">
      <c r="B334" s="86" t="s">
        <v>3027</v>
      </c>
      <c r="C334" s="88" t="s">
        <v>2665</v>
      </c>
      <c r="D334" s="87">
        <v>7770</v>
      </c>
      <c r="E334" s="87"/>
      <c r="F334" s="87" t="s">
        <v>551</v>
      </c>
      <c r="G334" s="100">
        <v>44004</v>
      </c>
      <c r="H334" s="87"/>
      <c r="I334" s="90">
        <v>2.050000000000967</v>
      </c>
      <c r="J334" s="88" t="s">
        <v>839</v>
      </c>
      <c r="K334" s="88" t="s">
        <v>136</v>
      </c>
      <c r="L334" s="89">
        <v>6.8784999999999999E-2</v>
      </c>
      <c r="M334" s="89">
        <v>7.4700000000068809E-2</v>
      </c>
      <c r="N334" s="90">
        <v>147531.81476800001</v>
      </c>
      <c r="O334" s="101">
        <v>101.54</v>
      </c>
      <c r="P334" s="90">
        <v>361.911014233</v>
      </c>
      <c r="Q334" s="91">
        <f t="shared" si="5"/>
        <v>1.9074317420593869E-2</v>
      </c>
      <c r="R334" s="91">
        <f>P334/'סכום נכסי הקרן'!$C$42</f>
        <v>1.8708971940437243E-3</v>
      </c>
    </row>
    <row r="335" spans="2:18">
      <c r="B335" s="86" t="s">
        <v>3027</v>
      </c>
      <c r="C335" s="88" t="s">
        <v>2665</v>
      </c>
      <c r="D335" s="87">
        <v>8789</v>
      </c>
      <c r="E335" s="87"/>
      <c r="F335" s="87" t="s">
        <v>551</v>
      </c>
      <c r="G335" s="100">
        <v>44004</v>
      </c>
      <c r="H335" s="87"/>
      <c r="I335" s="90">
        <v>2.0500000000084189</v>
      </c>
      <c r="J335" s="88" t="s">
        <v>839</v>
      </c>
      <c r="K335" s="88" t="s">
        <v>136</v>
      </c>
      <c r="L335" s="89">
        <v>6.8784999999999999E-2</v>
      </c>
      <c r="M335" s="89">
        <v>7.6100000000594081E-2</v>
      </c>
      <c r="N335" s="90">
        <v>16993.775634000001</v>
      </c>
      <c r="O335" s="101">
        <v>101.27</v>
      </c>
      <c r="P335" s="90">
        <v>41.576664672999996</v>
      </c>
      <c r="Q335" s="91">
        <f t="shared" si="5"/>
        <v>2.1912748384933832E-3</v>
      </c>
      <c r="R335" s="91">
        <f>P335/'סכום נכסי הקרן'!$C$42</f>
        <v>2.1493036192685131E-4</v>
      </c>
    </row>
    <row r="336" spans="2:18">
      <c r="B336" s="86" t="s">
        <v>3027</v>
      </c>
      <c r="C336" s="88" t="s">
        <v>2665</v>
      </c>
      <c r="D336" s="87">
        <v>8980</v>
      </c>
      <c r="E336" s="87"/>
      <c r="F336" s="87" t="s">
        <v>551</v>
      </c>
      <c r="G336" s="100">
        <v>44627</v>
      </c>
      <c r="H336" s="87"/>
      <c r="I336" s="90">
        <v>2.0499999999798733</v>
      </c>
      <c r="J336" s="88" t="s">
        <v>839</v>
      </c>
      <c r="K336" s="88" t="s">
        <v>136</v>
      </c>
      <c r="L336" s="89">
        <v>6.8784999999999999E-2</v>
      </c>
      <c r="M336" s="89">
        <v>7.7399999999294367E-2</v>
      </c>
      <c r="N336" s="90">
        <v>17302.611032000001</v>
      </c>
      <c r="O336" s="101">
        <v>101.03</v>
      </c>
      <c r="P336" s="90">
        <v>42.231932477000001</v>
      </c>
      <c r="Q336" s="91">
        <f t="shared" si="5"/>
        <v>2.2258103613082393E-3</v>
      </c>
      <c r="R336" s="91">
        <f>P336/'סכום נכסי הקרן'!$C$42</f>
        <v>2.1831776559139282E-4</v>
      </c>
    </row>
    <row r="337" spans="2:18">
      <c r="B337" s="86" t="s">
        <v>3027</v>
      </c>
      <c r="C337" s="88" t="s">
        <v>2665</v>
      </c>
      <c r="D337" s="87">
        <v>9027</v>
      </c>
      <c r="E337" s="87"/>
      <c r="F337" s="87" t="s">
        <v>551</v>
      </c>
      <c r="G337" s="100">
        <v>44658</v>
      </c>
      <c r="H337" s="87"/>
      <c r="I337" s="90">
        <v>2.0500000000079868</v>
      </c>
      <c r="J337" s="88" t="s">
        <v>839</v>
      </c>
      <c r="K337" s="88" t="s">
        <v>136</v>
      </c>
      <c r="L337" s="89">
        <v>6.8784999999999999E-2</v>
      </c>
      <c r="M337" s="89">
        <v>7.7400000001821012E-2</v>
      </c>
      <c r="N337" s="90">
        <v>2564.852758</v>
      </c>
      <c r="O337" s="101">
        <v>101.03</v>
      </c>
      <c r="P337" s="90">
        <v>6.2602510389999999</v>
      </c>
      <c r="Q337" s="91">
        <f t="shared" si="5"/>
        <v>3.299430267508019E-4</v>
      </c>
      <c r="R337" s="91">
        <f>P337/'סכום נכסי הקרן'!$C$42</f>
        <v>3.2362336713339109E-5</v>
      </c>
    </row>
    <row r="338" spans="2:18">
      <c r="B338" s="86" t="s">
        <v>3027</v>
      </c>
      <c r="C338" s="88" t="s">
        <v>2665</v>
      </c>
      <c r="D338" s="87">
        <v>9126</v>
      </c>
      <c r="E338" s="87"/>
      <c r="F338" s="87" t="s">
        <v>551</v>
      </c>
      <c r="G338" s="100">
        <v>44741</v>
      </c>
      <c r="H338" s="87"/>
      <c r="I338" s="90">
        <v>2.0500000000026795</v>
      </c>
      <c r="J338" s="88" t="s">
        <v>839</v>
      </c>
      <c r="K338" s="88" t="s">
        <v>136</v>
      </c>
      <c r="L338" s="89">
        <v>6.8784999999999999E-2</v>
      </c>
      <c r="M338" s="89">
        <v>7.7400000000396582E-2</v>
      </c>
      <c r="N338" s="90">
        <v>22934.578353000001</v>
      </c>
      <c r="O338" s="101">
        <v>101.03</v>
      </c>
      <c r="P338" s="90">
        <v>55.978346997000003</v>
      </c>
      <c r="Q338" s="91">
        <f t="shared" si="5"/>
        <v>2.9503074438444808E-3</v>
      </c>
      <c r="R338" s="91">
        <f>P338/'סכום נכסי הקרן'!$C$42</f>
        <v>2.8937978731000363E-4</v>
      </c>
    </row>
    <row r="339" spans="2:18">
      <c r="B339" s="86" t="s">
        <v>3027</v>
      </c>
      <c r="C339" s="88" t="s">
        <v>2665</v>
      </c>
      <c r="D339" s="87">
        <v>9261</v>
      </c>
      <c r="E339" s="87"/>
      <c r="F339" s="87" t="s">
        <v>551</v>
      </c>
      <c r="G339" s="100">
        <v>44833</v>
      </c>
      <c r="H339" s="87"/>
      <c r="I339" s="90">
        <v>2.0399999999749472</v>
      </c>
      <c r="J339" s="88" t="s">
        <v>839</v>
      </c>
      <c r="K339" s="88" t="s">
        <v>136</v>
      </c>
      <c r="L339" s="89">
        <v>6.8784999999999999E-2</v>
      </c>
      <c r="M339" s="89">
        <v>7.8099999999323086E-2</v>
      </c>
      <c r="N339" s="90">
        <v>17007.664885999999</v>
      </c>
      <c r="O339" s="101">
        <v>101.03</v>
      </c>
      <c r="P339" s="90">
        <v>41.512031901</v>
      </c>
      <c r="Q339" s="91">
        <f t="shared" si="5"/>
        <v>2.1878684044241863E-3</v>
      </c>
      <c r="R339" s="91">
        <f>P339/'סכום נכסי הקרן'!$C$42</f>
        <v>2.1459624313238928E-4</v>
      </c>
    </row>
    <row r="340" spans="2:18">
      <c r="B340" s="86" t="s">
        <v>3027</v>
      </c>
      <c r="C340" s="88" t="s">
        <v>2665</v>
      </c>
      <c r="D340" s="87">
        <v>9285</v>
      </c>
      <c r="E340" s="87"/>
      <c r="F340" s="87" t="s">
        <v>551</v>
      </c>
      <c r="G340" s="100">
        <v>44861</v>
      </c>
      <c r="H340" s="87"/>
      <c r="I340" s="90">
        <v>2.0500000000054825</v>
      </c>
      <c r="J340" s="88" t="s">
        <v>839</v>
      </c>
      <c r="K340" s="88" t="s">
        <v>136</v>
      </c>
      <c r="L340" s="89">
        <v>6.8334999999999993E-2</v>
      </c>
      <c r="M340" s="89">
        <v>7.6199999999254406E-2</v>
      </c>
      <c r="N340" s="90">
        <v>7473.0646739999993</v>
      </c>
      <c r="O340" s="101">
        <v>101.03</v>
      </c>
      <c r="P340" s="90">
        <v>18.240134777999998</v>
      </c>
      <c r="Q340" s="91">
        <f t="shared" si="5"/>
        <v>9.6133609331379498E-4</v>
      </c>
      <c r="R340" s="91">
        <f>P340/'סכום נכסי הקרן'!$C$42</f>
        <v>9.4292286316462981E-5</v>
      </c>
    </row>
    <row r="341" spans="2:18">
      <c r="B341" s="86" t="s">
        <v>3027</v>
      </c>
      <c r="C341" s="88" t="s">
        <v>2665</v>
      </c>
      <c r="D341" s="87">
        <v>9374</v>
      </c>
      <c r="E341" s="87"/>
      <c r="F341" s="87" t="s">
        <v>551</v>
      </c>
      <c r="G341" s="100">
        <v>44910</v>
      </c>
      <c r="H341" s="87"/>
      <c r="I341" s="90">
        <v>2.0500000000238483</v>
      </c>
      <c r="J341" s="88" t="s">
        <v>839</v>
      </c>
      <c r="K341" s="88" t="s">
        <v>136</v>
      </c>
      <c r="L341" s="89">
        <v>6.8334999999999993E-2</v>
      </c>
      <c r="M341" s="89">
        <v>7.4999999999999997E-2</v>
      </c>
      <c r="N341" s="90">
        <v>5153.837759</v>
      </c>
      <c r="O341" s="101">
        <v>101.03</v>
      </c>
      <c r="P341" s="90">
        <v>12.579403914</v>
      </c>
      <c r="Q341" s="91">
        <f t="shared" si="5"/>
        <v>6.6299044179688913E-4</v>
      </c>
      <c r="R341" s="91">
        <f>P341/'סכום נכסי הקרן'!$C$42</f>
        <v>6.502916617589717E-5</v>
      </c>
    </row>
    <row r="342" spans="2:18">
      <c r="B342" s="86" t="s">
        <v>3028</v>
      </c>
      <c r="C342" s="88" t="s">
        <v>2665</v>
      </c>
      <c r="D342" s="87">
        <v>7382</v>
      </c>
      <c r="E342" s="87"/>
      <c r="F342" s="87" t="s">
        <v>551</v>
      </c>
      <c r="G342" s="100">
        <v>43860</v>
      </c>
      <c r="H342" s="87"/>
      <c r="I342" s="90">
        <v>2.9500000000038606</v>
      </c>
      <c r="J342" s="88" t="s">
        <v>793</v>
      </c>
      <c r="K342" s="88" t="s">
        <v>132</v>
      </c>
      <c r="L342" s="89">
        <v>7.5902999999999998E-2</v>
      </c>
      <c r="M342" s="89">
        <v>8.3600000000176228E-2</v>
      </c>
      <c r="N342" s="90">
        <v>61104.907571000003</v>
      </c>
      <c r="O342" s="101">
        <v>99.67</v>
      </c>
      <c r="P342" s="90">
        <v>220.16529901700002</v>
      </c>
      <c r="Q342" s="91">
        <f t="shared" si="5"/>
        <v>1.1603688844204565E-2</v>
      </c>
      <c r="R342" s="91">
        <f>P342/'סכום נכסי הקרן'!$C$42</f>
        <v>1.1381434218841304E-3</v>
      </c>
    </row>
    <row r="343" spans="2:18">
      <c r="B343" s="86" t="s">
        <v>3029</v>
      </c>
      <c r="C343" s="88" t="s">
        <v>2665</v>
      </c>
      <c r="D343" s="87">
        <v>9158</v>
      </c>
      <c r="E343" s="87"/>
      <c r="F343" s="87" t="s">
        <v>551</v>
      </c>
      <c r="G343" s="100">
        <v>44179</v>
      </c>
      <c r="H343" s="87"/>
      <c r="I343" s="90">
        <v>2.89</v>
      </c>
      <c r="J343" s="88" t="s">
        <v>793</v>
      </c>
      <c r="K343" s="88" t="s">
        <v>132</v>
      </c>
      <c r="L343" s="89">
        <v>7.4652999999999997E-2</v>
      </c>
      <c r="M343" s="89">
        <v>7.8299999999999995E-2</v>
      </c>
      <c r="N343" s="90">
        <v>9067.83</v>
      </c>
      <c r="O343" s="101">
        <v>100.08</v>
      </c>
      <c r="P343" s="90">
        <v>32.806419999999996</v>
      </c>
      <c r="Q343" s="91">
        <f t="shared" si="5"/>
        <v>1.7290440022652966E-3</v>
      </c>
      <c r="R343" s="91">
        <f>P343/'סכום נכסי הקרן'!$C$42</f>
        <v>1.695926255648711E-4</v>
      </c>
    </row>
    <row r="344" spans="2:18">
      <c r="B344" s="86" t="s">
        <v>3030</v>
      </c>
      <c r="C344" s="88" t="s">
        <v>2665</v>
      </c>
      <c r="D344" s="87">
        <v>7823</v>
      </c>
      <c r="E344" s="87"/>
      <c r="F344" s="87" t="s">
        <v>551</v>
      </c>
      <c r="G344" s="100">
        <v>44027</v>
      </c>
      <c r="H344" s="87"/>
      <c r="I344" s="90">
        <v>3.8200000000082674</v>
      </c>
      <c r="J344" s="88" t="s">
        <v>839</v>
      </c>
      <c r="K344" s="88" t="s">
        <v>134</v>
      </c>
      <c r="L344" s="89">
        <v>2.35E-2</v>
      </c>
      <c r="M344" s="89">
        <v>2.4500000000032943E-2</v>
      </c>
      <c r="N344" s="90">
        <v>42282.008357999992</v>
      </c>
      <c r="O344" s="101">
        <v>100.4</v>
      </c>
      <c r="P344" s="90">
        <v>166.926351141</v>
      </c>
      <c r="Q344" s="91">
        <f t="shared" si="5"/>
        <v>8.797759897616898E-3</v>
      </c>
      <c r="R344" s="91">
        <f>P344/'סכום נכסי הקרן'!$C$42</f>
        <v>8.6292494475062533E-4</v>
      </c>
    </row>
    <row r="345" spans="2:18">
      <c r="B345" s="86" t="s">
        <v>3030</v>
      </c>
      <c r="C345" s="88" t="s">
        <v>2665</v>
      </c>
      <c r="D345" s="87">
        <v>7993</v>
      </c>
      <c r="E345" s="87"/>
      <c r="F345" s="87" t="s">
        <v>551</v>
      </c>
      <c r="G345" s="100">
        <v>44119</v>
      </c>
      <c r="H345" s="87"/>
      <c r="I345" s="90">
        <v>3.8199999999925716</v>
      </c>
      <c r="J345" s="88" t="s">
        <v>839</v>
      </c>
      <c r="K345" s="88" t="s">
        <v>134</v>
      </c>
      <c r="L345" s="89">
        <v>2.35E-2</v>
      </c>
      <c r="M345" s="89">
        <v>2.4499999999976037E-2</v>
      </c>
      <c r="N345" s="90">
        <v>42282.008384000001</v>
      </c>
      <c r="O345" s="101">
        <v>100.4</v>
      </c>
      <c r="P345" s="90">
        <v>166.92635123199997</v>
      </c>
      <c r="Q345" s="91">
        <f t="shared" si="5"/>
        <v>8.7977599024130007E-3</v>
      </c>
      <c r="R345" s="91">
        <f>P345/'סכום נכסי הקרן'!$C$42</f>
        <v>8.6292494522104927E-4</v>
      </c>
    </row>
    <row r="346" spans="2:18">
      <c r="B346" s="86" t="s">
        <v>3030</v>
      </c>
      <c r="C346" s="88" t="s">
        <v>2665</v>
      </c>
      <c r="D346" s="87">
        <v>8187</v>
      </c>
      <c r="E346" s="87"/>
      <c r="F346" s="87" t="s">
        <v>551</v>
      </c>
      <c r="G346" s="100">
        <v>44211</v>
      </c>
      <c r="H346" s="87"/>
      <c r="I346" s="90">
        <v>3.8199999999893368</v>
      </c>
      <c r="J346" s="88" t="s">
        <v>839</v>
      </c>
      <c r="K346" s="88" t="s">
        <v>134</v>
      </c>
      <c r="L346" s="89">
        <v>2.35E-2</v>
      </c>
      <c r="M346" s="89">
        <v>2.44999999999371E-2</v>
      </c>
      <c r="N346" s="90">
        <v>42282.008357999992</v>
      </c>
      <c r="O346" s="101">
        <v>100.4</v>
      </c>
      <c r="P346" s="90">
        <v>166.92635112899998</v>
      </c>
      <c r="Q346" s="91">
        <f t="shared" si="5"/>
        <v>8.7977598969844438E-3</v>
      </c>
      <c r="R346" s="91">
        <f>P346/'סכום נכסי הקרן'!$C$42</f>
        <v>8.6292494468859129E-4</v>
      </c>
    </row>
    <row r="347" spans="2:18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109" t="s">
        <v>221</v>
      </c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109" t="s">
        <v>112</v>
      </c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109" t="s">
        <v>204</v>
      </c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109" t="s">
        <v>212</v>
      </c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3" type="noConversion"/>
  <conditionalFormatting sqref="B58:B254 B257:B346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58:B254 B257:B346">
    <cfRule type="cellIs" dxfId="7" priority="6" operator="equal">
      <formula>2958465</formula>
    </cfRule>
  </conditionalFormatting>
  <conditionalFormatting sqref="B11:B43">
    <cfRule type="cellIs" dxfId="6" priority="5" operator="equal">
      <formula>"NR3"</formula>
    </cfRule>
  </conditionalFormatting>
  <conditionalFormatting sqref="B255:B256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55:B256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9454</v>
      </c>
    </row>
    <row r="6" spans="2:15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s="3" customFormat="1" ht="63">
      <c r="B7" s="47" t="s">
        <v>116</v>
      </c>
      <c r="C7" s="48" t="s">
        <v>47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206</v>
      </c>
      <c r="L7" s="48" t="s">
        <v>205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2923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v>0</v>
      </c>
      <c r="O10" s="108">
        <v>0</v>
      </c>
    </row>
    <row r="11" spans="2:15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9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1" style="2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7.8554687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230</v>
      </c>
    </row>
    <row r="2" spans="2:10">
      <c r="B2" s="46" t="s">
        <v>145</v>
      </c>
      <c r="C2" s="46" t="s">
        <v>231</v>
      </c>
    </row>
    <row r="3" spans="2:10">
      <c r="B3" s="46" t="s">
        <v>147</v>
      </c>
      <c r="C3" s="46" t="s">
        <v>232</v>
      </c>
    </row>
    <row r="4" spans="2:10">
      <c r="B4" s="46" t="s">
        <v>148</v>
      </c>
      <c r="C4" s="46">
        <v>9454</v>
      </c>
    </row>
    <row r="6" spans="2:10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8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7" t="s">
        <v>43</v>
      </c>
      <c r="C10" s="100"/>
      <c r="D10" s="87"/>
      <c r="E10" s="128">
        <v>1.9808661039619327E-4</v>
      </c>
      <c r="F10" s="88"/>
      <c r="G10" s="90">
        <v>733.12931000000003</v>
      </c>
      <c r="H10" s="91">
        <f>IFERROR(G10/$G$10,0)</f>
        <v>1</v>
      </c>
      <c r="I10" s="91">
        <f>G10/'סכום נכסי הקרן'!$C$42</f>
        <v>3.7899083338402157E-3</v>
      </c>
      <c r="J10" s="87"/>
    </row>
    <row r="11" spans="2:10" ht="22.5" customHeight="1">
      <c r="B11" s="113" t="s">
        <v>203</v>
      </c>
      <c r="C11" s="100"/>
      <c r="D11" s="87"/>
      <c r="E11" s="128">
        <v>1.9808661039619327E-4</v>
      </c>
      <c r="F11" s="88"/>
      <c r="G11" s="90">
        <v>733.12931000000003</v>
      </c>
      <c r="H11" s="91">
        <f t="shared" ref="H11:H19" si="0">IFERROR(G11/$G$10,0)</f>
        <v>1</v>
      </c>
      <c r="I11" s="91">
        <f>G11/'סכום נכסי הקרן'!$C$42</f>
        <v>3.7899083338402157E-3</v>
      </c>
      <c r="J11" s="87"/>
    </row>
    <row r="12" spans="2:10">
      <c r="B12" s="85" t="s">
        <v>87</v>
      </c>
      <c r="C12" s="98"/>
      <c r="D12" s="80"/>
      <c r="E12" s="129">
        <v>8.9999999999999987E-4</v>
      </c>
      <c r="F12" s="81"/>
      <c r="G12" s="83">
        <v>161.35900000000001</v>
      </c>
      <c r="H12" s="84">
        <f t="shared" si="0"/>
        <v>0.22009623377354809</v>
      </c>
      <c r="I12" s="84">
        <f>G12/'סכום נכסי הקרן'!$C$42</f>
        <v>8.3414455062521425E-4</v>
      </c>
      <c r="J12" s="80"/>
    </row>
    <row r="13" spans="2:10">
      <c r="B13" s="86" t="s">
        <v>2847</v>
      </c>
      <c r="C13" s="100">
        <v>44834</v>
      </c>
      <c r="D13" s="87" t="s">
        <v>2848</v>
      </c>
      <c r="E13" s="128">
        <v>8.9999999999999998E-4</v>
      </c>
      <c r="F13" s="88" t="s">
        <v>133</v>
      </c>
      <c r="G13" s="90">
        <v>161.35900000000001</v>
      </c>
      <c r="H13" s="91">
        <f t="shared" si="0"/>
        <v>0.22009623377354809</v>
      </c>
      <c r="I13" s="91">
        <f>G13/'סכום נכסי הקרן'!$C$42</f>
        <v>8.3414455062521425E-4</v>
      </c>
      <c r="J13" s="87" t="s">
        <v>2849</v>
      </c>
    </row>
    <row r="14" spans="2:10">
      <c r="B14" s="113"/>
      <c r="C14" s="100"/>
      <c r="D14" s="87"/>
      <c r="E14" s="128"/>
      <c r="F14" s="87"/>
      <c r="G14" s="87"/>
      <c r="H14" s="91"/>
      <c r="I14" s="87"/>
      <c r="J14" s="87"/>
    </row>
    <row r="15" spans="2:10">
      <c r="B15" s="85" t="s">
        <v>88</v>
      </c>
      <c r="C15" s="98"/>
      <c r="D15" s="80"/>
      <c r="E15" s="129">
        <v>0</v>
      </c>
      <c r="F15" s="81"/>
      <c r="G15" s="83">
        <v>571.77031000000011</v>
      </c>
      <c r="H15" s="84">
        <f t="shared" si="0"/>
        <v>0.77990376622645208</v>
      </c>
      <c r="I15" s="84">
        <f>G15/'סכום נכסי הקרן'!$C$42</f>
        <v>2.9557637832150021E-3</v>
      </c>
      <c r="J15" s="80"/>
    </row>
    <row r="16" spans="2:10">
      <c r="B16" s="86" t="s">
        <v>2850</v>
      </c>
      <c r="C16" s="100">
        <v>44377</v>
      </c>
      <c r="D16" s="87" t="s">
        <v>29</v>
      </c>
      <c r="E16" s="128">
        <v>0</v>
      </c>
      <c r="F16" s="88" t="s">
        <v>133</v>
      </c>
      <c r="G16" s="90">
        <v>14.41183</v>
      </c>
      <c r="H16" s="91">
        <f t="shared" si="0"/>
        <v>1.9657964568351522E-2</v>
      </c>
      <c r="I16" s="91">
        <f>G16/'סכום נכסי הקרן'!$C$42</f>
        <v>7.4501883743931114E-5</v>
      </c>
      <c r="J16" s="87" t="s">
        <v>2851</v>
      </c>
    </row>
    <row r="17" spans="2:10">
      <c r="B17" s="86" t="s">
        <v>2852</v>
      </c>
      <c r="C17" s="100">
        <v>44377</v>
      </c>
      <c r="D17" s="87" t="s">
        <v>29</v>
      </c>
      <c r="E17" s="128">
        <v>0</v>
      </c>
      <c r="F17" s="88" t="s">
        <v>133</v>
      </c>
      <c r="G17" s="90">
        <v>19.825479999999999</v>
      </c>
      <c r="H17" s="91">
        <f t="shared" si="0"/>
        <v>2.7042268982534607E-2</v>
      </c>
      <c r="I17" s="91">
        <f>G17/'סכום נכסי הקרן'!$C$42</f>
        <v>1.0248772058285669E-4</v>
      </c>
      <c r="J17" s="87" t="s">
        <v>2851</v>
      </c>
    </row>
    <row r="18" spans="2:10">
      <c r="B18" s="86" t="s">
        <v>2853</v>
      </c>
      <c r="C18" s="100" t="s">
        <v>2929</v>
      </c>
      <c r="D18" s="87" t="s">
        <v>29</v>
      </c>
      <c r="E18" s="128">
        <v>0</v>
      </c>
      <c r="F18" s="88" t="s">
        <v>133</v>
      </c>
      <c r="G18" s="90">
        <v>38.9</v>
      </c>
      <c r="H18" s="91">
        <f t="shared" si="0"/>
        <v>5.306021662126699E-2</v>
      </c>
      <c r="I18" s="91">
        <f>G18/'סכום נכסי הקרן'!$C$42</f>
        <v>2.010933571683069E-4</v>
      </c>
      <c r="J18" s="87" t="s">
        <v>2854</v>
      </c>
    </row>
    <row r="19" spans="2:10">
      <c r="B19" s="86" t="s">
        <v>2855</v>
      </c>
      <c r="C19" s="100">
        <v>44977</v>
      </c>
      <c r="D19" s="87" t="s">
        <v>29</v>
      </c>
      <c r="E19" s="128">
        <v>0</v>
      </c>
      <c r="F19" s="88" t="s">
        <v>133</v>
      </c>
      <c r="G19" s="90">
        <v>498.63299999999998</v>
      </c>
      <c r="H19" s="91">
        <f t="shared" si="0"/>
        <v>0.68014331605429879</v>
      </c>
      <c r="I19" s="91">
        <f>G19/'סכום נכסי הקרן'!$C$42</f>
        <v>2.5776808217199067E-3</v>
      </c>
      <c r="J19" s="87" t="s">
        <v>2856</v>
      </c>
    </row>
    <row r="20" spans="2:10">
      <c r="B20" s="113"/>
      <c r="C20" s="100"/>
      <c r="D20" s="87"/>
      <c r="E20" s="128"/>
      <c r="F20" s="87"/>
      <c r="G20" s="87"/>
      <c r="H20" s="91"/>
      <c r="I20" s="87"/>
      <c r="J20" s="87"/>
    </row>
    <row r="21" spans="2:10">
      <c r="B21" s="87"/>
      <c r="C21" s="100"/>
      <c r="D21" s="87"/>
      <c r="E21" s="128"/>
      <c r="F21" s="87"/>
      <c r="G21" s="87"/>
      <c r="H21" s="87"/>
      <c r="I21" s="87"/>
      <c r="J21" s="87"/>
    </row>
    <row r="22" spans="2:10">
      <c r="B22" s="87"/>
      <c r="C22" s="100"/>
      <c r="D22" s="87"/>
      <c r="E22" s="128"/>
      <c r="F22" s="87"/>
      <c r="G22" s="87"/>
      <c r="H22" s="87"/>
      <c r="I22" s="87"/>
      <c r="J22" s="87"/>
    </row>
    <row r="23" spans="2:10">
      <c r="B23" s="126"/>
      <c r="C23" s="100"/>
      <c r="D23" s="87"/>
      <c r="E23" s="128"/>
      <c r="F23" s="87"/>
      <c r="G23" s="87"/>
      <c r="H23" s="87"/>
      <c r="I23" s="87"/>
      <c r="J23" s="87"/>
    </row>
    <row r="24" spans="2:10">
      <c r="B24" s="126"/>
      <c r="C24" s="100"/>
      <c r="D24" s="87"/>
      <c r="E24" s="128"/>
      <c r="F24" s="87"/>
      <c r="G24" s="87"/>
      <c r="H24" s="87"/>
      <c r="I24" s="87"/>
      <c r="J24" s="87"/>
    </row>
    <row r="25" spans="2:10">
      <c r="B25" s="87"/>
      <c r="C25" s="100"/>
      <c r="D25" s="87"/>
      <c r="E25" s="128"/>
      <c r="F25" s="87"/>
      <c r="G25" s="87"/>
      <c r="H25" s="87"/>
      <c r="I25" s="87"/>
      <c r="J25" s="87"/>
    </row>
    <row r="26" spans="2:10">
      <c r="B26" s="87"/>
      <c r="C26" s="100"/>
      <c r="D26" s="87"/>
      <c r="E26" s="128"/>
      <c r="F26" s="87"/>
      <c r="G26" s="87"/>
      <c r="H26" s="87"/>
      <c r="I26" s="87"/>
      <c r="J26" s="87"/>
    </row>
    <row r="27" spans="2:10">
      <c r="B27" s="87"/>
      <c r="C27" s="100"/>
      <c r="D27" s="87"/>
      <c r="E27" s="128"/>
      <c r="F27" s="87"/>
      <c r="G27" s="87"/>
      <c r="H27" s="87"/>
      <c r="I27" s="87"/>
      <c r="J27" s="87"/>
    </row>
    <row r="28" spans="2:10">
      <c r="B28" s="87"/>
      <c r="C28" s="100"/>
      <c r="D28" s="87"/>
      <c r="E28" s="128"/>
      <c r="F28" s="87"/>
      <c r="G28" s="87"/>
      <c r="H28" s="87"/>
      <c r="I28" s="87"/>
      <c r="J28" s="87"/>
    </row>
    <row r="29" spans="2:10">
      <c r="B29" s="87"/>
      <c r="C29" s="100"/>
      <c r="D29" s="87"/>
      <c r="E29" s="128"/>
      <c r="F29" s="87"/>
      <c r="G29" s="87"/>
      <c r="H29" s="87"/>
      <c r="I29" s="87"/>
      <c r="J29" s="87"/>
    </row>
    <row r="30" spans="2:10">
      <c r="B30" s="87"/>
      <c r="C30" s="100"/>
      <c r="D30" s="87"/>
      <c r="E30" s="128"/>
      <c r="F30" s="87"/>
      <c r="G30" s="87"/>
      <c r="H30" s="87"/>
      <c r="I30" s="87"/>
      <c r="J30" s="87"/>
    </row>
    <row r="31" spans="2:10">
      <c r="B31" s="87"/>
      <c r="C31" s="100"/>
      <c r="D31" s="87"/>
      <c r="E31" s="128"/>
      <c r="F31" s="87"/>
      <c r="G31" s="87"/>
      <c r="H31" s="87"/>
      <c r="I31" s="87"/>
      <c r="J31" s="87"/>
    </row>
    <row r="32" spans="2:10">
      <c r="B32" s="87"/>
      <c r="C32" s="100"/>
      <c r="D32" s="87"/>
      <c r="E32" s="128"/>
      <c r="F32" s="87"/>
      <c r="G32" s="87"/>
      <c r="H32" s="87"/>
      <c r="I32" s="87"/>
      <c r="J32" s="87"/>
    </row>
    <row r="33" spans="2:10">
      <c r="B33" s="87"/>
      <c r="C33" s="100"/>
      <c r="D33" s="87"/>
      <c r="E33" s="128"/>
      <c r="F33" s="87"/>
      <c r="G33" s="87"/>
      <c r="H33" s="87"/>
      <c r="I33" s="87"/>
      <c r="J33" s="87"/>
    </row>
    <row r="34" spans="2:10">
      <c r="B34" s="87"/>
      <c r="C34" s="100"/>
      <c r="D34" s="87"/>
      <c r="E34" s="128"/>
      <c r="F34" s="87"/>
      <c r="G34" s="87"/>
      <c r="H34" s="87"/>
      <c r="I34" s="87"/>
      <c r="J34" s="87"/>
    </row>
    <row r="35" spans="2:10">
      <c r="B35" s="87"/>
      <c r="C35" s="100"/>
      <c r="D35" s="87"/>
      <c r="E35" s="128"/>
      <c r="F35" s="87"/>
      <c r="G35" s="87"/>
      <c r="H35" s="87"/>
      <c r="I35" s="87"/>
      <c r="J35" s="87"/>
    </row>
    <row r="36" spans="2:10">
      <c r="B36" s="87"/>
      <c r="C36" s="100"/>
      <c r="D36" s="87"/>
      <c r="E36" s="128"/>
      <c r="F36" s="87"/>
      <c r="G36" s="87"/>
      <c r="H36" s="87"/>
      <c r="I36" s="87"/>
      <c r="J36" s="87"/>
    </row>
    <row r="37" spans="2:10">
      <c r="B37" s="87"/>
      <c r="C37" s="100"/>
      <c r="D37" s="87"/>
      <c r="E37" s="128"/>
      <c r="F37" s="87"/>
      <c r="G37" s="87"/>
      <c r="H37" s="87"/>
      <c r="I37" s="87"/>
      <c r="J37" s="87"/>
    </row>
    <row r="38" spans="2:10">
      <c r="B38" s="87"/>
      <c r="C38" s="100"/>
      <c r="D38" s="87"/>
      <c r="E38" s="128"/>
      <c r="F38" s="87"/>
      <c r="G38" s="87"/>
      <c r="H38" s="87"/>
      <c r="I38" s="87"/>
      <c r="J38" s="87"/>
    </row>
    <row r="39" spans="2:10">
      <c r="B39" s="87"/>
      <c r="C39" s="100"/>
      <c r="D39" s="87"/>
      <c r="E39" s="128"/>
      <c r="F39" s="87"/>
      <c r="G39" s="87"/>
      <c r="H39" s="87"/>
      <c r="I39" s="87"/>
      <c r="J39" s="87"/>
    </row>
    <row r="40" spans="2:10">
      <c r="B40" s="87"/>
      <c r="C40" s="100"/>
      <c r="D40" s="87"/>
      <c r="E40" s="128"/>
      <c r="F40" s="87"/>
      <c r="G40" s="87"/>
      <c r="H40" s="87"/>
      <c r="I40" s="87"/>
      <c r="J40" s="87"/>
    </row>
    <row r="41" spans="2:10">
      <c r="B41" s="87"/>
      <c r="C41" s="100"/>
      <c r="D41" s="87"/>
      <c r="E41" s="128"/>
      <c r="F41" s="87"/>
      <c r="G41" s="87"/>
      <c r="H41" s="87"/>
      <c r="I41" s="87"/>
      <c r="J41" s="87"/>
    </row>
    <row r="42" spans="2:10">
      <c r="B42" s="87"/>
      <c r="C42" s="100"/>
      <c r="D42" s="87"/>
      <c r="E42" s="128"/>
      <c r="F42" s="87"/>
      <c r="G42" s="87"/>
      <c r="H42" s="87"/>
      <c r="I42" s="87"/>
      <c r="J42" s="87"/>
    </row>
    <row r="43" spans="2:10">
      <c r="B43" s="87"/>
      <c r="C43" s="100"/>
      <c r="D43" s="87"/>
      <c r="E43" s="128"/>
      <c r="F43" s="87"/>
      <c r="G43" s="87"/>
      <c r="H43" s="87"/>
      <c r="I43" s="87"/>
      <c r="J43" s="87"/>
    </row>
    <row r="44" spans="2:10">
      <c r="B44" s="87"/>
      <c r="C44" s="100"/>
      <c r="D44" s="87"/>
      <c r="E44" s="128"/>
      <c r="F44" s="87"/>
      <c r="G44" s="87"/>
      <c r="H44" s="87"/>
      <c r="I44" s="87"/>
      <c r="J44" s="87"/>
    </row>
    <row r="45" spans="2:10">
      <c r="B45" s="87"/>
      <c r="C45" s="100"/>
      <c r="D45" s="87"/>
      <c r="E45" s="128"/>
      <c r="F45" s="87"/>
      <c r="G45" s="87"/>
      <c r="H45" s="87"/>
      <c r="I45" s="87"/>
      <c r="J45" s="87"/>
    </row>
    <row r="46" spans="2:10">
      <c r="B46" s="87"/>
      <c r="C46" s="100"/>
      <c r="D46" s="87"/>
      <c r="E46" s="128"/>
      <c r="F46" s="87"/>
      <c r="G46" s="87"/>
      <c r="H46" s="87"/>
      <c r="I46" s="87"/>
      <c r="J46" s="87"/>
    </row>
    <row r="47" spans="2:10">
      <c r="B47" s="87"/>
      <c r="C47" s="100"/>
      <c r="D47" s="87"/>
      <c r="E47" s="128"/>
      <c r="F47" s="87"/>
      <c r="G47" s="87"/>
      <c r="H47" s="87"/>
      <c r="I47" s="87"/>
      <c r="J47" s="87"/>
    </row>
    <row r="48" spans="2:10">
      <c r="B48" s="87"/>
      <c r="C48" s="100"/>
      <c r="D48" s="87"/>
      <c r="E48" s="128"/>
      <c r="F48" s="87"/>
      <c r="G48" s="87"/>
      <c r="H48" s="87"/>
      <c r="I48" s="87"/>
      <c r="J48" s="87"/>
    </row>
    <row r="49" spans="2:10">
      <c r="B49" s="87"/>
      <c r="C49" s="100"/>
      <c r="D49" s="87"/>
      <c r="E49" s="128"/>
      <c r="F49" s="87"/>
      <c r="G49" s="87"/>
      <c r="H49" s="87"/>
      <c r="I49" s="87"/>
      <c r="J49" s="87"/>
    </row>
    <row r="50" spans="2:10">
      <c r="B50" s="87"/>
      <c r="C50" s="100"/>
      <c r="D50" s="87"/>
      <c r="E50" s="128"/>
      <c r="F50" s="87"/>
      <c r="G50" s="87"/>
      <c r="H50" s="87"/>
      <c r="I50" s="87"/>
      <c r="J50" s="87"/>
    </row>
    <row r="51" spans="2:10">
      <c r="B51" s="87"/>
      <c r="C51" s="100"/>
      <c r="D51" s="87"/>
      <c r="E51" s="128"/>
      <c r="F51" s="87"/>
      <c r="G51" s="87"/>
      <c r="H51" s="87"/>
      <c r="I51" s="87"/>
      <c r="J51" s="87"/>
    </row>
    <row r="52" spans="2:10">
      <c r="B52" s="87"/>
      <c r="C52" s="100"/>
      <c r="D52" s="87"/>
      <c r="E52" s="128"/>
      <c r="F52" s="87"/>
      <c r="G52" s="87"/>
      <c r="H52" s="87"/>
      <c r="I52" s="87"/>
      <c r="J52" s="87"/>
    </row>
    <row r="53" spans="2:10">
      <c r="B53" s="87"/>
      <c r="C53" s="100"/>
      <c r="D53" s="87"/>
      <c r="E53" s="128"/>
      <c r="F53" s="87"/>
      <c r="G53" s="87"/>
      <c r="H53" s="87"/>
      <c r="I53" s="87"/>
      <c r="J53" s="87"/>
    </row>
    <row r="54" spans="2:10">
      <c r="B54" s="87"/>
      <c r="C54" s="100"/>
      <c r="D54" s="87"/>
      <c r="E54" s="128"/>
      <c r="F54" s="87"/>
      <c r="G54" s="87"/>
      <c r="H54" s="87"/>
      <c r="I54" s="87"/>
      <c r="J54" s="87"/>
    </row>
    <row r="55" spans="2:10">
      <c r="B55" s="87"/>
      <c r="C55" s="100"/>
      <c r="D55" s="87"/>
      <c r="E55" s="128"/>
      <c r="F55" s="87"/>
      <c r="G55" s="87"/>
      <c r="H55" s="87"/>
      <c r="I55" s="87"/>
      <c r="J55" s="87"/>
    </row>
    <row r="56" spans="2:10">
      <c r="B56" s="87"/>
      <c r="C56" s="100"/>
      <c r="D56" s="87"/>
      <c r="E56" s="128"/>
      <c r="F56" s="87"/>
      <c r="G56" s="87"/>
      <c r="H56" s="87"/>
      <c r="I56" s="87"/>
      <c r="J56" s="87"/>
    </row>
    <row r="57" spans="2:10">
      <c r="B57" s="87"/>
      <c r="C57" s="100"/>
      <c r="D57" s="87"/>
      <c r="E57" s="128"/>
      <c r="F57" s="87"/>
      <c r="G57" s="87"/>
      <c r="H57" s="87"/>
      <c r="I57" s="87"/>
      <c r="J57" s="87"/>
    </row>
    <row r="58" spans="2:10">
      <c r="B58" s="87"/>
      <c r="C58" s="100"/>
      <c r="D58" s="87"/>
      <c r="E58" s="128"/>
      <c r="F58" s="87"/>
      <c r="G58" s="87"/>
      <c r="H58" s="87"/>
      <c r="I58" s="87"/>
      <c r="J58" s="87"/>
    </row>
    <row r="59" spans="2:10">
      <c r="B59" s="87"/>
      <c r="C59" s="100"/>
      <c r="D59" s="87"/>
      <c r="E59" s="128"/>
      <c r="F59" s="87"/>
      <c r="G59" s="87"/>
      <c r="H59" s="87"/>
      <c r="I59" s="87"/>
      <c r="J59" s="87"/>
    </row>
    <row r="60" spans="2:10">
      <c r="B60" s="87"/>
      <c r="C60" s="100"/>
      <c r="D60" s="87"/>
      <c r="E60" s="128"/>
      <c r="F60" s="87"/>
      <c r="G60" s="87"/>
      <c r="H60" s="87"/>
      <c r="I60" s="87"/>
      <c r="J60" s="87"/>
    </row>
    <row r="61" spans="2:10">
      <c r="B61" s="87"/>
      <c r="C61" s="100"/>
      <c r="D61" s="87"/>
      <c r="E61" s="128"/>
      <c r="F61" s="87"/>
      <c r="G61" s="87"/>
      <c r="H61" s="87"/>
      <c r="I61" s="87"/>
      <c r="J61" s="87"/>
    </row>
    <row r="62" spans="2:10">
      <c r="B62" s="87"/>
      <c r="C62" s="100"/>
      <c r="D62" s="87"/>
      <c r="E62" s="128"/>
      <c r="F62" s="87"/>
      <c r="G62" s="87"/>
      <c r="H62" s="87"/>
      <c r="I62" s="87"/>
      <c r="J62" s="87"/>
    </row>
    <row r="63" spans="2:10">
      <c r="B63" s="87"/>
      <c r="C63" s="100"/>
      <c r="D63" s="87"/>
      <c r="E63" s="128"/>
      <c r="F63" s="87"/>
      <c r="G63" s="87"/>
      <c r="H63" s="87"/>
      <c r="I63" s="87"/>
      <c r="J63" s="87"/>
    </row>
    <row r="64" spans="2:10">
      <c r="B64" s="87"/>
      <c r="C64" s="100"/>
      <c r="D64" s="87"/>
      <c r="E64" s="128"/>
      <c r="F64" s="87"/>
      <c r="G64" s="87"/>
      <c r="H64" s="87"/>
      <c r="I64" s="87"/>
      <c r="J64" s="87"/>
    </row>
    <row r="65" spans="2:10">
      <c r="B65" s="87"/>
      <c r="C65" s="100"/>
      <c r="D65" s="87"/>
      <c r="E65" s="128"/>
      <c r="F65" s="87"/>
      <c r="G65" s="87"/>
      <c r="H65" s="87"/>
      <c r="I65" s="87"/>
      <c r="J65" s="87"/>
    </row>
    <row r="66" spans="2:10">
      <c r="B66" s="87"/>
      <c r="C66" s="100"/>
      <c r="D66" s="87"/>
      <c r="E66" s="128"/>
      <c r="F66" s="87"/>
      <c r="G66" s="87"/>
      <c r="H66" s="87"/>
      <c r="I66" s="87"/>
      <c r="J66" s="87"/>
    </row>
    <row r="67" spans="2:10">
      <c r="B67" s="87"/>
      <c r="C67" s="100"/>
      <c r="D67" s="87"/>
      <c r="E67" s="128"/>
      <c r="F67" s="87"/>
      <c r="G67" s="87"/>
      <c r="H67" s="87"/>
      <c r="I67" s="87"/>
      <c r="J67" s="87"/>
    </row>
    <row r="68" spans="2:10">
      <c r="B68" s="87"/>
      <c r="C68" s="100"/>
      <c r="D68" s="87"/>
      <c r="E68" s="128"/>
      <c r="F68" s="87"/>
      <c r="G68" s="87"/>
      <c r="H68" s="87"/>
      <c r="I68" s="87"/>
      <c r="J68" s="87"/>
    </row>
    <row r="69" spans="2:10">
      <c r="B69" s="87"/>
      <c r="C69" s="100"/>
      <c r="D69" s="87"/>
      <c r="E69" s="128"/>
      <c r="F69" s="87"/>
      <c r="G69" s="87"/>
      <c r="H69" s="87"/>
      <c r="I69" s="87"/>
      <c r="J69" s="87"/>
    </row>
    <row r="70" spans="2:10">
      <c r="B70" s="87"/>
      <c r="C70" s="100"/>
      <c r="D70" s="87"/>
      <c r="E70" s="128"/>
      <c r="F70" s="87"/>
      <c r="G70" s="87"/>
      <c r="H70" s="87"/>
      <c r="I70" s="87"/>
      <c r="J70" s="87"/>
    </row>
    <row r="71" spans="2:10">
      <c r="B71" s="87"/>
      <c r="C71" s="100"/>
      <c r="D71" s="87"/>
      <c r="E71" s="128"/>
      <c r="F71" s="87"/>
      <c r="G71" s="87"/>
      <c r="H71" s="87"/>
      <c r="I71" s="87"/>
      <c r="J71" s="87"/>
    </row>
    <row r="72" spans="2:10">
      <c r="B72" s="87"/>
      <c r="C72" s="100"/>
      <c r="D72" s="87"/>
      <c r="E72" s="128"/>
      <c r="F72" s="87"/>
      <c r="G72" s="87"/>
      <c r="H72" s="87"/>
      <c r="I72" s="87"/>
      <c r="J72" s="87"/>
    </row>
    <row r="73" spans="2:10">
      <c r="B73" s="87"/>
      <c r="C73" s="100"/>
      <c r="D73" s="87"/>
      <c r="E73" s="128"/>
      <c r="F73" s="87"/>
      <c r="G73" s="87"/>
      <c r="H73" s="87"/>
      <c r="I73" s="87"/>
      <c r="J73" s="87"/>
    </row>
    <row r="74" spans="2:10">
      <c r="B74" s="87"/>
      <c r="C74" s="100"/>
      <c r="D74" s="87"/>
      <c r="E74" s="128"/>
      <c r="F74" s="87"/>
      <c r="G74" s="87"/>
      <c r="H74" s="87"/>
      <c r="I74" s="87"/>
      <c r="J74" s="87"/>
    </row>
    <row r="75" spans="2:10">
      <c r="B75" s="87"/>
      <c r="C75" s="100"/>
      <c r="D75" s="87"/>
      <c r="E75" s="128"/>
      <c r="F75" s="87"/>
      <c r="G75" s="87"/>
      <c r="H75" s="87"/>
      <c r="I75" s="87"/>
      <c r="J75" s="87"/>
    </row>
    <row r="76" spans="2:10">
      <c r="B76" s="87"/>
      <c r="C76" s="100"/>
      <c r="D76" s="87"/>
      <c r="E76" s="128"/>
      <c r="F76" s="87"/>
      <c r="G76" s="87"/>
      <c r="H76" s="87"/>
      <c r="I76" s="87"/>
      <c r="J76" s="87"/>
    </row>
    <row r="77" spans="2:10">
      <c r="B77" s="87"/>
      <c r="C77" s="100"/>
      <c r="D77" s="87"/>
      <c r="E77" s="128"/>
      <c r="F77" s="87"/>
      <c r="G77" s="87"/>
      <c r="H77" s="87"/>
      <c r="I77" s="87"/>
      <c r="J77" s="87"/>
    </row>
    <row r="78" spans="2:10">
      <c r="B78" s="87"/>
      <c r="C78" s="100"/>
      <c r="D78" s="87"/>
      <c r="E78" s="128"/>
      <c r="F78" s="87"/>
      <c r="G78" s="87"/>
      <c r="H78" s="87"/>
      <c r="I78" s="87"/>
      <c r="J78" s="87"/>
    </row>
    <row r="79" spans="2:10">
      <c r="B79" s="87"/>
      <c r="C79" s="100"/>
      <c r="D79" s="87"/>
      <c r="E79" s="128"/>
      <c r="F79" s="87"/>
      <c r="G79" s="87"/>
      <c r="H79" s="87"/>
      <c r="I79" s="87"/>
      <c r="J79" s="87"/>
    </row>
    <row r="80" spans="2:10">
      <c r="B80" s="87"/>
      <c r="C80" s="100"/>
      <c r="D80" s="87"/>
      <c r="E80" s="128"/>
      <c r="F80" s="87"/>
      <c r="G80" s="87"/>
      <c r="H80" s="87"/>
      <c r="I80" s="87"/>
      <c r="J80" s="87"/>
    </row>
    <row r="81" spans="2:10">
      <c r="B81" s="87"/>
      <c r="C81" s="100"/>
      <c r="D81" s="87"/>
      <c r="E81" s="128"/>
      <c r="F81" s="87"/>
      <c r="G81" s="87"/>
      <c r="H81" s="87"/>
      <c r="I81" s="87"/>
      <c r="J81" s="87"/>
    </row>
    <row r="82" spans="2:10">
      <c r="B82" s="87"/>
      <c r="C82" s="100"/>
      <c r="D82" s="87"/>
      <c r="E82" s="128"/>
      <c r="F82" s="87"/>
      <c r="G82" s="87"/>
      <c r="H82" s="87"/>
      <c r="I82" s="87"/>
      <c r="J82" s="87"/>
    </row>
    <row r="83" spans="2:10">
      <c r="B83" s="87"/>
      <c r="C83" s="100"/>
      <c r="D83" s="87"/>
      <c r="E83" s="128"/>
      <c r="F83" s="87"/>
      <c r="G83" s="87"/>
      <c r="H83" s="87"/>
      <c r="I83" s="87"/>
      <c r="J83" s="87"/>
    </row>
    <row r="84" spans="2:10">
      <c r="B84" s="87"/>
      <c r="C84" s="100"/>
      <c r="D84" s="87"/>
      <c r="E84" s="128"/>
      <c r="F84" s="87"/>
      <c r="G84" s="87"/>
      <c r="H84" s="87"/>
      <c r="I84" s="87"/>
      <c r="J84" s="87"/>
    </row>
    <row r="85" spans="2:10">
      <c r="B85" s="87"/>
      <c r="C85" s="100"/>
      <c r="D85" s="87"/>
      <c r="E85" s="128"/>
      <c r="F85" s="87"/>
      <c r="G85" s="87"/>
      <c r="H85" s="87"/>
      <c r="I85" s="87"/>
      <c r="J85" s="87"/>
    </row>
    <row r="86" spans="2:10">
      <c r="B86" s="87"/>
      <c r="C86" s="100"/>
      <c r="D86" s="87"/>
      <c r="E86" s="128"/>
      <c r="F86" s="87"/>
      <c r="G86" s="87"/>
      <c r="H86" s="87"/>
      <c r="I86" s="87"/>
      <c r="J86" s="87"/>
    </row>
    <row r="87" spans="2:10">
      <c r="B87" s="87"/>
      <c r="C87" s="100"/>
      <c r="D87" s="87"/>
      <c r="E87" s="128"/>
      <c r="F87" s="87"/>
      <c r="G87" s="87"/>
      <c r="H87" s="87"/>
      <c r="I87" s="87"/>
      <c r="J87" s="87"/>
    </row>
    <row r="88" spans="2:10">
      <c r="B88" s="87"/>
      <c r="C88" s="100"/>
      <c r="D88" s="87"/>
      <c r="E88" s="128"/>
      <c r="F88" s="87"/>
      <c r="G88" s="87"/>
      <c r="H88" s="87"/>
      <c r="I88" s="87"/>
      <c r="J88" s="87"/>
    </row>
    <row r="89" spans="2:10">
      <c r="B89" s="87"/>
      <c r="C89" s="100"/>
      <c r="D89" s="87"/>
      <c r="E89" s="128"/>
      <c r="F89" s="87"/>
      <c r="G89" s="87"/>
      <c r="H89" s="87"/>
      <c r="I89" s="87"/>
      <c r="J89" s="87"/>
    </row>
    <row r="90" spans="2:10">
      <c r="B90" s="87"/>
      <c r="C90" s="100"/>
      <c r="D90" s="87"/>
      <c r="E90" s="128"/>
      <c r="F90" s="87"/>
      <c r="G90" s="87"/>
      <c r="H90" s="87"/>
      <c r="I90" s="87"/>
      <c r="J90" s="87"/>
    </row>
    <row r="91" spans="2:10">
      <c r="B91" s="87"/>
      <c r="C91" s="100"/>
      <c r="D91" s="87"/>
      <c r="E91" s="128"/>
      <c r="F91" s="87"/>
      <c r="G91" s="87"/>
      <c r="H91" s="87"/>
      <c r="I91" s="87"/>
      <c r="J91" s="87"/>
    </row>
    <row r="92" spans="2:10">
      <c r="B92" s="87"/>
      <c r="C92" s="100"/>
      <c r="D92" s="87"/>
      <c r="E92" s="128"/>
      <c r="F92" s="87"/>
      <c r="G92" s="87"/>
      <c r="H92" s="87"/>
      <c r="I92" s="87"/>
      <c r="J92" s="87"/>
    </row>
    <row r="93" spans="2:10">
      <c r="B93" s="87"/>
      <c r="C93" s="100"/>
      <c r="D93" s="87"/>
      <c r="E93" s="128"/>
      <c r="F93" s="87"/>
      <c r="G93" s="87"/>
      <c r="H93" s="87"/>
      <c r="I93" s="87"/>
      <c r="J93" s="87"/>
    </row>
    <row r="94" spans="2:10">
      <c r="B94" s="87"/>
      <c r="C94" s="100"/>
      <c r="D94" s="87"/>
      <c r="E94" s="128"/>
      <c r="F94" s="87"/>
      <c r="G94" s="87"/>
      <c r="H94" s="87"/>
      <c r="I94" s="87"/>
      <c r="J94" s="87"/>
    </row>
    <row r="95" spans="2:10">
      <c r="B95" s="87"/>
      <c r="C95" s="100"/>
      <c r="D95" s="87"/>
      <c r="E95" s="128"/>
      <c r="F95" s="87"/>
      <c r="G95" s="87"/>
      <c r="H95" s="87"/>
      <c r="I95" s="87"/>
      <c r="J95" s="87"/>
    </row>
    <row r="96" spans="2:10">
      <c r="B96" s="87"/>
      <c r="C96" s="100"/>
      <c r="D96" s="87"/>
      <c r="E96" s="128"/>
      <c r="F96" s="87"/>
      <c r="G96" s="87"/>
      <c r="H96" s="87"/>
      <c r="I96" s="87"/>
      <c r="J96" s="87"/>
    </row>
    <row r="97" spans="2:10">
      <c r="B97" s="87"/>
      <c r="C97" s="100"/>
      <c r="D97" s="87"/>
      <c r="E97" s="128"/>
      <c r="F97" s="87"/>
      <c r="G97" s="87"/>
      <c r="H97" s="87"/>
      <c r="I97" s="87"/>
      <c r="J97" s="87"/>
    </row>
    <row r="98" spans="2:10">
      <c r="B98" s="87"/>
      <c r="C98" s="100"/>
      <c r="D98" s="87"/>
      <c r="E98" s="128"/>
      <c r="F98" s="87"/>
      <c r="G98" s="87"/>
      <c r="H98" s="87"/>
      <c r="I98" s="87"/>
      <c r="J98" s="87"/>
    </row>
    <row r="99" spans="2:10">
      <c r="B99" s="87"/>
      <c r="C99" s="100"/>
      <c r="D99" s="87"/>
      <c r="E99" s="128"/>
      <c r="F99" s="87"/>
      <c r="G99" s="87"/>
      <c r="H99" s="87"/>
      <c r="I99" s="87"/>
      <c r="J99" s="87"/>
    </row>
    <row r="100" spans="2:10">
      <c r="B100" s="87"/>
      <c r="C100" s="100"/>
      <c r="D100" s="87"/>
      <c r="E100" s="128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93"/>
      <c r="C120" s="93"/>
      <c r="D120" s="94"/>
      <c r="E120" s="94"/>
      <c r="F120" s="112"/>
      <c r="G120" s="112"/>
      <c r="H120" s="112"/>
      <c r="I120" s="112"/>
      <c r="J120" s="94"/>
    </row>
    <row r="121" spans="2:10">
      <c r="B121" s="93"/>
      <c r="C121" s="93"/>
      <c r="D121" s="94"/>
      <c r="E121" s="94"/>
      <c r="F121" s="112"/>
      <c r="G121" s="112"/>
      <c r="H121" s="112"/>
      <c r="I121" s="112"/>
      <c r="J121" s="94"/>
    </row>
    <row r="122" spans="2:10">
      <c r="B122" s="93"/>
      <c r="C122" s="93"/>
      <c r="D122" s="94"/>
      <c r="E122" s="94"/>
      <c r="F122" s="112"/>
      <c r="G122" s="112"/>
      <c r="H122" s="112"/>
      <c r="I122" s="112"/>
      <c r="J122" s="94"/>
    </row>
    <row r="123" spans="2:10">
      <c r="B123" s="93"/>
      <c r="C123" s="93"/>
      <c r="D123" s="94"/>
      <c r="E123" s="94"/>
      <c r="F123" s="112"/>
      <c r="G123" s="112"/>
      <c r="H123" s="112"/>
      <c r="I123" s="112"/>
      <c r="J123" s="94"/>
    </row>
    <row r="124" spans="2:10">
      <c r="B124" s="93"/>
      <c r="C124" s="93"/>
      <c r="D124" s="94"/>
      <c r="E124" s="94"/>
      <c r="F124" s="112"/>
      <c r="G124" s="112"/>
      <c r="H124" s="112"/>
      <c r="I124" s="112"/>
      <c r="J124" s="94"/>
    </row>
    <row r="125" spans="2:10">
      <c r="B125" s="93"/>
      <c r="C125" s="93"/>
      <c r="D125" s="94"/>
      <c r="E125" s="94"/>
      <c r="F125" s="112"/>
      <c r="G125" s="112"/>
      <c r="H125" s="112"/>
      <c r="I125" s="112"/>
      <c r="J125" s="94"/>
    </row>
    <row r="126" spans="2:10">
      <c r="B126" s="93"/>
      <c r="C126" s="93"/>
      <c r="D126" s="94"/>
      <c r="E126" s="94"/>
      <c r="F126" s="112"/>
      <c r="G126" s="112"/>
      <c r="H126" s="112"/>
      <c r="I126" s="112"/>
      <c r="J126" s="94"/>
    </row>
    <row r="127" spans="2:10">
      <c r="B127" s="93"/>
      <c r="C127" s="93"/>
      <c r="D127" s="94"/>
      <c r="E127" s="94"/>
      <c r="F127" s="112"/>
      <c r="G127" s="112"/>
      <c r="H127" s="112"/>
      <c r="I127" s="112"/>
      <c r="J127" s="94"/>
    </row>
    <row r="128" spans="2:10">
      <c r="B128" s="93"/>
      <c r="C128" s="93"/>
      <c r="D128" s="94"/>
      <c r="E128" s="94"/>
      <c r="F128" s="112"/>
      <c r="G128" s="112"/>
      <c r="H128" s="112"/>
      <c r="I128" s="112"/>
      <c r="J128" s="94"/>
    </row>
    <row r="129" spans="2:10">
      <c r="B129" s="93"/>
      <c r="C129" s="93"/>
      <c r="D129" s="94"/>
      <c r="E129" s="94"/>
      <c r="F129" s="112"/>
      <c r="G129" s="112"/>
      <c r="H129" s="112"/>
      <c r="I129" s="112"/>
      <c r="J129" s="94"/>
    </row>
    <row r="130" spans="2:10">
      <c r="B130" s="93"/>
      <c r="C130" s="93"/>
      <c r="D130" s="94"/>
      <c r="E130" s="94"/>
      <c r="F130" s="112"/>
      <c r="G130" s="112"/>
      <c r="H130" s="112"/>
      <c r="I130" s="112"/>
      <c r="J130" s="94"/>
    </row>
    <row r="131" spans="2:10">
      <c r="B131" s="93"/>
      <c r="C131" s="93"/>
      <c r="D131" s="94"/>
      <c r="E131" s="94"/>
      <c r="F131" s="112"/>
      <c r="G131" s="112"/>
      <c r="H131" s="112"/>
      <c r="I131" s="112"/>
      <c r="J131" s="94"/>
    </row>
    <row r="132" spans="2:10">
      <c r="B132" s="93"/>
      <c r="C132" s="93"/>
      <c r="D132" s="94"/>
      <c r="E132" s="94"/>
      <c r="F132" s="112"/>
      <c r="G132" s="112"/>
      <c r="H132" s="112"/>
      <c r="I132" s="112"/>
      <c r="J132" s="94"/>
    </row>
    <row r="133" spans="2:10">
      <c r="B133" s="93"/>
      <c r="C133" s="93"/>
      <c r="D133" s="94"/>
      <c r="E133" s="94"/>
      <c r="F133" s="112"/>
      <c r="G133" s="112"/>
      <c r="H133" s="112"/>
      <c r="I133" s="112"/>
      <c r="J133" s="94"/>
    </row>
    <row r="134" spans="2:10">
      <c r="B134" s="93"/>
      <c r="C134" s="93"/>
      <c r="D134" s="94"/>
      <c r="E134" s="94"/>
      <c r="F134" s="112"/>
      <c r="G134" s="112"/>
      <c r="H134" s="112"/>
      <c r="I134" s="112"/>
      <c r="J134" s="94"/>
    </row>
    <row r="135" spans="2:10">
      <c r="B135" s="93"/>
      <c r="C135" s="93"/>
      <c r="D135" s="94"/>
      <c r="E135" s="94"/>
      <c r="F135" s="112"/>
      <c r="G135" s="112"/>
      <c r="H135" s="112"/>
      <c r="I135" s="112"/>
      <c r="J135" s="94"/>
    </row>
    <row r="136" spans="2:10">
      <c r="B136" s="93"/>
      <c r="C136" s="93"/>
      <c r="D136" s="94"/>
      <c r="E136" s="94"/>
      <c r="F136" s="112"/>
      <c r="G136" s="112"/>
      <c r="H136" s="112"/>
      <c r="I136" s="112"/>
      <c r="J136" s="94"/>
    </row>
    <row r="137" spans="2:10">
      <c r="B137" s="93"/>
      <c r="C137" s="93"/>
      <c r="D137" s="94"/>
      <c r="E137" s="94"/>
      <c r="F137" s="112"/>
      <c r="G137" s="112"/>
      <c r="H137" s="112"/>
      <c r="I137" s="112"/>
      <c r="J137" s="94"/>
    </row>
    <row r="138" spans="2:10">
      <c r="B138" s="93"/>
      <c r="C138" s="93"/>
      <c r="D138" s="94"/>
      <c r="E138" s="94"/>
      <c r="F138" s="112"/>
      <c r="G138" s="112"/>
      <c r="H138" s="112"/>
      <c r="I138" s="112"/>
      <c r="J138" s="94"/>
    </row>
    <row r="139" spans="2:10">
      <c r="B139" s="93"/>
      <c r="C139" s="93"/>
      <c r="D139" s="94"/>
      <c r="E139" s="94"/>
      <c r="F139" s="112"/>
      <c r="G139" s="112"/>
      <c r="H139" s="112"/>
      <c r="I139" s="112"/>
      <c r="J139" s="94"/>
    </row>
    <row r="140" spans="2:10">
      <c r="B140" s="93"/>
      <c r="C140" s="93"/>
      <c r="D140" s="94"/>
      <c r="E140" s="94"/>
      <c r="F140" s="112"/>
      <c r="G140" s="112"/>
      <c r="H140" s="112"/>
      <c r="I140" s="112"/>
      <c r="J140" s="94"/>
    </row>
    <row r="141" spans="2:10">
      <c r="B141" s="93"/>
      <c r="C141" s="93"/>
      <c r="D141" s="94"/>
      <c r="E141" s="94"/>
      <c r="F141" s="112"/>
      <c r="G141" s="112"/>
      <c r="H141" s="112"/>
      <c r="I141" s="112"/>
      <c r="J141" s="94"/>
    </row>
    <row r="142" spans="2:10">
      <c r="B142" s="93"/>
      <c r="C142" s="93"/>
      <c r="D142" s="94"/>
      <c r="E142" s="94"/>
      <c r="F142" s="112"/>
      <c r="G142" s="112"/>
      <c r="H142" s="112"/>
      <c r="I142" s="112"/>
      <c r="J142" s="94"/>
    </row>
    <row r="143" spans="2:10">
      <c r="B143" s="93"/>
      <c r="C143" s="93"/>
      <c r="D143" s="94"/>
      <c r="E143" s="94"/>
      <c r="F143" s="112"/>
      <c r="G143" s="112"/>
      <c r="H143" s="112"/>
      <c r="I143" s="112"/>
      <c r="J143" s="94"/>
    </row>
    <row r="144" spans="2:10">
      <c r="B144" s="93"/>
      <c r="C144" s="93"/>
      <c r="D144" s="94"/>
      <c r="E144" s="94"/>
      <c r="F144" s="112"/>
      <c r="G144" s="112"/>
      <c r="H144" s="112"/>
      <c r="I144" s="112"/>
      <c r="J144" s="94"/>
    </row>
    <row r="145" spans="2:10">
      <c r="B145" s="93"/>
      <c r="C145" s="93"/>
      <c r="D145" s="94"/>
      <c r="E145" s="94"/>
      <c r="F145" s="112"/>
      <c r="G145" s="112"/>
      <c r="H145" s="112"/>
      <c r="I145" s="112"/>
      <c r="J145" s="94"/>
    </row>
    <row r="146" spans="2:10">
      <c r="B146" s="93"/>
      <c r="C146" s="93"/>
      <c r="D146" s="94"/>
      <c r="E146" s="94"/>
      <c r="F146" s="112"/>
      <c r="G146" s="112"/>
      <c r="H146" s="112"/>
      <c r="I146" s="112"/>
      <c r="J146" s="94"/>
    </row>
    <row r="147" spans="2:10">
      <c r="B147" s="93"/>
      <c r="C147" s="93"/>
      <c r="D147" s="94"/>
      <c r="E147" s="94"/>
      <c r="F147" s="112"/>
      <c r="G147" s="112"/>
      <c r="H147" s="112"/>
      <c r="I147" s="112"/>
      <c r="J147" s="94"/>
    </row>
    <row r="148" spans="2:10">
      <c r="B148" s="93"/>
      <c r="C148" s="93"/>
      <c r="D148" s="94"/>
      <c r="E148" s="94"/>
      <c r="F148" s="112"/>
      <c r="G148" s="112"/>
      <c r="H148" s="112"/>
      <c r="I148" s="112"/>
      <c r="J148" s="94"/>
    </row>
    <row r="149" spans="2:10">
      <c r="B149" s="93"/>
      <c r="C149" s="93"/>
      <c r="D149" s="94"/>
      <c r="E149" s="94"/>
      <c r="F149" s="112"/>
      <c r="G149" s="112"/>
      <c r="H149" s="112"/>
      <c r="I149" s="112"/>
      <c r="J149" s="94"/>
    </row>
    <row r="150" spans="2:10">
      <c r="B150" s="93"/>
      <c r="C150" s="93"/>
      <c r="D150" s="94"/>
      <c r="E150" s="94"/>
      <c r="F150" s="112"/>
      <c r="G150" s="112"/>
      <c r="H150" s="112"/>
      <c r="I150" s="112"/>
      <c r="J150" s="94"/>
    </row>
    <row r="151" spans="2:10">
      <c r="B151" s="93"/>
      <c r="C151" s="93"/>
      <c r="D151" s="94"/>
      <c r="E151" s="94"/>
      <c r="F151" s="112"/>
      <c r="G151" s="112"/>
      <c r="H151" s="112"/>
      <c r="I151" s="112"/>
      <c r="J151" s="94"/>
    </row>
    <row r="152" spans="2:10">
      <c r="B152" s="93"/>
      <c r="C152" s="93"/>
      <c r="D152" s="94"/>
      <c r="E152" s="94"/>
      <c r="F152" s="112"/>
      <c r="G152" s="112"/>
      <c r="H152" s="112"/>
      <c r="I152" s="112"/>
      <c r="J152" s="94"/>
    </row>
    <row r="153" spans="2:10">
      <c r="B153" s="93"/>
      <c r="C153" s="93"/>
      <c r="D153" s="94"/>
      <c r="E153" s="94"/>
      <c r="F153" s="112"/>
      <c r="G153" s="112"/>
      <c r="H153" s="112"/>
      <c r="I153" s="112"/>
      <c r="J153" s="94"/>
    </row>
    <row r="154" spans="2:10">
      <c r="B154" s="93"/>
      <c r="C154" s="93"/>
      <c r="D154" s="94"/>
      <c r="E154" s="94"/>
      <c r="F154" s="112"/>
      <c r="G154" s="112"/>
      <c r="H154" s="112"/>
      <c r="I154" s="112"/>
      <c r="J154" s="94"/>
    </row>
    <row r="155" spans="2:10">
      <c r="B155" s="93"/>
      <c r="C155" s="93"/>
      <c r="D155" s="94"/>
      <c r="E155" s="94"/>
      <c r="F155" s="112"/>
      <c r="G155" s="112"/>
      <c r="H155" s="112"/>
      <c r="I155" s="112"/>
      <c r="J155" s="94"/>
    </row>
    <row r="156" spans="2:10">
      <c r="B156" s="93"/>
      <c r="C156" s="93"/>
      <c r="D156" s="94"/>
      <c r="E156" s="94"/>
      <c r="F156" s="112"/>
      <c r="G156" s="112"/>
      <c r="H156" s="112"/>
      <c r="I156" s="112"/>
      <c r="J156" s="94"/>
    </row>
    <row r="157" spans="2:10">
      <c r="B157" s="93"/>
      <c r="C157" s="93"/>
      <c r="D157" s="94"/>
      <c r="E157" s="94"/>
      <c r="F157" s="112"/>
      <c r="G157" s="112"/>
      <c r="H157" s="112"/>
      <c r="I157" s="112"/>
      <c r="J157" s="94"/>
    </row>
    <row r="158" spans="2:10">
      <c r="B158" s="93"/>
      <c r="C158" s="93"/>
      <c r="D158" s="94"/>
      <c r="E158" s="94"/>
      <c r="F158" s="112"/>
      <c r="G158" s="112"/>
      <c r="H158" s="112"/>
      <c r="I158" s="112"/>
      <c r="J158" s="94"/>
    </row>
    <row r="159" spans="2:10">
      <c r="B159" s="93"/>
      <c r="C159" s="93"/>
      <c r="D159" s="94"/>
      <c r="E159" s="94"/>
      <c r="F159" s="112"/>
      <c r="G159" s="112"/>
      <c r="H159" s="112"/>
      <c r="I159" s="112"/>
      <c r="J159" s="94"/>
    </row>
    <row r="160" spans="2:10">
      <c r="B160" s="93"/>
      <c r="C160" s="93"/>
      <c r="D160" s="94"/>
      <c r="E160" s="94"/>
      <c r="F160" s="112"/>
      <c r="G160" s="112"/>
      <c r="H160" s="112"/>
      <c r="I160" s="112"/>
      <c r="J160" s="94"/>
    </row>
    <row r="161" spans="2:10">
      <c r="B161" s="93"/>
      <c r="C161" s="93"/>
      <c r="D161" s="94"/>
      <c r="E161" s="94"/>
      <c r="F161" s="112"/>
      <c r="G161" s="112"/>
      <c r="H161" s="112"/>
      <c r="I161" s="112"/>
      <c r="J161" s="94"/>
    </row>
    <row r="162" spans="2:10">
      <c r="B162" s="93"/>
      <c r="C162" s="93"/>
      <c r="D162" s="94"/>
      <c r="E162" s="94"/>
      <c r="F162" s="112"/>
      <c r="G162" s="112"/>
      <c r="H162" s="112"/>
      <c r="I162" s="112"/>
      <c r="J162" s="94"/>
    </row>
    <row r="163" spans="2:10">
      <c r="B163" s="93"/>
      <c r="C163" s="93"/>
      <c r="D163" s="94"/>
      <c r="E163" s="94"/>
      <c r="F163" s="112"/>
      <c r="G163" s="112"/>
      <c r="H163" s="112"/>
      <c r="I163" s="112"/>
      <c r="J163" s="94"/>
    </row>
    <row r="164" spans="2:10">
      <c r="B164" s="93"/>
      <c r="C164" s="93"/>
      <c r="D164" s="94"/>
      <c r="E164" s="94"/>
      <c r="F164" s="112"/>
      <c r="G164" s="112"/>
      <c r="H164" s="112"/>
      <c r="I164" s="112"/>
      <c r="J164" s="94"/>
    </row>
    <row r="165" spans="2:10">
      <c r="B165" s="93"/>
      <c r="C165" s="93"/>
      <c r="D165" s="94"/>
      <c r="E165" s="94"/>
      <c r="F165" s="112"/>
      <c r="G165" s="112"/>
      <c r="H165" s="112"/>
      <c r="I165" s="112"/>
      <c r="J165" s="94"/>
    </row>
    <row r="166" spans="2:10">
      <c r="B166" s="93"/>
      <c r="C166" s="93"/>
      <c r="D166" s="94"/>
      <c r="E166" s="94"/>
      <c r="F166" s="112"/>
      <c r="G166" s="112"/>
      <c r="H166" s="112"/>
      <c r="I166" s="112"/>
      <c r="J166" s="94"/>
    </row>
    <row r="167" spans="2:10">
      <c r="B167" s="93"/>
      <c r="C167" s="93"/>
      <c r="D167" s="94"/>
      <c r="E167" s="94"/>
      <c r="F167" s="112"/>
      <c r="G167" s="112"/>
      <c r="H167" s="112"/>
      <c r="I167" s="112"/>
      <c r="J167" s="94"/>
    </row>
    <row r="168" spans="2:10">
      <c r="B168" s="93"/>
      <c r="C168" s="93"/>
      <c r="D168" s="94"/>
      <c r="E168" s="94"/>
      <c r="F168" s="112"/>
      <c r="G168" s="112"/>
      <c r="H168" s="112"/>
      <c r="I168" s="112"/>
      <c r="J168" s="94"/>
    </row>
    <row r="169" spans="2:10">
      <c r="B169" s="93"/>
      <c r="C169" s="93"/>
      <c r="D169" s="94"/>
      <c r="E169" s="94"/>
      <c r="F169" s="112"/>
      <c r="G169" s="112"/>
      <c r="H169" s="112"/>
      <c r="I169" s="112"/>
      <c r="J169" s="94"/>
    </row>
    <row r="170" spans="2:10">
      <c r="B170" s="93"/>
      <c r="C170" s="93"/>
      <c r="D170" s="94"/>
      <c r="E170" s="94"/>
      <c r="F170" s="112"/>
      <c r="G170" s="112"/>
      <c r="H170" s="112"/>
      <c r="I170" s="112"/>
      <c r="J170" s="94"/>
    </row>
    <row r="171" spans="2:10">
      <c r="B171" s="93"/>
      <c r="C171" s="93"/>
      <c r="D171" s="94"/>
      <c r="E171" s="94"/>
      <c r="F171" s="112"/>
      <c r="G171" s="112"/>
      <c r="H171" s="112"/>
      <c r="I171" s="112"/>
      <c r="J171" s="94"/>
    </row>
    <row r="172" spans="2:10">
      <c r="B172" s="93"/>
      <c r="C172" s="93"/>
      <c r="D172" s="94"/>
      <c r="E172" s="94"/>
      <c r="F172" s="112"/>
      <c r="G172" s="112"/>
      <c r="H172" s="112"/>
      <c r="I172" s="112"/>
      <c r="J172" s="94"/>
    </row>
    <row r="173" spans="2:10">
      <c r="B173" s="93"/>
      <c r="C173" s="93"/>
      <c r="D173" s="94"/>
      <c r="E173" s="94"/>
      <c r="F173" s="112"/>
      <c r="G173" s="112"/>
      <c r="H173" s="112"/>
      <c r="I173" s="112"/>
      <c r="J173" s="94"/>
    </row>
    <row r="174" spans="2:10">
      <c r="B174" s="93"/>
      <c r="C174" s="93"/>
      <c r="D174" s="94"/>
      <c r="E174" s="94"/>
      <c r="F174" s="112"/>
      <c r="G174" s="112"/>
      <c r="H174" s="112"/>
      <c r="I174" s="112"/>
      <c r="J174" s="94"/>
    </row>
    <row r="175" spans="2:10">
      <c r="B175" s="93"/>
      <c r="C175" s="93"/>
      <c r="D175" s="94"/>
      <c r="E175" s="94"/>
      <c r="F175" s="112"/>
      <c r="G175" s="112"/>
      <c r="H175" s="112"/>
      <c r="I175" s="112"/>
      <c r="J175" s="94"/>
    </row>
    <row r="176" spans="2:10">
      <c r="B176" s="93"/>
      <c r="C176" s="93"/>
      <c r="D176" s="94"/>
      <c r="E176" s="94"/>
      <c r="F176" s="112"/>
      <c r="G176" s="112"/>
      <c r="H176" s="112"/>
      <c r="I176" s="112"/>
      <c r="J176" s="94"/>
    </row>
    <row r="177" spans="2:10">
      <c r="B177" s="93"/>
      <c r="C177" s="93"/>
      <c r="D177" s="94"/>
      <c r="E177" s="94"/>
      <c r="F177" s="112"/>
      <c r="G177" s="112"/>
      <c r="H177" s="112"/>
      <c r="I177" s="112"/>
      <c r="J177" s="94"/>
    </row>
    <row r="178" spans="2:10">
      <c r="B178" s="93"/>
      <c r="C178" s="93"/>
      <c r="D178" s="94"/>
      <c r="E178" s="94"/>
      <c r="F178" s="112"/>
      <c r="G178" s="112"/>
      <c r="H178" s="112"/>
      <c r="I178" s="112"/>
      <c r="J178" s="94"/>
    </row>
    <row r="179" spans="2:10">
      <c r="B179" s="93"/>
      <c r="C179" s="93"/>
      <c r="D179" s="94"/>
      <c r="E179" s="94"/>
      <c r="F179" s="112"/>
      <c r="G179" s="112"/>
      <c r="H179" s="112"/>
      <c r="I179" s="112"/>
      <c r="J179" s="94"/>
    </row>
    <row r="180" spans="2:10">
      <c r="B180" s="93"/>
      <c r="C180" s="93"/>
      <c r="D180" s="94"/>
      <c r="E180" s="94"/>
      <c r="F180" s="112"/>
      <c r="G180" s="112"/>
      <c r="H180" s="112"/>
      <c r="I180" s="112"/>
      <c r="J180" s="94"/>
    </row>
    <row r="181" spans="2:10">
      <c r="B181" s="93"/>
      <c r="C181" s="93"/>
      <c r="D181" s="94"/>
      <c r="E181" s="94"/>
      <c r="F181" s="112"/>
      <c r="G181" s="112"/>
      <c r="H181" s="112"/>
      <c r="I181" s="112"/>
      <c r="J181" s="94"/>
    </row>
    <row r="182" spans="2:10">
      <c r="B182" s="93"/>
      <c r="C182" s="93"/>
      <c r="D182" s="94"/>
      <c r="E182" s="94"/>
      <c r="F182" s="112"/>
      <c r="G182" s="112"/>
      <c r="H182" s="112"/>
      <c r="I182" s="112"/>
      <c r="J182" s="94"/>
    </row>
    <row r="183" spans="2:10">
      <c r="B183" s="93"/>
      <c r="C183" s="93"/>
      <c r="D183" s="94"/>
      <c r="E183" s="94"/>
      <c r="F183" s="112"/>
      <c r="G183" s="112"/>
      <c r="H183" s="112"/>
      <c r="I183" s="112"/>
      <c r="J183" s="94"/>
    </row>
    <row r="184" spans="2:10">
      <c r="B184" s="93"/>
      <c r="C184" s="93"/>
      <c r="D184" s="94"/>
      <c r="E184" s="94"/>
      <c r="F184" s="112"/>
      <c r="G184" s="112"/>
      <c r="H184" s="112"/>
      <c r="I184" s="112"/>
      <c r="J184" s="94"/>
    </row>
    <row r="185" spans="2:10">
      <c r="B185" s="93"/>
      <c r="C185" s="93"/>
      <c r="D185" s="94"/>
      <c r="E185" s="94"/>
      <c r="F185" s="112"/>
      <c r="G185" s="112"/>
      <c r="H185" s="112"/>
      <c r="I185" s="112"/>
      <c r="J185" s="94"/>
    </row>
    <row r="186" spans="2:10">
      <c r="B186" s="93"/>
      <c r="C186" s="93"/>
      <c r="D186" s="94"/>
      <c r="E186" s="94"/>
      <c r="F186" s="112"/>
      <c r="G186" s="112"/>
      <c r="H186" s="112"/>
      <c r="I186" s="112"/>
      <c r="J186" s="94"/>
    </row>
    <row r="187" spans="2:10">
      <c r="B187" s="93"/>
      <c r="C187" s="93"/>
      <c r="D187" s="94"/>
      <c r="E187" s="94"/>
      <c r="F187" s="112"/>
      <c r="G187" s="112"/>
      <c r="H187" s="112"/>
      <c r="I187" s="112"/>
      <c r="J187" s="94"/>
    </row>
    <row r="188" spans="2:10">
      <c r="B188" s="93"/>
      <c r="C188" s="93"/>
      <c r="D188" s="94"/>
      <c r="E188" s="94"/>
      <c r="F188" s="112"/>
      <c r="G188" s="112"/>
      <c r="H188" s="112"/>
      <c r="I188" s="112"/>
      <c r="J188" s="94"/>
    </row>
    <row r="189" spans="2:10">
      <c r="B189" s="93"/>
      <c r="C189" s="93"/>
      <c r="D189" s="94"/>
      <c r="E189" s="94"/>
      <c r="F189" s="112"/>
      <c r="G189" s="112"/>
      <c r="H189" s="112"/>
      <c r="I189" s="112"/>
      <c r="J189" s="94"/>
    </row>
    <row r="190" spans="2:10">
      <c r="B190" s="93"/>
      <c r="C190" s="93"/>
      <c r="D190" s="94"/>
      <c r="E190" s="94"/>
      <c r="F190" s="112"/>
      <c r="G190" s="112"/>
      <c r="H190" s="112"/>
      <c r="I190" s="112"/>
      <c r="J190" s="94"/>
    </row>
    <row r="191" spans="2:10">
      <c r="B191" s="93"/>
      <c r="C191" s="93"/>
      <c r="D191" s="94"/>
      <c r="E191" s="94"/>
      <c r="F191" s="112"/>
      <c r="G191" s="112"/>
      <c r="H191" s="112"/>
      <c r="I191" s="112"/>
      <c r="J191" s="94"/>
    </row>
    <row r="192" spans="2:10">
      <c r="B192" s="93"/>
      <c r="C192" s="93"/>
      <c r="D192" s="94"/>
      <c r="E192" s="94"/>
      <c r="F192" s="112"/>
      <c r="G192" s="112"/>
      <c r="H192" s="112"/>
      <c r="I192" s="112"/>
      <c r="J192" s="94"/>
    </row>
    <row r="193" spans="2:10">
      <c r="B193" s="93"/>
      <c r="C193" s="93"/>
      <c r="D193" s="94"/>
      <c r="E193" s="94"/>
      <c r="F193" s="112"/>
      <c r="G193" s="112"/>
      <c r="H193" s="112"/>
      <c r="I193" s="112"/>
      <c r="J193" s="94"/>
    </row>
    <row r="194" spans="2:10">
      <c r="B194" s="93"/>
      <c r="C194" s="93"/>
      <c r="D194" s="94"/>
      <c r="E194" s="94"/>
      <c r="F194" s="112"/>
      <c r="G194" s="112"/>
      <c r="H194" s="112"/>
      <c r="I194" s="112"/>
      <c r="J194" s="94"/>
    </row>
    <row r="195" spans="2:10">
      <c r="B195" s="93"/>
      <c r="C195" s="93"/>
      <c r="D195" s="94"/>
      <c r="E195" s="94"/>
      <c r="F195" s="112"/>
      <c r="G195" s="112"/>
      <c r="H195" s="112"/>
      <c r="I195" s="112"/>
      <c r="J195" s="94"/>
    </row>
    <row r="196" spans="2:10">
      <c r="B196" s="93"/>
      <c r="C196" s="93"/>
      <c r="D196" s="94"/>
      <c r="E196" s="94"/>
      <c r="F196" s="112"/>
      <c r="G196" s="112"/>
      <c r="H196" s="112"/>
      <c r="I196" s="112"/>
      <c r="J196" s="94"/>
    </row>
    <row r="197" spans="2:10">
      <c r="B197" s="93"/>
      <c r="C197" s="93"/>
      <c r="D197" s="94"/>
      <c r="E197" s="94"/>
      <c r="F197" s="112"/>
      <c r="G197" s="112"/>
      <c r="H197" s="112"/>
      <c r="I197" s="112"/>
      <c r="J197" s="94"/>
    </row>
    <row r="198" spans="2:10">
      <c r="B198" s="93"/>
      <c r="C198" s="93"/>
      <c r="D198" s="94"/>
      <c r="E198" s="94"/>
      <c r="F198" s="112"/>
      <c r="G198" s="112"/>
      <c r="H198" s="112"/>
      <c r="I198" s="112"/>
      <c r="J198" s="94"/>
    </row>
    <row r="199" spans="2:10">
      <c r="B199" s="93"/>
      <c r="C199" s="93"/>
      <c r="D199" s="94"/>
      <c r="E199" s="94"/>
      <c r="F199" s="112"/>
      <c r="G199" s="112"/>
      <c r="H199" s="112"/>
      <c r="I199" s="112"/>
      <c r="J199" s="94"/>
    </row>
    <row r="200" spans="2:10">
      <c r="B200" s="93"/>
      <c r="C200" s="93"/>
      <c r="D200" s="94"/>
      <c r="E200" s="94"/>
      <c r="F200" s="112"/>
      <c r="G200" s="112"/>
      <c r="H200" s="112"/>
      <c r="I200" s="112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230</v>
      </c>
    </row>
    <row r="2" spans="2:11">
      <c r="B2" s="46" t="s">
        <v>145</v>
      </c>
      <c r="C2" s="46" t="s">
        <v>231</v>
      </c>
    </row>
    <row r="3" spans="2:11">
      <c r="B3" s="46" t="s">
        <v>147</v>
      </c>
      <c r="C3" s="46" t="s">
        <v>232</v>
      </c>
    </row>
    <row r="4" spans="2:11">
      <c r="B4" s="46" t="s">
        <v>148</v>
      </c>
      <c r="C4" s="46">
        <v>9454</v>
      </c>
    </row>
    <row r="6" spans="2:11" ht="26.25" customHeight="1">
      <c r="B6" s="136" t="s">
        <v>179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2924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26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6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3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3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3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3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3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3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3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3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3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3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3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3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3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3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3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3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3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3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3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3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3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3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3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3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3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3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3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3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3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3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3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3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3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3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3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3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3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3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3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3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3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3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3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3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3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3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3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3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3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3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3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3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3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3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3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3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3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3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3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3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3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3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3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3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3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3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3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3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3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3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3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3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3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3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3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3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3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3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3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3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3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3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3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3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3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3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3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3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3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3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3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3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3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3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3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3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3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3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3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3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3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3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3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3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3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3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3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3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3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3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3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3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3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3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3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3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3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3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3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3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3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3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3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3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3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3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3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3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3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3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3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3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3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3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3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3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3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3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3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3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3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3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3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3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3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3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3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3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3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3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3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3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3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3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3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3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3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3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3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3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3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3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3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3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3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3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3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3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3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3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3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3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3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3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3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3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3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3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3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3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3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3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3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3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3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3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3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3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3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3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3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3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3"/>
      <c r="D303" s="112"/>
      <c r="E303" s="112"/>
      <c r="F303" s="112"/>
      <c r="G303" s="112"/>
      <c r="H303" s="112"/>
      <c r="I303" s="94"/>
      <c r="J303" s="94"/>
      <c r="K303" s="94"/>
    </row>
    <row r="304" spans="2:11">
      <c r="B304" s="93"/>
      <c r="C304" s="93"/>
      <c r="D304" s="112"/>
      <c r="E304" s="112"/>
      <c r="F304" s="112"/>
      <c r="G304" s="112"/>
      <c r="H304" s="112"/>
      <c r="I304" s="94"/>
      <c r="J304" s="94"/>
      <c r="K304" s="94"/>
    </row>
    <row r="305" spans="2:11">
      <c r="B305" s="93"/>
      <c r="C305" s="93"/>
      <c r="D305" s="112"/>
      <c r="E305" s="112"/>
      <c r="F305" s="112"/>
      <c r="G305" s="112"/>
      <c r="H305" s="112"/>
      <c r="I305" s="94"/>
      <c r="J305" s="94"/>
      <c r="K305" s="94"/>
    </row>
    <row r="306" spans="2:11">
      <c r="B306" s="93"/>
      <c r="C306" s="93"/>
      <c r="D306" s="112"/>
      <c r="E306" s="112"/>
      <c r="F306" s="112"/>
      <c r="G306" s="112"/>
      <c r="H306" s="112"/>
      <c r="I306" s="94"/>
      <c r="J306" s="94"/>
      <c r="K306" s="94"/>
    </row>
    <row r="307" spans="2:11">
      <c r="B307" s="93"/>
      <c r="C307" s="93"/>
      <c r="D307" s="112"/>
      <c r="E307" s="112"/>
      <c r="F307" s="112"/>
      <c r="G307" s="112"/>
      <c r="H307" s="112"/>
      <c r="I307" s="94"/>
      <c r="J307" s="94"/>
      <c r="K307" s="94"/>
    </row>
    <row r="308" spans="2:11">
      <c r="B308" s="93"/>
      <c r="C308" s="93"/>
      <c r="D308" s="112"/>
      <c r="E308" s="112"/>
      <c r="F308" s="112"/>
      <c r="G308" s="112"/>
      <c r="H308" s="112"/>
      <c r="I308" s="94"/>
      <c r="J308" s="94"/>
      <c r="K308" s="94"/>
    </row>
    <row r="309" spans="2:11">
      <c r="B309" s="93"/>
      <c r="C309" s="93"/>
      <c r="D309" s="112"/>
      <c r="E309" s="112"/>
      <c r="F309" s="112"/>
      <c r="G309" s="112"/>
      <c r="H309" s="112"/>
      <c r="I309" s="94"/>
      <c r="J309" s="94"/>
      <c r="K309" s="94"/>
    </row>
    <row r="310" spans="2:11">
      <c r="B310" s="93"/>
      <c r="C310" s="93"/>
      <c r="D310" s="112"/>
      <c r="E310" s="112"/>
      <c r="F310" s="112"/>
      <c r="G310" s="112"/>
      <c r="H310" s="112"/>
      <c r="I310" s="94"/>
      <c r="J310" s="94"/>
      <c r="K310" s="94"/>
    </row>
    <row r="311" spans="2:11">
      <c r="B311" s="93"/>
      <c r="C311" s="93"/>
      <c r="D311" s="112"/>
      <c r="E311" s="112"/>
      <c r="F311" s="112"/>
      <c r="G311" s="112"/>
      <c r="H311" s="112"/>
      <c r="I311" s="94"/>
      <c r="J311" s="94"/>
      <c r="K311" s="94"/>
    </row>
    <row r="312" spans="2:11">
      <c r="B312" s="93"/>
      <c r="C312" s="93"/>
      <c r="D312" s="112"/>
      <c r="E312" s="112"/>
      <c r="F312" s="112"/>
      <c r="G312" s="112"/>
      <c r="H312" s="112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2.425781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230</v>
      </c>
    </row>
    <row r="2" spans="2:11">
      <c r="B2" s="46" t="s">
        <v>145</v>
      </c>
      <c r="C2" s="46" t="s">
        <v>231</v>
      </c>
    </row>
    <row r="3" spans="2:11">
      <c r="B3" s="46" t="s">
        <v>147</v>
      </c>
      <c r="C3" s="46" t="s">
        <v>232</v>
      </c>
    </row>
    <row r="4" spans="2:11">
      <c r="B4" s="46" t="s">
        <v>148</v>
      </c>
      <c r="C4" s="46">
        <v>9454</v>
      </c>
    </row>
    <row r="6" spans="2:11" ht="26.25" customHeight="1">
      <c r="B6" s="136" t="s">
        <v>180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s="3" customFormat="1" ht="63">
      <c r="B7" s="47" t="s">
        <v>116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6" t="s">
        <v>2925</v>
      </c>
      <c r="C10" s="87"/>
      <c r="D10" s="87"/>
      <c r="E10" s="87"/>
      <c r="F10" s="87"/>
      <c r="G10" s="87"/>
      <c r="H10" s="87"/>
      <c r="I10" s="107">
        <f>I11</f>
        <v>-27.702233885000005</v>
      </c>
      <c r="J10" s="108">
        <f>IFERROR(I10/$I$10,0)</f>
        <v>1</v>
      </c>
      <c r="K10" s="108">
        <f>I10/'סכום נכסי הקרן'!$C$42</f>
        <v>-1.4320656074540565E-4</v>
      </c>
    </row>
    <row r="11" spans="2:11" s="4" customFormat="1" ht="18" customHeight="1">
      <c r="B11" s="130" t="s">
        <v>199</v>
      </c>
      <c r="C11" s="87"/>
      <c r="D11" s="87"/>
      <c r="E11" s="87"/>
      <c r="F11" s="87"/>
      <c r="G11" s="87"/>
      <c r="H11" s="87"/>
      <c r="I11" s="107">
        <f>SUM(I12:I13)</f>
        <v>-27.702233885000005</v>
      </c>
      <c r="J11" s="108">
        <f t="shared" ref="J11:J13" si="0">IFERROR(I11/$I$10,0)</f>
        <v>1</v>
      </c>
      <c r="K11" s="108">
        <f>I11/'סכום נכסי הקרן'!$C$42</f>
        <v>-1.4320656074540565E-4</v>
      </c>
    </row>
    <row r="12" spans="2:11" ht="21" customHeight="1">
      <c r="B12" s="131" t="s">
        <v>548</v>
      </c>
      <c r="C12" s="131" t="s">
        <v>549</v>
      </c>
      <c r="D12" s="131" t="s">
        <v>551</v>
      </c>
      <c r="E12" s="131"/>
      <c r="F12" s="132">
        <v>0</v>
      </c>
      <c r="G12" s="131" t="s">
        <v>133</v>
      </c>
      <c r="H12" s="132">
        <v>0</v>
      </c>
      <c r="I12" s="90">
        <v>-22.008767627000005</v>
      </c>
      <c r="J12" s="108">
        <f t="shared" si="0"/>
        <v>0.79447627647520314</v>
      </c>
      <c r="K12" s="108">
        <f>I12/'סכום נכסי הקרן'!$C$42</f>
        <v>-1.1377421514782988E-4</v>
      </c>
    </row>
    <row r="13" spans="2:11">
      <c r="B13" s="131" t="s">
        <v>1327</v>
      </c>
      <c r="C13" s="87" t="s">
        <v>1328</v>
      </c>
      <c r="D13" s="131" t="s">
        <v>551</v>
      </c>
      <c r="E13" s="131"/>
      <c r="F13" s="132">
        <v>0</v>
      </c>
      <c r="G13" s="131" t="s">
        <v>133</v>
      </c>
      <c r="H13" s="132">
        <v>0</v>
      </c>
      <c r="I13" s="90">
        <v>-5.6934662579999999</v>
      </c>
      <c r="J13" s="108">
        <f t="shared" si="0"/>
        <v>0.20552372352479684</v>
      </c>
      <c r="K13" s="108">
        <f>I13/'סכום נכסי הקרן'!$C$42</f>
        <v>-2.9432345597575777E-5</v>
      </c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93"/>
      <c r="C109" s="94"/>
      <c r="D109" s="112"/>
      <c r="E109" s="112"/>
      <c r="F109" s="112"/>
      <c r="G109" s="112"/>
      <c r="H109" s="112"/>
      <c r="I109" s="94"/>
      <c r="J109" s="94"/>
      <c r="K109" s="94"/>
    </row>
    <row r="110" spans="2:11">
      <c r="B110" s="93"/>
      <c r="C110" s="94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4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4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4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4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4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4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4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4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4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4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4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4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4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4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4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4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4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4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4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4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4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4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4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4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4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4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4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4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4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4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4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4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4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4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4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4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4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4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4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4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4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4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4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4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4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4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4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4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4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4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4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4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4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4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4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4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4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4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4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4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4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4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4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4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4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4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4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4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4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4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4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4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4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4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4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4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4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4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4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4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4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4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4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4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4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4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4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4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4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4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4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4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4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4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4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4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4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4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4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4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4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4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4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4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4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4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4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4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4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4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4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4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4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4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4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4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4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4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4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4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4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4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4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4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4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4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4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4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4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4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4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4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4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4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4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4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4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4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4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4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4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4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4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4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4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4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4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4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4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4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4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4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4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4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4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4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4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4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4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4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4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4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4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4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4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4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4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4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4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4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4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4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4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4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4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4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4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4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4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4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4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4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4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4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4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4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4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4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4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4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4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4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4"/>
      <c r="D303" s="112"/>
      <c r="E303" s="112"/>
      <c r="F303" s="112"/>
      <c r="G303" s="112"/>
      <c r="H303" s="112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:B10 D14:H26 A14:C1048576 D1:H10 A1:A13 C5:C10 B11:H11 D27:XFD1048576 I1:XFD26" xr:uid="{00000000-0002-0000-1900-000000000000}"/>
    <dataValidation type="list" allowBlank="1" showInputMessage="1" showErrorMessage="1" sqref="G12:G13" xr:uid="{7B9D769A-EF93-438F-871E-74D70FD4C451}">
      <formula1>#REF!</formula1>
    </dataValidation>
    <dataValidation type="list" allowBlank="1" showInputMessage="1" showErrorMessage="1" sqref="E12:E13" xr:uid="{5FCB8AD1-0BBA-4F1E-BD9D-50253494D1CB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967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60.28515625" style="2" bestFit="1" customWidth="1"/>
    <col min="3" max="3" width="40.7109375" style="1" customWidth="1"/>
    <col min="4" max="4" width="11.85546875" style="1" customWidth="1"/>
    <col min="5" max="16384" width="9.140625" style="1"/>
  </cols>
  <sheetData>
    <row r="1" spans="2:4">
      <c r="B1" s="46" t="s">
        <v>146</v>
      </c>
      <c r="C1" s="46" t="s" vm="1">
        <v>230</v>
      </c>
    </row>
    <row r="2" spans="2:4">
      <c r="B2" s="46" t="s">
        <v>145</v>
      </c>
      <c r="C2" s="46" t="s">
        <v>231</v>
      </c>
    </row>
    <row r="3" spans="2:4">
      <c r="B3" s="46" t="s">
        <v>147</v>
      </c>
      <c r="C3" s="46" t="s">
        <v>232</v>
      </c>
    </row>
    <row r="4" spans="2:4">
      <c r="B4" s="46" t="s">
        <v>148</v>
      </c>
      <c r="C4" s="46">
        <v>9454</v>
      </c>
    </row>
    <row r="6" spans="2:4" ht="26.25" customHeight="1">
      <c r="B6" s="136" t="s">
        <v>181</v>
      </c>
      <c r="C6" s="137"/>
      <c r="D6" s="138"/>
    </row>
    <row r="7" spans="2:4" s="3" customFormat="1" ht="31.5">
      <c r="B7" s="47" t="s">
        <v>116</v>
      </c>
      <c r="C7" s="52" t="s">
        <v>108</v>
      </c>
      <c r="D7" s="53" t="s">
        <v>107</v>
      </c>
    </row>
    <row r="8" spans="2:4" s="3" customFormat="1">
      <c r="B8" s="14"/>
      <c r="C8" s="31" t="s">
        <v>209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0" t="s">
        <v>2857</v>
      </c>
      <c r="C10" s="83">
        <v>17470.961508645669</v>
      </c>
      <c r="D10" s="80"/>
    </row>
    <row r="11" spans="2:4">
      <c r="B11" s="79" t="s">
        <v>27</v>
      </c>
      <c r="C11" s="83">
        <v>4170.247928748814</v>
      </c>
      <c r="D11" s="98"/>
    </row>
    <row r="12" spans="2:4">
      <c r="B12" s="86" t="s">
        <v>2930</v>
      </c>
      <c r="C12" s="90">
        <v>174.76822733887579</v>
      </c>
      <c r="D12" s="100">
        <v>46698</v>
      </c>
    </row>
    <row r="13" spans="2:4">
      <c r="B13" s="86" t="s">
        <v>1846</v>
      </c>
      <c r="C13" s="90">
        <v>94.556358187618329</v>
      </c>
      <c r="D13" s="100">
        <v>48274</v>
      </c>
    </row>
    <row r="14" spans="2:4">
      <c r="B14" s="86" t="s">
        <v>1847</v>
      </c>
      <c r="C14" s="90">
        <v>55.200465935523475</v>
      </c>
      <c r="D14" s="100">
        <v>48274</v>
      </c>
    </row>
    <row r="15" spans="2:4">
      <c r="B15" s="86" t="s">
        <v>1853</v>
      </c>
      <c r="C15" s="90">
        <v>119.74358534999999</v>
      </c>
      <c r="D15" s="100">
        <v>47969</v>
      </c>
    </row>
    <row r="16" spans="2:4">
      <c r="B16" s="86" t="s">
        <v>2858</v>
      </c>
      <c r="C16" s="90">
        <v>234.30514985470546</v>
      </c>
      <c r="D16" s="100">
        <v>48297</v>
      </c>
    </row>
    <row r="17" spans="2:4">
      <c r="B17" s="86" t="s">
        <v>1855</v>
      </c>
      <c r="C17" s="90">
        <v>62.146470000000001</v>
      </c>
      <c r="D17" s="100">
        <v>47118</v>
      </c>
    </row>
    <row r="18" spans="2:4">
      <c r="B18" s="86" t="s">
        <v>2859</v>
      </c>
      <c r="C18" s="90">
        <v>0.8259190500000001</v>
      </c>
      <c r="D18" s="100">
        <v>47907</v>
      </c>
    </row>
    <row r="19" spans="2:4">
      <c r="B19" s="86" t="s">
        <v>2860</v>
      </c>
      <c r="C19" s="90">
        <v>39.458448000000004</v>
      </c>
      <c r="D19" s="100">
        <v>47848</v>
      </c>
    </row>
    <row r="20" spans="2:4">
      <c r="B20" s="86" t="s">
        <v>2861</v>
      </c>
      <c r="C20" s="90">
        <v>0.74111115000000005</v>
      </c>
      <c r="D20" s="100">
        <v>47848</v>
      </c>
    </row>
    <row r="21" spans="2:4">
      <c r="B21" s="86" t="s">
        <v>2931</v>
      </c>
      <c r="C21" s="90">
        <v>232.24343999999999</v>
      </c>
      <c r="D21" s="100">
        <v>46022</v>
      </c>
    </row>
    <row r="22" spans="2:4">
      <c r="B22" s="86" t="s">
        <v>2862</v>
      </c>
      <c r="C22" s="90">
        <v>217.75673999999998</v>
      </c>
      <c r="D22" s="100">
        <v>47969</v>
      </c>
    </row>
    <row r="23" spans="2:4">
      <c r="B23" s="86" t="s">
        <v>2863</v>
      </c>
      <c r="C23" s="90">
        <v>113.31091000000001</v>
      </c>
      <c r="D23" s="100">
        <v>48700</v>
      </c>
    </row>
    <row r="24" spans="2:4">
      <c r="B24" s="86" t="s">
        <v>2864</v>
      </c>
      <c r="C24" s="90">
        <v>120.72816</v>
      </c>
      <c r="D24" s="100">
        <v>50256</v>
      </c>
    </row>
    <row r="25" spans="2:4">
      <c r="B25" s="86" t="s">
        <v>2865</v>
      </c>
      <c r="C25" s="90">
        <v>736.66011000000003</v>
      </c>
      <c r="D25" s="100">
        <v>47938</v>
      </c>
    </row>
    <row r="26" spans="2:4">
      <c r="B26" s="86" t="s">
        <v>1860</v>
      </c>
      <c r="C26" s="90">
        <v>195.679496807264</v>
      </c>
      <c r="D26" s="100">
        <v>48233</v>
      </c>
    </row>
    <row r="27" spans="2:4">
      <c r="B27" s="86" t="s">
        <v>2866</v>
      </c>
      <c r="C27" s="90">
        <v>60.607454769014794</v>
      </c>
      <c r="D27" s="100">
        <v>48212</v>
      </c>
    </row>
    <row r="28" spans="2:4">
      <c r="B28" s="86" t="s">
        <v>2867</v>
      </c>
      <c r="C28" s="90">
        <v>0.74534070000000008</v>
      </c>
      <c r="D28" s="100">
        <v>47566</v>
      </c>
    </row>
    <row r="29" spans="2:4">
      <c r="B29" s="86" t="s">
        <v>2868</v>
      </c>
      <c r="C29" s="90">
        <v>48.221578585803627</v>
      </c>
      <c r="D29" s="100">
        <v>48212</v>
      </c>
    </row>
    <row r="30" spans="2:4">
      <c r="B30" s="86" t="s">
        <v>2869</v>
      </c>
      <c r="C30" s="90">
        <v>0.51896940000000003</v>
      </c>
      <c r="D30" s="100">
        <v>48297</v>
      </c>
    </row>
    <row r="31" spans="2:4">
      <c r="B31" s="86" t="s">
        <v>2932</v>
      </c>
      <c r="C31" s="90">
        <v>14.042933405912597</v>
      </c>
      <c r="D31" s="100">
        <v>45094</v>
      </c>
    </row>
    <row r="32" spans="2:4">
      <c r="B32" s="86" t="s">
        <v>2933</v>
      </c>
      <c r="C32" s="90">
        <v>426.51260956602812</v>
      </c>
      <c r="D32" s="100">
        <v>46871</v>
      </c>
    </row>
    <row r="33" spans="2:4">
      <c r="B33" s="86" t="s">
        <v>2934</v>
      </c>
      <c r="C33" s="90">
        <v>13.225375199767281</v>
      </c>
      <c r="D33" s="100">
        <v>48482</v>
      </c>
    </row>
    <row r="34" spans="2:4">
      <c r="B34" s="86" t="s">
        <v>2935</v>
      </c>
      <c r="C34" s="90">
        <v>48.385899049676119</v>
      </c>
      <c r="D34" s="100">
        <v>51774</v>
      </c>
    </row>
    <row r="35" spans="2:4">
      <c r="B35" s="86" t="s">
        <v>2936</v>
      </c>
      <c r="C35" s="90">
        <v>75.611179726008558</v>
      </c>
      <c r="D35" s="100">
        <v>46253</v>
      </c>
    </row>
    <row r="36" spans="2:4">
      <c r="B36" s="86" t="s">
        <v>2937</v>
      </c>
      <c r="C36" s="90">
        <v>337.40413640674416</v>
      </c>
      <c r="D36" s="100">
        <v>46022</v>
      </c>
    </row>
    <row r="37" spans="2:4">
      <c r="B37" s="86" t="s">
        <v>2938</v>
      </c>
      <c r="C37" s="90">
        <v>4.9261965723720005</v>
      </c>
      <c r="D37" s="100">
        <v>48844</v>
      </c>
    </row>
    <row r="38" spans="2:4">
      <c r="B38" s="86" t="s">
        <v>2939</v>
      </c>
      <c r="C38" s="90">
        <v>9.3955790655686791</v>
      </c>
      <c r="D38" s="100">
        <v>45340</v>
      </c>
    </row>
    <row r="39" spans="2:4">
      <c r="B39" s="86" t="s">
        <v>2940</v>
      </c>
      <c r="C39" s="90">
        <v>612.32108981984936</v>
      </c>
      <c r="D39" s="100">
        <v>45935</v>
      </c>
    </row>
    <row r="40" spans="2:4">
      <c r="B40" s="86" t="s">
        <v>2941</v>
      </c>
      <c r="C40" s="90">
        <v>19.638394808081838</v>
      </c>
      <c r="D40" s="100">
        <v>52047</v>
      </c>
    </row>
    <row r="41" spans="2:4">
      <c r="B41" s="86" t="s">
        <v>2942</v>
      </c>
      <c r="C41" s="90">
        <v>100.56659999999999</v>
      </c>
      <c r="D41" s="100">
        <v>45363</v>
      </c>
    </row>
    <row r="42" spans="2:4">
      <c r="B42" s="79" t="s">
        <v>42</v>
      </c>
      <c r="C42" s="83">
        <v>13300.713579896854</v>
      </c>
      <c r="D42" s="98"/>
    </row>
    <row r="43" spans="2:4">
      <c r="B43" s="86" t="s">
        <v>2870</v>
      </c>
      <c r="C43" s="90">
        <v>96.359668650000003</v>
      </c>
      <c r="D43" s="100">
        <v>47201</v>
      </c>
    </row>
    <row r="44" spans="2:4">
      <c r="B44" s="86" t="s">
        <v>2871</v>
      </c>
      <c r="C44" s="90">
        <v>226.60651244600001</v>
      </c>
      <c r="D44" s="100">
        <v>48366</v>
      </c>
    </row>
    <row r="45" spans="2:4">
      <c r="B45" s="86" t="s">
        <v>2872</v>
      </c>
      <c r="C45" s="90">
        <v>194.80324020000003</v>
      </c>
      <c r="D45" s="100">
        <v>48914</v>
      </c>
    </row>
    <row r="46" spans="2:4">
      <c r="B46" s="86" t="s">
        <v>1886</v>
      </c>
      <c r="C46" s="90">
        <v>39.770175810176184</v>
      </c>
      <c r="D46" s="100">
        <v>47467</v>
      </c>
    </row>
    <row r="47" spans="2:4">
      <c r="B47" s="86" t="s">
        <v>1887</v>
      </c>
      <c r="C47" s="90">
        <v>80.290725805411853</v>
      </c>
      <c r="D47" s="100">
        <v>47848</v>
      </c>
    </row>
    <row r="48" spans="2:4">
      <c r="B48" s="86" t="s">
        <v>2873</v>
      </c>
      <c r="C48" s="90">
        <v>104.51502869398</v>
      </c>
      <c r="D48" s="100">
        <v>46997</v>
      </c>
    </row>
    <row r="49" spans="2:4">
      <c r="B49" s="86" t="s">
        <v>2874</v>
      </c>
      <c r="C49" s="90">
        <v>186.1705064233</v>
      </c>
      <c r="D49" s="100">
        <v>46997</v>
      </c>
    </row>
    <row r="50" spans="2:4">
      <c r="B50" s="86" t="s">
        <v>2875</v>
      </c>
      <c r="C50" s="90">
        <v>117.7999083</v>
      </c>
      <c r="D50" s="100">
        <v>47082</v>
      </c>
    </row>
    <row r="51" spans="2:4">
      <c r="B51" s="86" t="s">
        <v>2876</v>
      </c>
      <c r="C51" s="90">
        <v>264.16648650000008</v>
      </c>
      <c r="D51" s="100">
        <v>47398</v>
      </c>
    </row>
    <row r="52" spans="2:4">
      <c r="B52" s="86" t="s">
        <v>1891</v>
      </c>
      <c r="C52" s="90">
        <v>151.38930678000003</v>
      </c>
      <c r="D52" s="100">
        <v>48054</v>
      </c>
    </row>
    <row r="53" spans="2:4">
      <c r="B53" s="86" t="s">
        <v>1892</v>
      </c>
      <c r="C53" s="90">
        <v>239.10001988503549</v>
      </c>
      <c r="D53" s="100">
        <v>48757</v>
      </c>
    </row>
    <row r="54" spans="2:4">
      <c r="B54" s="86" t="s">
        <v>2877</v>
      </c>
      <c r="C54" s="90">
        <v>276.76402476300001</v>
      </c>
      <c r="D54" s="100">
        <v>47301</v>
      </c>
    </row>
    <row r="55" spans="2:4">
      <c r="B55" s="86" t="s">
        <v>2878</v>
      </c>
      <c r="C55" s="90">
        <v>118.8766722</v>
      </c>
      <c r="D55" s="100">
        <v>47301</v>
      </c>
    </row>
    <row r="56" spans="2:4">
      <c r="B56" s="86" t="s">
        <v>2879</v>
      </c>
      <c r="C56" s="90">
        <v>0.70364690357084703</v>
      </c>
      <c r="D56" s="100">
        <v>48122</v>
      </c>
    </row>
    <row r="57" spans="2:4">
      <c r="B57" s="86" t="s">
        <v>2880</v>
      </c>
      <c r="C57" s="90">
        <v>195.25432080707944</v>
      </c>
      <c r="D57" s="100">
        <v>48395</v>
      </c>
    </row>
    <row r="58" spans="2:4">
      <c r="B58" s="86" t="s">
        <v>1898</v>
      </c>
      <c r="C58" s="90">
        <v>333.72747329999999</v>
      </c>
      <c r="D58" s="100">
        <v>48365</v>
      </c>
    </row>
    <row r="59" spans="2:4">
      <c r="B59" s="86" t="s">
        <v>2881</v>
      </c>
      <c r="C59" s="90">
        <v>97.62715365088782</v>
      </c>
      <c r="D59" s="100">
        <v>48395</v>
      </c>
    </row>
    <row r="60" spans="2:4">
      <c r="B60" s="86" t="s">
        <v>2882</v>
      </c>
      <c r="C60" s="90">
        <v>278.71381347555405</v>
      </c>
      <c r="D60" s="100">
        <v>48669</v>
      </c>
    </row>
    <row r="61" spans="2:4">
      <c r="B61" s="86" t="s">
        <v>1903</v>
      </c>
      <c r="C61" s="90">
        <v>154.78818289639602</v>
      </c>
      <c r="D61" s="100">
        <v>46753</v>
      </c>
    </row>
    <row r="62" spans="2:4">
      <c r="B62" s="86" t="s">
        <v>2883</v>
      </c>
      <c r="C62" s="90">
        <v>64.029895815000003</v>
      </c>
      <c r="D62" s="100">
        <v>47463</v>
      </c>
    </row>
    <row r="63" spans="2:4">
      <c r="B63" s="86" t="s">
        <v>2884</v>
      </c>
      <c r="C63" s="90">
        <v>237.081146128</v>
      </c>
      <c r="D63" s="100">
        <v>49427</v>
      </c>
    </row>
    <row r="64" spans="2:4">
      <c r="B64" s="86" t="s">
        <v>2885</v>
      </c>
      <c r="C64" s="90">
        <v>302.77861356000005</v>
      </c>
      <c r="D64" s="100">
        <v>50495</v>
      </c>
    </row>
    <row r="65" spans="2:4">
      <c r="B65" s="86" t="s">
        <v>1908</v>
      </c>
      <c r="C65" s="90">
        <v>211.51323355200003</v>
      </c>
      <c r="D65" s="100">
        <v>46149</v>
      </c>
    </row>
    <row r="66" spans="2:4">
      <c r="B66" s="86" t="s">
        <v>1909</v>
      </c>
      <c r="C66" s="90">
        <v>103.1028050165</v>
      </c>
      <c r="D66" s="100">
        <v>47849</v>
      </c>
    </row>
    <row r="67" spans="2:4">
      <c r="B67" s="86" t="s">
        <v>2943</v>
      </c>
      <c r="C67" s="90">
        <v>44.69223443080358</v>
      </c>
      <c r="D67" s="100">
        <v>45515</v>
      </c>
    </row>
    <row r="68" spans="2:4">
      <c r="B68" s="86" t="s">
        <v>1910</v>
      </c>
      <c r="C68" s="90">
        <v>414.08681227128136</v>
      </c>
      <c r="D68" s="100">
        <v>47665</v>
      </c>
    </row>
    <row r="69" spans="2:4">
      <c r="B69" s="86" t="s">
        <v>1911</v>
      </c>
      <c r="C69" s="90">
        <v>0.35271834000000002</v>
      </c>
      <c r="D69" s="100">
        <v>47879</v>
      </c>
    </row>
    <row r="70" spans="2:4">
      <c r="B70" s="86" t="s">
        <v>2886</v>
      </c>
      <c r="C70" s="90">
        <v>281.62041612450003</v>
      </c>
      <c r="D70" s="100">
        <v>46752</v>
      </c>
    </row>
    <row r="71" spans="2:4">
      <c r="B71" s="86" t="s">
        <v>2887</v>
      </c>
      <c r="C71" s="90">
        <v>629.11812284250016</v>
      </c>
      <c r="D71" s="100">
        <v>47927</v>
      </c>
    </row>
    <row r="72" spans="2:4">
      <c r="B72" s="86" t="s">
        <v>2944</v>
      </c>
      <c r="C72" s="90">
        <v>28.15551</v>
      </c>
      <c r="D72" s="100">
        <v>45615</v>
      </c>
    </row>
    <row r="73" spans="2:4">
      <c r="B73" s="86" t="s">
        <v>2888</v>
      </c>
      <c r="C73" s="90">
        <v>443.8377173595</v>
      </c>
      <c r="D73" s="100">
        <v>47528</v>
      </c>
    </row>
    <row r="74" spans="2:4">
      <c r="B74" s="86" t="s">
        <v>1914</v>
      </c>
      <c r="C74" s="90">
        <v>56.800542900000003</v>
      </c>
      <c r="D74" s="100">
        <v>47756</v>
      </c>
    </row>
    <row r="75" spans="2:4">
      <c r="B75" s="86" t="s">
        <v>2889</v>
      </c>
      <c r="C75" s="90">
        <v>307.49918562120712</v>
      </c>
      <c r="D75" s="100">
        <v>48332</v>
      </c>
    </row>
    <row r="76" spans="2:4">
      <c r="B76" s="86" t="s">
        <v>1915</v>
      </c>
      <c r="C76" s="90">
        <v>28.232920746000001</v>
      </c>
      <c r="D76" s="100">
        <v>48466</v>
      </c>
    </row>
    <row r="77" spans="2:4">
      <c r="B77" s="86" t="s">
        <v>1916</v>
      </c>
      <c r="C77" s="90">
        <v>20.811916500000002</v>
      </c>
      <c r="D77" s="100">
        <v>48466</v>
      </c>
    </row>
    <row r="78" spans="2:4">
      <c r="B78" s="86" t="s">
        <v>2890</v>
      </c>
      <c r="C78" s="90">
        <v>118.02355311127187</v>
      </c>
      <c r="D78" s="100">
        <v>50495</v>
      </c>
    </row>
    <row r="79" spans="2:4">
      <c r="B79" s="86" t="s">
        <v>1917</v>
      </c>
      <c r="C79" s="90">
        <v>8.4800551167199991</v>
      </c>
      <c r="D79" s="100">
        <v>48319</v>
      </c>
    </row>
    <row r="80" spans="2:4">
      <c r="B80" s="86" t="s">
        <v>2891</v>
      </c>
      <c r="C80" s="90">
        <v>176.95869645000002</v>
      </c>
      <c r="D80" s="100">
        <v>50495</v>
      </c>
    </row>
    <row r="81" spans="2:4">
      <c r="B81" s="86" t="s">
        <v>2945</v>
      </c>
      <c r="C81" s="90">
        <v>108.14537509253576</v>
      </c>
      <c r="D81" s="100">
        <v>46418</v>
      </c>
    </row>
    <row r="82" spans="2:4">
      <c r="B82" s="86" t="s">
        <v>1919</v>
      </c>
      <c r="C82" s="90">
        <v>0.40910954999999999</v>
      </c>
      <c r="D82" s="100">
        <v>47453</v>
      </c>
    </row>
    <row r="83" spans="2:4">
      <c r="B83" s="86" t="s">
        <v>2946</v>
      </c>
      <c r="C83" s="90">
        <v>0.86935362094939994</v>
      </c>
      <c r="D83" s="100">
        <v>45126</v>
      </c>
    </row>
    <row r="84" spans="2:4">
      <c r="B84" s="86" t="s">
        <v>1922</v>
      </c>
      <c r="C84" s="90">
        <v>177.11670707200003</v>
      </c>
      <c r="D84" s="100">
        <v>45930</v>
      </c>
    </row>
    <row r="85" spans="2:4">
      <c r="B85" s="86" t="s">
        <v>2892</v>
      </c>
      <c r="C85" s="90">
        <v>1216.5219804297094</v>
      </c>
      <c r="D85" s="100">
        <v>47665</v>
      </c>
    </row>
    <row r="86" spans="2:4">
      <c r="B86" s="86" t="s">
        <v>2893</v>
      </c>
      <c r="C86" s="90">
        <v>110.381926538</v>
      </c>
      <c r="D86" s="100">
        <v>46417</v>
      </c>
    </row>
    <row r="87" spans="2:4">
      <c r="B87" s="86" t="s">
        <v>2894</v>
      </c>
      <c r="C87" s="90">
        <v>3.7763012999999996</v>
      </c>
      <c r="D87" s="100">
        <v>47447</v>
      </c>
    </row>
    <row r="88" spans="2:4">
      <c r="B88" s="86" t="s">
        <v>2895</v>
      </c>
      <c r="C88" s="90">
        <v>132.16475896950001</v>
      </c>
      <c r="D88" s="100">
        <v>47987</v>
      </c>
    </row>
    <row r="89" spans="2:4">
      <c r="B89" s="86" t="s">
        <v>1868</v>
      </c>
      <c r="C89" s="90">
        <v>199.14569231034832</v>
      </c>
      <c r="D89" s="100">
        <v>48180</v>
      </c>
    </row>
    <row r="90" spans="2:4">
      <c r="B90" s="86" t="s">
        <v>2896</v>
      </c>
      <c r="C90" s="90">
        <v>321.19032794999998</v>
      </c>
      <c r="D90" s="100">
        <v>47735</v>
      </c>
    </row>
    <row r="91" spans="2:4">
      <c r="B91" s="86" t="s">
        <v>2897</v>
      </c>
      <c r="C91" s="90">
        <v>10.842176685</v>
      </c>
      <c r="D91" s="100">
        <v>48151</v>
      </c>
    </row>
    <row r="92" spans="2:4">
      <c r="B92" s="86" t="s">
        <v>2898</v>
      </c>
      <c r="C92" s="90">
        <v>182.93419572890241</v>
      </c>
      <c r="D92" s="100">
        <v>47848</v>
      </c>
    </row>
    <row r="93" spans="2:4">
      <c r="B93" s="86" t="s">
        <v>2899</v>
      </c>
      <c r="C93" s="90">
        <v>78.654302363999989</v>
      </c>
      <c r="D93" s="100">
        <v>46573</v>
      </c>
    </row>
    <row r="94" spans="2:4">
      <c r="B94" s="86" t="s">
        <v>2900</v>
      </c>
      <c r="C94" s="90">
        <v>320.88293307202463</v>
      </c>
      <c r="D94" s="100">
        <v>47832</v>
      </c>
    </row>
    <row r="95" spans="2:4">
      <c r="B95" s="86" t="s">
        <v>2901</v>
      </c>
      <c r="C95" s="90">
        <v>346.13416642109291</v>
      </c>
      <c r="D95" s="100">
        <v>48121</v>
      </c>
    </row>
    <row r="96" spans="2:4">
      <c r="B96" s="86" t="s">
        <v>2902</v>
      </c>
      <c r="C96" s="90">
        <v>89.562220822292289</v>
      </c>
      <c r="D96" s="100">
        <v>48121</v>
      </c>
    </row>
    <row r="97" spans="2:4">
      <c r="B97" s="86" t="s">
        <v>2903</v>
      </c>
      <c r="C97" s="90">
        <v>34.711769574339996</v>
      </c>
      <c r="D97" s="100">
        <v>48029</v>
      </c>
    </row>
    <row r="98" spans="2:4">
      <c r="B98" s="86" t="s">
        <v>2947</v>
      </c>
      <c r="C98" s="90">
        <v>4.2484895594394398</v>
      </c>
      <c r="D98" s="100">
        <v>45371</v>
      </c>
    </row>
    <row r="99" spans="2:4">
      <c r="B99" s="86" t="s">
        <v>2904</v>
      </c>
      <c r="C99" s="90">
        <v>38.979785850000006</v>
      </c>
      <c r="D99" s="100">
        <v>48294</v>
      </c>
    </row>
    <row r="100" spans="2:4">
      <c r="B100" s="86" t="s">
        <v>2905</v>
      </c>
      <c r="C100" s="90">
        <v>550.64776057290999</v>
      </c>
      <c r="D100" s="100">
        <v>47937</v>
      </c>
    </row>
    <row r="101" spans="2:4">
      <c r="B101" s="86" t="s">
        <v>2948</v>
      </c>
      <c r="C101" s="90">
        <v>35.71422022789077</v>
      </c>
      <c r="D101" s="100">
        <v>45187</v>
      </c>
    </row>
    <row r="102" spans="2:4">
      <c r="B102" s="86" t="s">
        <v>2949</v>
      </c>
      <c r="C102" s="90">
        <v>52.758591218197637</v>
      </c>
      <c r="D102" s="100">
        <v>45602</v>
      </c>
    </row>
    <row r="103" spans="2:4">
      <c r="B103" s="86" t="s">
        <v>2906</v>
      </c>
      <c r="C103" s="90">
        <v>7.1323950000000011E-2</v>
      </c>
      <c r="D103" s="100">
        <v>50495</v>
      </c>
    </row>
    <row r="104" spans="2:4">
      <c r="B104" s="86" t="s">
        <v>2907</v>
      </c>
      <c r="C104" s="90">
        <v>79.655100073467409</v>
      </c>
      <c r="D104" s="100">
        <v>50495</v>
      </c>
    </row>
    <row r="105" spans="2:4">
      <c r="B105" s="86" t="s">
        <v>2908</v>
      </c>
      <c r="C105" s="90">
        <v>69.317516550000022</v>
      </c>
      <c r="D105" s="100">
        <v>45107</v>
      </c>
    </row>
    <row r="106" spans="2:4">
      <c r="B106" s="86" t="s">
        <v>2909</v>
      </c>
      <c r="C106" s="90">
        <v>182.77133086500001</v>
      </c>
      <c r="D106" s="100">
        <v>46660</v>
      </c>
    </row>
    <row r="107" spans="2:4">
      <c r="B107" s="86" t="s">
        <v>1947</v>
      </c>
      <c r="C107" s="90">
        <v>57.206652000000005</v>
      </c>
      <c r="D107" s="100">
        <v>47301</v>
      </c>
    </row>
    <row r="108" spans="2:4">
      <c r="B108" s="86" t="s">
        <v>2950</v>
      </c>
      <c r="C108" s="90">
        <v>25.531290354829331</v>
      </c>
      <c r="D108" s="100">
        <v>45031</v>
      </c>
    </row>
    <row r="109" spans="2:4">
      <c r="B109" s="86" t="s">
        <v>2910</v>
      </c>
      <c r="C109" s="90">
        <v>190.67486212049999</v>
      </c>
      <c r="D109" s="100">
        <v>48176</v>
      </c>
    </row>
    <row r="110" spans="2:4">
      <c r="B110" s="86" t="s">
        <v>2911</v>
      </c>
      <c r="C110" s="90">
        <v>215.25362189399999</v>
      </c>
      <c r="D110" s="100">
        <v>48234</v>
      </c>
    </row>
    <row r="111" spans="2:4">
      <c r="B111" s="86" t="s">
        <v>1952</v>
      </c>
      <c r="C111" s="90">
        <v>51.58867042511126</v>
      </c>
      <c r="D111" s="100">
        <v>47467</v>
      </c>
    </row>
    <row r="112" spans="2:4">
      <c r="B112" s="86" t="s">
        <v>2951</v>
      </c>
      <c r="C112" s="90">
        <v>31.103986425410188</v>
      </c>
      <c r="D112" s="100">
        <v>45025</v>
      </c>
    </row>
    <row r="113" spans="2:4">
      <c r="B113" s="86" t="s">
        <v>2912</v>
      </c>
      <c r="C113" s="90">
        <v>117.21001260000001</v>
      </c>
      <c r="D113" s="100">
        <v>47599</v>
      </c>
    </row>
    <row r="114" spans="2:4">
      <c r="B114" s="86" t="s">
        <v>2913</v>
      </c>
      <c r="C114" s="90">
        <v>0.49500195000000008</v>
      </c>
      <c r="D114" s="100">
        <v>46082</v>
      </c>
    </row>
    <row r="115" spans="2:4">
      <c r="B115" s="86" t="s">
        <v>2914</v>
      </c>
      <c r="C115" s="90">
        <v>81.323329200000003</v>
      </c>
      <c r="D115" s="100">
        <v>47236</v>
      </c>
    </row>
    <row r="116" spans="2:4">
      <c r="B116" s="86" t="s">
        <v>2915</v>
      </c>
      <c r="C116" s="90">
        <v>123.58027719399999</v>
      </c>
      <c r="D116" s="100">
        <v>46465</v>
      </c>
    </row>
    <row r="117" spans="2:4">
      <c r="B117" s="86" t="s">
        <v>2952</v>
      </c>
      <c r="C117" s="90">
        <v>12.992768811498669</v>
      </c>
      <c r="D117" s="100">
        <v>46014</v>
      </c>
    </row>
    <row r="118" spans="2:4">
      <c r="B118" s="86" t="s">
        <v>2953</v>
      </c>
      <c r="C118" s="90">
        <v>24.27975581544732</v>
      </c>
      <c r="D118" s="100">
        <v>45830</v>
      </c>
    </row>
    <row r="119" spans="2:4">
      <c r="B119" s="86" t="s">
        <v>2916</v>
      </c>
      <c r="C119" s="90">
        <v>46.657395150000006</v>
      </c>
      <c r="D119" s="100">
        <v>48268</v>
      </c>
    </row>
    <row r="120" spans="2:4">
      <c r="B120" s="86" t="s">
        <v>2917</v>
      </c>
      <c r="C120" s="90">
        <v>8.1550401810000004</v>
      </c>
      <c r="D120" s="100">
        <v>48213</v>
      </c>
    </row>
    <row r="121" spans="2:4">
      <c r="B121" s="86" t="s">
        <v>1961</v>
      </c>
      <c r="C121" s="90">
        <v>30.536482150000001</v>
      </c>
      <c r="D121" s="100">
        <v>47848</v>
      </c>
    </row>
    <row r="122" spans="2:4">
      <c r="B122" s="86" t="s">
        <v>2918</v>
      </c>
      <c r="C122" s="90">
        <v>74.401547353500007</v>
      </c>
      <c r="D122" s="100">
        <v>48942</v>
      </c>
    </row>
    <row r="123" spans="2:4">
      <c r="B123" s="86" t="s">
        <v>2919</v>
      </c>
      <c r="C123" s="90">
        <v>106.6560298605</v>
      </c>
      <c r="D123" s="100">
        <v>48942</v>
      </c>
    </row>
    <row r="124" spans="2:4">
      <c r="B124" s="86" t="s">
        <v>1875</v>
      </c>
      <c r="C124" s="90">
        <v>360.47724420000003</v>
      </c>
      <c r="D124" s="100">
        <v>49405</v>
      </c>
    </row>
    <row r="125" spans="2:4">
      <c r="B125" s="86" t="s">
        <v>1963</v>
      </c>
      <c r="C125" s="90">
        <v>136.75425632700001</v>
      </c>
      <c r="D125" s="100">
        <v>46742</v>
      </c>
    </row>
    <row r="126" spans="2:4">
      <c r="B126" s="86" t="s">
        <v>2920</v>
      </c>
      <c r="C126" s="90">
        <v>144.84997725000002</v>
      </c>
      <c r="D126" s="100">
        <v>46112</v>
      </c>
    </row>
    <row r="127" spans="2:4">
      <c r="B127" s="86" t="s">
        <v>1964</v>
      </c>
      <c r="C127" s="90">
        <v>444.75052329600004</v>
      </c>
      <c r="D127" s="100">
        <v>46722</v>
      </c>
    </row>
    <row r="128" spans="2:4">
      <c r="B128" s="86" t="s">
        <v>1965</v>
      </c>
      <c r="C128" s="90">
        <v>33.250480800000005</v>
      </c>
      <c r="D128" s="100">
        <v>46722</v>
      </c>
    </row>
    <row r="129" spans="2:4">
      <c r="B129" s="86" t="s">
        <v>1876</v>
      </c>
      <c r="C129" s="90">
        <v>0.77141677950000009</v>
      </c>
      <c r="D129" s="100">
        <v>48030</v>
      </c>
    </row>
    <row r="130" spans="2:4">
      <c r="B130" s="86" t="s">
        <v>1876</v>
      </c>
      <c r="C130" s="90">
        <v>0.77141677950000009</v>
      </c>
      <c r="D130" s="100">
        <v>48030</v>
      </c>
    </row>
    <row r="131" spans="2:4">
      <c r="B131" s="86"/>
      <c r="C131" s="90"/>
      <c r="D131" s="100"/>
    </row>
    <row r="132" spans="2:4">
      <c r="B132" s="86"/>
      <c r="C132" s="90"/>
      <c r="D132" s="100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9454</v>
      </c>
    </row>
    <row r="6" spans="2:16" ht="26.25" customHeight="1">
      <c r="B6" s="136" t="s">
        <v>184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211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2926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9454</v>
      </c>
    </row>
    <row r="6" spans="2:16" ht="26.25" customHeight="1">
      <c r="B6" s="136" t="s">
        <v>185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2927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4.710937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9454</v>
      </c>
    </row>
    <row r="6" spans="2:18" ht="21.75" customHeight="1">
      <c r="B6" s="139" t="s">
        <v>174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ht="27.7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8" s="3" customFormat="1" ht="66" customHeight="1">
      <c r="B8" s="21" t="s">
        <v>115</v>
      </c>
      <c r="C8" s="29" t="s">
        <v>47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63</v>
      </c>
      <c r="P8" s="29" t="s">
        <v>208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28</v>
      </c>
      <c r="C11" s="74"/>
      <c r="D11" s="75"/>
      <c r="E11" s="74"/>
      <c r="F11" s="74"/>
      <c r="G11" s="96"/>
      <c r="H11" s="77">
        <v>6.4198271058769043</v>
      </c>
      <c r="I11" s="75"/>
      <c r="J11" s="76"/>
      <c r="K11" s="78">
        <v>2.7870939716727317E-2</v>
      </c>
      <c r="L11" s="77"/>
      <c r="M11" s="97"/>
      <c r="N11" s="77"/>
      <c r="O11" s="77">
        <v>25486.331737785003</v>
      </c>
      <c r="P11" s="78"/>
      <c r="Q11" s="78">
        <f>IFERROR(O11/$O$11,0)</f>
        <v>1</v>
      </c>
      <c r="R11" s="78">
        <f>O11/'סכום נכסי הקרן'!$C$42</f>
        <v>0.1317514655798549</v>
      </c>
    </row>
    <row r="12" spans="2:18" ht="22.5" customHeight="1">
      <c r="B12" s="79" t="s">
        <v>199</v>
      </c>
      <c r="C12" s="80"/>
      <c r="D12" s="81"/>
      <c r="E12" s="80"/>
      <c r="F12" s="80"/>
      <c r="G12" s="98"/>
      <c r="H12" s="83">
        <v>6.4050025899869301</v>
      </c>
      <c r="I12" s="81"/>
      <c r="J12" s="82"/>
      <c r="K12" s="84">
        <v>2.7841094213875407E-2</v>
      </c>
      <c r="L12" s="83"/>
      <c r="M12" s="99"/>
      <c r="N12" s="83"/>
      <c r="O12" s="83">
        <v>25456.686966769001</v>
      </c>
      <c r="P12" s="84"/>
      <c r="Q12" s="84">
        <f t="shared" ref="Q12:Q63" si="0">IFERROR(O12/$O$11,0)</f>
        <v>0.99883683649255606</v>
      </c>
      <c r="R12" s="84">
        <f>O12/'סכום נכסי הקרן'!$C$42</f>
        <v>0.13159821708304015</v>
      </c>
    </row>
    <row r="13" spans="2:18">
      <c r="B13" s="92" t="s">
        <v>26</v>
      </c>
      <c r="C13" s="87"/>
      <c r="D13" s="88"/>
      <c r="E13" s="87"/>
      <c r="F13" s="87"/>
      <c r="G13" s="100"/>
      <c r="H13" s="90">
        <v>5.2578587926003815</v>
      </c>
      <c r="I13" s="88"/>
      <c r="J13" s="89"/>
      <c r="K13" s="91">
        <v>1.0156160498060625E-2</v>
      </c>
      <c r="L13" s="90"/>
      <c r="M13" s="101"/>
      <c r="N13" s="90"/>
      <c r="O13" s="90">
        <v>10449.827955252002</v>
      </c>
      <c r="P13" s="91"/>
      <c r="Q13" s="91">
        <f t="shared" si="0"/>
        <v>0.41001694801608152</v>
      </c>
      <c r="R13" s="91">
        <f>O13/'סכום נכסי הקרן'!$C$42</f>
        <v>5.4020333813697918E-2</v>
      </c>
    </row>
    <row r="14" spans="2:18">
      <c r="B14" s="102" t="s">
        <v>25</v>
      </c>
      <c r="C14" s="80"/>
      <c r="D14" s="81"/>
      <c r="E14" s="80"/>
      <c r="F14" s="80"/>
      <c r="G14" s="98"/>
      <c r="H14" s="83">
        <v>5.2578587926003815</v>
      </c>
      <c r="I14" s="81"/>
      <c r="J14" s="82"/>
      <c r="K14" s="84">
        <v>1.0156160498060625E-2</v>
      </c>
      <c r="L14" s="83"/>
      <c r="M14" s="99"/>
      <c r="N14" s="83"/>
      <c r="O14" s="83">
        <v>10449.827955252002</v>
      </c>
      <c r="P14" s="84"/>
      <c r="Q14" s="84">
        <f t="shared" si="0"/>
        <v>0.41001694801608152</v>
      </c>
      <c r="R14" s="84">
        <f>O14/'סכום נכסי הקרן'!$C$42</f>
        <v>5.4020333813697918E-2</v>
      </c>
    </row>
    <row r="15" spans="2:18">
      <c r="B15" s="103" t="s">
        <v>233</v>
      </c>
      <c r="C15" s="87" t="s">
        <v>234</v>
      </c>
      <c r="D15" s="88" t="s">
        <v>120</v>
      </c>
      <c r="E15" s="87" t="s">
        <v>235</v>
      </c>
      <c r="F15" s="87"/>
      <c r="G15" s="100"/>
      <c r="H15" s="90">
        <v>1.299999999999917</v>
      </c>
      <c r="I15" s="88" t="s">
        <v>133</v>
      </c>
      <c r="J15" s="89">
        <v>0.04</v>
      </c>
      <c r="K15" s="91">
        <v>1.089999999999975E-2</v>
      </c>
      <c r="L15" s="90">
        <v>839423.19495100004</v>
      </c>
      <c r="M15" s="101">
        <v>143.41999999999999</v>
      </c>
      <c r="N15" s="90"/>
      <c r="O15" s="90">
        <v>1203.9007647670001</v>
      </c>
      <c r="P15" s="91">
        <v>5.9527442530976783E-5</v>
      </c>
      <c r="Q15" s="91">
        <f t="shared" si="0"/>
        <v>4.7237114275733356E-2</v>
      </c>
      <c r="R15" s="91">
        <f>O15/'סכום נכסי הקרן'!$C$42</f>
        <v>6.2235590355909556E-3</v>
      </c>
    </row>
    <row r="16" spans="2:18">
      <c r="B16" s="103" t="s">
        <v>236</v>
      </c>
      <c r="C16" s="87" t="s">
        <v>237</v>
      </c>
      <c r="D16" s="88" t="s">
        <v>120</v>
      </c>
      <c r="E16" s="87" t="s">
        <v>235</v>
      </c>
      <c r="F16" s="87"/>
      <c r="G16" s="100"/>
      <c r="H16" s="90">
        <v>4.0999999999985848</v>
      </c>
      <c r="I16" s="88" t="s">
        <v>133</v>
      </c>
      <c r="J16" s="89">
        <v>7.4999999999999997E-3</v>
      </c>
      <c r="K16" s="91">
        <v>9.6999999999985848E-3</v>
      </c>
      <c r="L16" s="90">
        <v>642492.13278999995</v>
      </c>
      <c r="M16" s="101">
        <v>109.89</v>
      </c>
      <c r="N16" s="90"/>
      <c r="O16" s="90">
        <v>706.0346128299999</v>
      </c>
      <c r="P16" s="91">
        <v>3.2086002990678821E-5</v>
      </c>
      <c r="Q16" s="91">
        <f t="shared" si="0"/>
        <v>2.7702480690199194E-2</v>
      </c>
      <c r="R16" s="91">
        <f>O16/'סכום נכסי הקרן'!$C$42</f>
        <v>3.649842431131374E-3</v>
      </c>
    </row>
    <row r="17" spans="2:18">
      <c r="B17" s="103" t="s">
        <v>238</v>
      </c>
      <c r="C17" s="87" t="s">
        <v>239</v>
      </c>
      <c r="D17" s="88" t="s">
        <v>120</v>
      </c>
      <c r="E17" s="87" t="s">
        <v>235</v>
      </c>
      <c r="F17" s="87"/>
      <c r="G17" s="100"/>
      <c r="H17" s="90">
        <v>6.069999999998851</v>
      </c>
      <c r="I17" s="88" t="s">
        <v>133</v>
      </c>
      <c r="J17" s="89">
        <v>5.0000000000000001E-3</v>
      </c>
      <c r="K17" s="91">
        <v>9.400000000001546E-3</v>
      </c>
      <c r="L17" s="90">
        <v>1453952.5729550002</v>
      </c>
      <c r="M17" s="101">
        <v>106.67</v>
      </c>
      <c r="N17" s="90"/>
      <c r="O17" s="90">
        <v>1550.9312437540002</v>
      </c>
      <c r="P17" s="91">
        <v>7.1915205593929175E-5</v>
      </c>
      <c r="Q17" s="91">
        <f t="shared" si="0"/>
        <v>6.0853451163968501E-2</v>
      </c>
      <c r="R17" s="91">
        <f>O17/'סכום נכסי הקרן'!$C$42</f>
        <v>8.0175313764449772E-3</v>
      </c>
    </row>
    <row r="18" spans="2:18">
      <c r="B18" s="103" t="s">
        <v>240</v>
      </c>
      <c r="C18" s="87" t="s">
        <v>241</v>
      </c>
      <c r="D18" s="88" t="s">
        <v>120</v>
      </c>
      <c r="E18" s="87" t="s">
        <v>235</v>
      </c>
      <c r="F18" s="87"/>
      <c r="G18" s="100"/>
      <c r="H18" s="90">
        <v>10.670000000011319</v>
      </c>
      <c r="I18" s="88" t="s">
        <v>133</v>
      </c>
      <c r="J18" s="89">
        <v>0.04</v>
      </c>
      <c r="K18" s="91">
        <v>1.0399999999990051E-2</v>
      </c>
      <c r="L18" s="90">
        <v>88833.42247000002</v>
      </c>
      <c r="M18" s="101">
        <v>181.01</v>
      </c>
      <c r="N18" s="90"/>
      <c r="O18" s="90">
        <v>160.79737255399999</v>
      </c>
      <c r="P18" s="91">
        <v>5.5756799547435185E-6</v>
      </c>
      <c r="Q18" s="91">
        <f t="shared" si="0"/>
        <v>6.309161091064679E-3</v>
      </c>
      <c r="R18" s="91">
        <f>O18/'סכום נכסי הקרן'!$C$42</f>
        <v>8.3124122032716789E-4</v>
      </c>
    </row>
    <row r="19" spans="2:18">
      <c r="B19" s="103" t="s">
        <v>242</v>
      </c>
      <c r="C19" s="87" t="s">
        <v>243</v>
      </c>
      <c r="D19" s="88" t="s">
        <v>120</v>
      </c>
      <c r="E19" s="87" t="s">
        <v>235</v>
      </c>
      <c r="F19" s="87"/>
      <c r="G19" s="100"/>
      <c r="H19" s="90">
        <v>19.810000000060672</v>
      </c>
      <c r="I19" s="88" t="s">
        <v>133</v>
      </c>
      <c r="J19" s="89">
        <v>0.01</v>
      </c>
      <c r="K19" s="91">
        <v>1.0900000000039788E-2</v>
      </c>
      <c r="L19" s="90">
        <v>73910.752005000002</v>
      </c>
      <c r="M19" s="101">
        <v>108.82</v>
      </c>
      <c r="N19" s="90"/>
      <c r="O19" s="90">
        <v>80.429673952000002</v>
      </c>
      <c r="P19" s="91">
        <v>4.0823157936568604E-6</v>
      </c>
      <c r="Q19" s="91">
        <f t="shared" si="0"/>
        <v>3.1557964001841122E-3</v>
      </c>
      <c r="R19" s="91">
        <f>O19/'סכום נכסי הקרן'!$C$42</f>
        <v>4.1578080079588705E-4</v>
      </c>
    </row>
    <row r="20" spans="2:18">
      <c r="B20" s="103" t="s">
        <v>244</v>
      </c>
      <c r="C20" s="87" t="s">
        <v>245</v>
      </c>
      <c r="D20" s="88" t="s">
        <v>120</v>
      </c>
      <c r="E20" s="87" t="s">
        <v>235</v>
      </c>
      <c r="F20" s="87"/>
      <c r="G20" s="100"/>
      <c r="H20" s="90">
        <v>3.3300000000004615</v>
      </c>
      <c r="I20" s="88" t="s">
        <v>133</v>
      </c>
      <c r="J20" s="89">
        <v>1E-3</v>
      </c>
      <c r="K20" s="91">
        <v>1.0100000000000688E-2</v>
      </c>
      <c r="L20" s="90">
        <v>2595950.21704</v>
      </c>
      <c r="M20" s="101">
        <v>105.93</v>
      </c>
      <c r="N20" s="90"/>
      <c r="O20" s="90">
        <v>2749.8898578810004</v>
      </c>
      <c r="P20" s="91">
        <v>1.6160826321137093E-4</v>
      </c>
      <c r="Q20" s="91">
        <f t="shared" si="0"/>
        <v>0.10789665167090817</v>
      </c>
      <c r="R20" s="91">
        <f>O20/'סכום נכסי הקרן'!$C$42</f>
        <v>1.4215541988801253E-2</v>
      </c>
    </row>
    <row r="21" spans="2:18">
      <c r="B21" s="103" t="s">
        <v>246</v>
      </c>
      <c r="C21" s="87" t="s">
        <v>247</v>
      </c>
      <c r="D21" s="88" t="s">
        <v>120</v>
      </c>
      <c r="E21" s="87" t="s">
        <v>235</v>
      </c>
      <c r="F21" s="87"/>
      <c r="G21" s="100"/>
      <c r="H21" s="90">
        <v>15.020000000008801</v>
      </c>
      <c r="I21" s="88" t="s">
        <v>133</v>
      </c>
      <c r="J21" s="89">
        <v>2.75E-2</v>
      </c>
      <c r="K21" s="91">
        <v>1.0700000000008003E-2</v>
      </c>
      <c r="L21" s="90">
        <v>132322.45907400001</v>
      </c>
      <c r="M21" s="101">
        <v>151.12</v>
      </c>
      <c r="N21" s="90"/>
      <c r="O21" s="90">
        <v>199.96571381199999</v>
      </c>
      <c r="P21" s="91">
        <v>7.2903060331174958E-6</v>
      </c>
      <c r="Q21" s="91">
        <f t="shared" si="0"/>
        <v>7.8459982342432948E-3</v>
      </c>
      <c r="R21" s="91">
        <f>O21/'סכום נכסי הקרן'!$C$42</f>
        <v>1.0337217662985078E-3</v>
      </c>
    </row>
    <row r="22" spans="2:18">
      <c r="B22" s="103" t="s">
        <v>248</v>
      </c>
      <c r="C22" s="87" t="s">
        <v>249</v>
      </c>
      <c r="D22" s="88" t="s">
        <v>120</v>
      </c>
      <c r="E22" s="87" t="s">
        <v>235</v>
      </c>
      <c r="F22" s="87"/>
      <c r="G22" s="100"/>
      <c r="H22" s="90">
        <v>0.50000000000540368</v>
      </c>
      <c r="I22" s="88" t="s">
        <v>133</v>
      </c>
      <c r="J22" s="89">
        <v>1.7500000000000002E-2</v>
      </c>
      <c r="K22" s="91">
        <v>3.6999999999643364E-3</v>
      </c>
      <c r="L22" s="90">
        <v>82139.616466000007</v>
      </c>
      <c r="M22" s="101">
        <v>112.65</v>
      </c>
      <c r="N22" s="90"/>
      <c r="O22" s="90">
        <v>92.530271408999994</v>
      </c>
      <c r="P22" s="91">
        <v>5.3285898973771331E-6</v>
      </c>
      <c r="Q22" s="91">
        <f t="shared" si="0"/>
        <v>3.6305841248946138E-3</v>
      </c>
      <c r="R22" s="91">
        <f>O22/'סכום נכסי הקרן'!$C$42</f>
        <v>4.7833477936582038E-4</v>
      </c>
    </row>
    <row r="23" spans="2:18">
      <c r="B23" s="103" t="s">
        <v>250</v>
      </c>
      <c r="C23" s="87" t="s">
        <v>251</v>
      </c>
      <c r="D23" s="88" t="s">
        <v>120</v>
      </c>
      <c r="E23" s="87" t="s">
        <v>235</v>
      </c>
      <c r="F23" s="87"/>
      <c r="G23" s="100"/>
      <c r="H23" s="90">
        <v>2.5699999999994563</v>
      </c>
      <c r="I23" s="88" t="s">
        <v>133</v>
      </c>
      <c r="J23" s="89">
        <v>7.4999999999999997E-3</v>
      </c>
      <c r="K23" s="91">
        <v>1.0899999999999143E-2</v>
      </c>
      <c r="L23" s="90">
        <v>1602897.9010330001</v>
      </c>
      <c r="M23" s="101">
        <v>108.91</v>
      </c>
      <c r="N23" s="90"/>
      <c r="O23" s="90">
        <v>1745.7162154349996</v>
      </c>
      <c r="P23" s="91">
        <v>7.315085163885555E-5</v>
      </c>
      <c r="Q23" s="91">
        <f t="shared" si="0"/>
        <v>6.849617408247384E-2</v>
      </c>
      <c r="R23" s="91">
        <f>O23/'סכום נכסי הקרן'!$C$42</f>
        <v>9.0244713219788022E-3</v>
      </c>
    </row>
    <row r="24" spans="2:18">
      <c r="B24" s="103" t="s">
        <v>252</v>
      </c>
      <c r="C24" s="87" t="s">
        <v>253</v>
      </c>
      <c r="D24" s="88" t="s">
        <v>120</v>
      </c>
      <c r="E24" s="87" t="s">
        <v>235</v>
      </c>
      <c r="F24" s="87"/>
      <c r="G24" s="100"/>
      <c r="H24" s="90">
        <v>8.6400000000002759</v>
      </c>
      <c r="I24" s="88" t="s">
        <v>133</v>
      </c>
      <c r="J24" s="89">
        <v>1E-3</v>
      </c>
      <c r="K24" s="91">
        <v>9.9000000000024867E-3</v>
      </c>
      <c r="L24" s="90">
        <v>1710473.9133309999</v>
      </c>
      <c r="M24" s="101">
        <v>101.05</v>
      </c>
      <c r="N24" s="90"/>
      <c r="O24" s="90">
        <v>1728.433910343</v>
      </c>
      <c r="P24" s="91">
        <v>1.0514870197809209E-4</v>
      </c>
      <c r="Q24" s="91">
        <f t="shared" si="0"/>
        <v>6.7818073158817674E-2</v>
      </c>
      <c r="R24" s="91">
        <f>O24/'סכום נכסי הקרן'!$C$42</f>
        <v>8.9351305314760467E-3</v>
      </c>
    </row>
    <row r="25" spans="2:18">
      <c r="B25" s="103" t="s">
        <v>254</v>
      </c>
      <c r="C25" s="87" t="s">
        <v>255</v>
      </c>
      <c r="D25" s="88" t="s">
        <v>120</v>
      </c>
      <c r="E25" s="87" t="s">
        <v>235</v>
      </c>
      <c r="F25" s="87"/>
      <c r="G25" s="100"/>
      <c r="H25" s="90">
        <v>26.530000000043465</v>
      </c>
      <c r="I25" s="88" t="s">
        <v>133</v>
      </c>
      <c r="J25" s="89">
        <v>5.0000000000000001E-3</v>
      </c>
      <c r="K25" s="91">
        <v>1.1400000000038926E-2</v>
      </c>
      <c r="L25" s="90">
        <v>251111.45572500001</v>
      </c>
      <c r="M25" s="101">
        <v>92.07</v>
      </c>
      <c r="N25" s="90"/>
      <c r="O25" s="90">
        <v>231.19831851500001</v>
      </c>
      <c r="P25" s="91">
        <v>2.2023286938760691E-5</v>
      </c>
      <c r="Q25" s="91">
        <f t="shared" si="0"/>
        <v>9.071463123593998E-3</v>
      </c>
      <c r="R25" s="91">
        <f>O25/'סכום נכסי הקרן'!$C$42</f>
        <v>1.1951785614871177E-3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1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0"/>
      <c r="H27" s="90">
        <v>7.2038010136560109</v>
      </c>
      <c r="I27" s="88"/>
      <c r="J27" s="89"/>
      <c r="K27" s="91">
        <v>4.0155764098391014E-2</v>
      </c>
      <c r="L27" s="90"/>
      <c r="M27" s="101"/>
      <c r="N27" s="90"/>
      <c r="O27" s="90">
        <v>15006.859011516999</v>
      </c>
      <c r="P27" s="91"/>
      <c r="Q27" s="91">
        <f t="shared" si="0"/>
        <v>0.58881988847647448</v>
      </c>
      <c r="R27" s="91">
        <f>O27/'סכום נכסי הקרן'!$C$42</f>
        <v>7.7577883269342229E-2</v>
      </c>
    </row>
    <row r="28" spans="2:18">
      <c r="B28" s="102" t="s">
        <v>22</v>
      </c>
      <c r="C28" s="80"/>
      <c r="D28" s="81"/>
      <c r="E28" s="80"/>
      <c r="F28" s="80"/>
      <c r="G28" s="98"/>
      <c r="H28" s="83">
        <v>0.74375059727603554</v>
      </c>
      <c r="I28" s="81"/>
      <c r="J28" s="82"/>
      <c r="K28" s="84">
        <v>4.5643626500774033E-2</v>
      </c>
      <c r="L28" s="83"/>
      <c r="M28" s="99"/>
      <c r="N28" s="83"/>
      <c r="O28" s="83">
        <v>3600.3352576350003</v>
      </c>
      <c r="P28" s="84"/>
      <c r="Q28" s="84">
        <f t="shared" si="0"/>
        <v>0.14126533762005808</v>
      </c>
      <c r="R28" s="84">
        <f>O28/'סכום נכסי הקרן'!$C$42</f>
        <v>1.8611915267075663E-2</v>
      </c>
    </row>
    <row r="29" spans="2:18">
      <c r="B29" s="103" t="s">
        <v>256</v>
      </c>
      <c r="C29" s="87" t="s">
        <v>257</v>
      </c>
      <c r="D29" s="88" t="s">
        <v>120</v>
      </c>
      <c r="E29" s="87" t="s">
        <v>235</v>
      </c>
      <c r="F29" s="87"/>
      <c r="G29" s="100"/>
      <c r="H29" s="90">
        <v>0.60999999999967824</v>
      </c>
      <c r="I29" s="88" t="s">
        <v>133</v>
      </c>
      <c r="J29" s="89">
        <v>0</v>
      </c>
      <c r="K29" s="91">
        <v>4.5899999999972733E-2</v>
      </c>
      <c r="L29" s="90">
        <v>606541.74800000002</v>
      </c>
      <c r="M29" s="101">
        <v>97.31</v>
      </c>
      <c r="N29" s="90"/>
      <c r="O29" s="90">
        <v>590.22577497899999</v>
      </c>
      <c r="P29" s="91">
        <v>2.7570079454545457E-5</v>
      </c>
      <c r="Q29" s="91">
        <f t="shared" si="0"/>
        <v>2.3158522028650954E-2</v>
      </c>
      <c r="R29" s="91">
        <f>O29/'סכום נכסי הקרן'!$C$42</f>
        <v>3.0511692179381179E-3</v>
      </c>
    </row>
    <row r="30" spans="2:18">
      <c r="B30" s="103" t="s">
        <v>258</v>
      </c>
      <c r="C30" s="87" t="s">
        <v>259</v>
      </c>
      <c r="D30" s="88" t="s">
        <v>120</v>
      </c>
      <c r="E30" s="87" t="s">
        <v>235</v>
      </c>
      <c r="F30" s="87"/>
      <c r="G30" s="100"/>
      <c r="H30" s="90">
        <v>0.33999999998371228</v>
      </c>
      <c r="I30" s="88" t="s">
        <v>133</v>
      </c>
      <c r="J30" s="89">
        <v>0</v>
      </c>
      <c r="K30" s="91">
        <v>4.4199999989738711E-2</v>
      </c>
      <c r="L30" s="90">
        <v>1246.1094000000001</v>
      </c>
      <c r="M30" s="101">
        <v>98.54</v>
      </c>
      <c r="N30" s="90"/>
      <c r="O30" s="90">
        <v>1.2279162029999999</v>
      </c>
      <c r="P30" s="91">
        <v>1.0384245E-7</v>
      </c>
      <c r="Q30" s="91">
        <f t="shared" si="0"/>
        <v>4.8179401242727338E-5</v>
      </c>
      <c r="R30" s="91">
        <f>O30/'סכום נכסי הקרן'!$C$42</f>
        <v>6.3477067244892086E-6</v>
      </c>
    </row>
    <row r="31" spans="2:18">
      <c r="B31" s="103" t="s">
        <v>260</v>
      </c>
      <c r="C31" s="87" t="s">
        <v>261</v>
      </c>
      <c r="D31" s="88" t="s">
        <v>120</v>
      </c>
      <c r="E31" s="87" t="s">
        <v>235</v>
      </c>
      <c r="F31" s="87"/>
      <c r="G31" s="100"/>
      <c r="H31" s="90">
        <v>0.52999999999747605</v>
      </c>
      <c r="I31" s="88" t="s">
        <v>133</v>
      </c>
      <c r="J31" s="89">
        <v>0</v>
      </c>
      <c r="K31" s="91">
        <v>4.539999999990061E-2</v>
      </c>
      <c r="L31" s="90">
        <v>259606.125</v>
      </c>
      <c r="M31" s="101">
        <v>97.67</v>
      </c>
      <c r="N31" s="90"/>
      <c r="O31" s="90">
        <v>253.55730228799999</v>
      </c>
      <c r="P31" s="91">
        <v>1.7307075000000001E-5</v>
      </c>
      <c r="Q31" s="91">
        <f t="shared" si="0"/>
        <v>9.9487562547922979E-3</v>
      </c>
      <c r="R31" s="91">
        <f>O31/'סכום נכסי הקרן'!$C$42</f>
        <v>1.3107632172656334E-3</v>
      </c>
    </row>
    <row r="32" spans="2:18">
      <c r="B32" s="103" t="s">
        <v>262</v>
      </c>
      <c r="C32" s="87" t="s">
        <v>263</v>
      </c>
      <c r="D32" s="88" t="s">
        <v>120</v>
      </c>
      <c r="E32" s="87" t="s">
        <v>235</v>
      </c>
      <c r="F32" s="87"/>
      <c r="G32" s="100"/>
      <c r="H32" s="90">
        <v>8.9999960580793834E-2</v>
      </c>
      <c r="I32" s="88" t="s">
        <v>133</v>
      </c>
      <c r="J32" s="89">
        <v>0</v>
      </c>
      <c r="K32" s="91">
        <v>4.0699999693406166E-2</v>
      </c>
      <c r="L32" s="90">
        <v>4.5827999999999998</v>
      </c>
      <c r="M32" s="101">
        <v>99.64</v>
      </c>
      <c r="N32" s="90"/>
      <c r="O32" s="90">
        <v>4.5663020000000004E-3</v>
      </c>
      <c r="P32" s="91">
        <v>1.83312E-10</v>
      </c>
      <c r="Q32" s="91">
        <f t="shared" si="0"/>
        <v>1.7916670186122494E-7</v>
      </c>
      <c r="R32" s="91">
        <f>O32/'סכום נכסי הקרן'!$C$42</f>
        <v>2.36054755533253E-8</v>
      </c>
    </row>
    <row r="33" spans="2:18">
      <c r="B33" s="103" t="s">
        <v>264</v>
      </c>
      <c r="C33" s="87" t="s">
        <v>265</v>
      </c>
      <c r="D33" s="88" t="s">
        <v>120</v>
      </c>
      <c r="E33" s="87" t="s">
        <v>235</v>
      </c>
      <c r="F33" s="87"/>
      <c r="G33" s="100"/>
      <c r="H33" s="90">
        <v>0.4400000000034161</v>
      </c>
      <c r="I33" s="88" t="s">
        <v>133</v>
      </c>
      <c r="J33" s="89">
        <v>0</v>
      </c>
      <c r="K33" s="91">
        <v>4.5000000000131386E-2</v>
      </c>
      <c r="L33" s="90">
        <v>155169.451118</v>
      </c>
      <c r="M33" s="101">
        <v>98.1</v>
      </c>
      <c r="N33" s="90"/>
      <c r="O33" s="90">
        <v>152.221231542</v>
      </c>
      <c r="P33" s="91">
        <v>1.1936111624461538E-5</v>
      </c>
      <c r="Q33" s="91">
        <f t="shared" si="0"/>
        <v>5.9726614684341948E-3</v>
      </c>
      <c r="R33" s="91">
        <f>O33/'סכום נכסי הקרן'!$C$42</f>
        <v>7.8690690187853342E-4</v>
      </c>
    </row>
    <row r="34" spans="2:18">
      <c r="B34" s="103" t="s">
        <v>266</v>
      </c>
      <c r="C34" s="87" t="s">
        <v>267</v>
      </c>
      <c r="D34" s="88" t="s">
        <v>120</v>
      </c>
      <c r="E34" s="87" t="s">
        <v>235</v>
      </c>
      <c r="F34" s="87"/>
      <c r="G34" s="100"/>
      <c r="H34" s="90">
        <v>0.76000000000204793</v>
      </c>
      <c r="I34" s="88" t="s">
        <v>133</v>
      </c>
      <c r="J34" s="89">
        <v>0</v>
      </c>
      <c r="K34" s="91">
        <v>4.5600000000034599E-2</v>
      </c>
      <c r="L34" s="90">
        <v>585960.98239599995</v>
      </c>
      <c r="M34" s="101">
        <v>96.66</v>
      </c>
      <c r="N34" s="90"/>
      <c r="O34" s="90">
        <v>566.38988558400001</v>
      </c>
      <c r="P34" s="91">
        <v>1.7234146541058823E-5</v>
      </c>
      <c r="Q34" s="91">
        <f t="shared" si="0"/>
        <v>2.2223279968701548E-2</v>
      </c>
      <c r="R34" s="91">
        <f>O34/'סכום נכסי הקרן'!$C$42</f>
        <v>2.9279497058678611E-3</v>
      </c>
    </row>
    <row r="35" spans="2:18">
      <c r="B35" s="103" t="s">
        <v>268</v>
      </c>
      <c r="C35" s="87" t="s">
        <v>269</v>
      </c>
      <c r="D35" s="88" t="s">
        <v>120</v>
      </c>
      <c r="E35" s="87" t="s">
        <v>235</v>
      </c>
      <c r="F35" s="87"/>
      <c r="G35" s="100"/>
      <c r="H35" s="90">
        <v>0.6799999999994748</v>
      </c>
      <c r="I35" s="88" t="s">
        <v>133</v>
      </c>
      <c r="J35" s="89">
        <v>0</v>
      </c>
      <c r="K35" s="91">
        <v>4.5899999999993717E-2</v>
      </c>
      <c r="L35" s="90">
        <v>706714.64924900001</v>
      </c>
      <c r="M35" s="101">
        <v>96.97</v>
      </c>
      <c r="N35" s="90"/>
      <c r="O35" s="90">
        <v>685.301195377</v>
      </c>
      <c r="P35" s="91">
        <v>2.0785724977911764E-5</v>
      </c>
      <c r="Q35" s="91">
        <f t="shared" si="0"/>
        <v>2.6888969445571495E-2</v>
      </c>
      <c r="R35" s="91">
        <f>O35/'סכום נכסי הקרן'!$C$42</f>
        <v>3.5426611323859827E-3</v>
      </c>
    </row>
    <row r="36" spans="2:18">
      <c r="B36" s="103" t="s">
        <v>270</v>
      </c>
      <c r="C36" s="87" t="s">
        <v>271</v>
      </c>
      <c r="D36" s="88" t="s">
        <v>120</v>
      </c>
      <c r="E36" s="87" t="s">
        <v>235</v>
      </c>
      <c r="F36" s="87"/>
      <c r="G36" s="100"/>
      <c r="H36" s="90">
        <v>0.86000000000011256</v>
      </c>
      <c r="I36" s="88" t="s">
        <v>133</v>
      </c>
      <c r="J36" s="89">
        <v>0</v>
      </c>
      <c r="K36" s="91">
        <v>4.5599999999958001E-2</v>
      </c>
      <c r="L36" s="90">
        <v>554164.50210699998</v>
      </c>
      <c r="M36" s="101">
        <v>96.25</v>
      </c>
      <c r="N36" s="90"/>
      <c r="O36" s="90">
        <v>533.383333279</v>
      </c>
      <c r="P36" s="91">
        <v>1.7317640690843749E-5</v>
      </c>
      <c r="Q36" s="91">
        <f t="shared" si="0"/>
        <v>2.0928211198327433E-2</v>
      </c>
      <c r="R36" s="91">
        <f>O36/'סכום נכסי הקרן'!$C$42</f>
        <v>2.757322497344371E-3</v>
      </c>
    </row>
    <row r="37" spans="2:18">
      <c r="B37" s="103" t="s">
        <v>272</v>
      </c>
      <c r="C37" s="87" t="s">
        <v>273</v>
      </c>
      <c r="D37" s="88" t="s">
        <v>120</v>
      </c>
      <c r="E37" s="87" t="s">
        <v>235</v>
      </c>
      <c r="F37" s="87"/>
      <c r="G37" s="100"/>
      <c r="H37" s="90">
        <v>0.9299999999995967</v>
      </c>
      <c r="I37" s="88" t="s">
        <v>133</v>
      </c>
      <c r="J37" s="89">
        <v>0</v>
      </c>
      <c r="K37" s="91">
        <v>4.5499999999993282E-2</v>
      </c>
      <c r="L37" s="90">
        <v>852730.17</v>
      </c>
      <c r="M37" s="101">
        <v>95.93</v>
      </c>
      <c r="N37" s="90"/>
      <c r="O37" s="90">
        <v>818.02405208099992</v>
      </c>
      <c r="P37" s="91">
        <v>2.7507424838709679E-5</v>
      </c>
      <c r="Q37" s="91">
        <f t="shared" si="0"/>
        <v>3.209657868763556E-2</v>
      </c>
      <c r="R37" s="91">
        <f>O37/'סכום נכסי הקרן'!$C$42</f>
        <v>4.2287712821951207E-3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1"/>
      <c r="N38" s="87"/>
      <c r="O38" s="87"/>
      <c r="P38" s="87"/>
      <c r="Q38" s="91"/>
      <c r="R38" s="87"/>
    </row>
    <row r="39" spans="2:18">
      <c r="B39" s="102" t="s">
        <v>23</v>
      </c>
      <c r="C39" s="80"/>
      <c r="D39" s="81"/>
      <c r="E39" s="80"/>
      <c r="F39" s="80"/>
      <c r="G39" s="98"/>
      <c r="H39" s="83">
        <v>9.2707163879918006</v>
      </c>
      <c r="I39" s="81"/>
      <c r="J39" s="82"/>
      <c r="K39" s="84">
        <v>3.8376081759672831E-2</v>
      </c>
      <c r="L39" s="83"/>
      <c r="M39" s="99"/>
      <c r="N39" s="83"/>
      <c r="O39" s="83">
        <v>11355.139166953999</v>
      </c>
      <c r="P39" s="84"/>
      <c r="Q39" s="84">
        <f t="shared" si="0"/>
        <v>0.44553838833225767</v>
      </c>
      <c r="R39" s="84">
        <f>O39/'סכום נכסי הקרן'!$C$42</f>
        <v>5.8700335634861475E-2</v>
      </c>
    </row>
    <row r="40" spans="2:18">
      <c r="B40" s="103" t="s">
        <v>274</v>
      </c>
      <c r="C40" s="87" t="s">
        <v>275</v>
      </c>
      <c r="D40" s="88" t="s">
        <v>120</v>
      </c>
      <c r="E40" s="87" t="s">
        <v>235</v>
      </c>
      <c r="F40" s="87"/>
      <c r="G40" s="100"/>
      <c r="H40" s="90">
        <v>12.719999999285758</v>
      </c>
      <c r="I40" s="88" t="s">
        <v>133</v>
      </c>
      <c r="J40" s="89">
        <v>5.5E-2</v>
      </c>
      <c r="K40" s="91">
        <v>3.9699999998317172E-2</v>
      </c>
      <c r="L40" s="90">
        <v>6438.2321910000001</v>
      </c>
      <c r="M40" s="101">
        <v>120.91</v>
      </c>
      <c r="N40" s="90"/>
      <c r="O40" s="90">
        <v>7.784466522999999</v>
      </c>
      <c r="P40" s="91">
        <v>3.3944311493656067E-7</v>
      </c>
      <c r="Q40" s="91">
        <f t="shared" si="0"/>
        <v>3.0543691430725059E-4</v>
      </c>
      <c r="R40" s="91">
        <f>O40/'סכום נכסי הקרן'!$C$42</f>
        <v>4.0241761102168814E-5</v>
      </c>
    </row>
    <row r="41" spans="2:18">
      <c r="B41" s="103" t="s">
        <v>276</v>
      </c>
      <c r="C41" s="87" t="s">
        <v>277</v>
      </c>
      <c r="D41" s="88" t="s">
        <v>120</v>
      </c>
      <c r="E41" s="87" t="s">
        <v>235</v>
      </c>
      <c r="F41" s="87"/>
      <c r="G41" s="100"/>
      <c r="H41" s="90">
        <v>2.9000000000283688</v>
      </c>
      <c r="I41" s="88" t="s">
        <v>133</v>
      </c>
      <c r="J41" s="89">
        <v>5.0000000000000001E-3</v>
      </c>
      <c r="K41" s="91">
        <v>3.950000000023049E-2</v>
      </c>
      <c r="L41" s="90">
        <v>62168.896410000001</v>
      </c>
      <c r="M41" s="101">
        <v>90.72</v>
      </c>
      <c r="N41" s="90"/>
      <c r="O41" s="90">
        <v>56.399620106000008</v>
      </c>
      <c r="P41" s="91">
        <v>3.8582689011055434E-6</v>
      </c>
      <c r="Q41" s="91">
        <f t="shared" si="0"/>
        <v>2.2129359645108996E-3</v>
      </c>
      <c r="R41" s="91">
        <f>O41/'סכום נכסי הקרן'!$C$42</f>
        <v>2.9155755655868078E-4</v>
      </c>
    </row>
    <row r="42" spans="2:18">
      <c r="B42" s="103" t="s">
        <v>278</v>
      </c>
      <c r="C42" s="87" t="s">
        <v>279</v>
      </c>
      <c r="D42" s="88" t="s">
        <v>120</v>
      </c>
      <c r="E42" s="87" t="s">
        <v>235</v>
      </c>
      <c r="F42" s="87"/>
      <c r="G42" s="100"/>
      <c r="H42" s="90">
        <v>1</v>
      </c>
      <c r="I42" s="88" t="s">
        <v>133</v>
      </c>
      <c r="J42" s="89">
        <v>3.7499999999999999E-2</v>
      </c>
      <c r="K42" s="91">
        <v>4.2700000000125214E-2</v>
      </c>
      <c r="L42" s="90">
        <v>66620.870529000007</v>
      </c>
      <c r="M42" s="101">
        <v>99.5</v>
      </c>
      <c r="N42" s="90"/>
      <c r="O42" s="90">
        <v>66.287766171000001</v>
      </c>
      <c r="P42" s="91">
        <v>3.0850458284006202E-6</v>
      </c>
      <c r="Q42" s="91">
        <f t="shared" si="0"/>
        <v>2.6009143588413882E-3</v>
      </c>
      <c r="R42" s="91">
        <f>O42/'סכום נכסי הקרן'!$C$42</f>
        <v>3.426742786250415E-4</v>
      </c>
    </row>
    <row r="43" spans="2:18">
      <c r="B43" s="103" t="s">
        <v>280</v>
      </c>
      <c r="C43" s="87" t="s">
        <v>281</v>
      </c>
      <c r="D43" s="88" t="s">
        <v>120</v>
      </c>
      <c r="E43" s="87" t="s">
        <v>235</v>
      </c>
      <c r="F43" s="87"/>
      <c r="G43" s="100"/>
      <c r="H43" s="90">
        <v>3.8800000000021591</v>
      </c>
      <c r="I43" s="88" t="s">
        <v>133</v>
      </c>
      <c r="J43" s="89">
        <v>0.02</v>
      </c>
      <c r="K43" s="91">
        <v>3.8100000000022942E-2</v>
      </c>
      <c r="L43" s="90">
        <v>158671.267754</v>
      </c>
      <c r="M43" s="101">
        <v>93.4</v>
      </c>
      <c r="N43" s="90"/>
      <c r="O43" s="90">
        <v>148.19896408599999</v>
      </c>
      <c r="P43" s="91">
        <v>7.7760882155957099E-6</v>
      </c>
      <c r="Q43" s="91">
        <f t="shared" si="0"/>
        <v>5.8148408963180137E-3</v>
      </c>
      <c r="R43" s="91">
        <f>O43/'סכום נכסי הקרן'!$C$42</f>
        <v>7.6611381020357536E-4</v>
      </c>
    </row>
    <row r="44" spans="2:18">
      <c r="B44" s="103" t="s">
        <v>282</v>
      </c>
      <c r="C44" s="87" t="s">
        <v>283</v>
      </c>
      <c r="D44" s="88" t="s">
        <v>120</v>
      </c>
      <c r="E44" s="87" t="s">
        <v>235</v>
      </c>
      <c r="F44" s="87"/>
      <c r="G44" s="100"/>
      <c r="H44" s="90">
        <v>6.7799999999994371</v>
      </c>
      <c r="I44" s="88" t="s">
        <v>133</v>
      </c>
      <c r="J44" s="89">
        <v>0.01</v>
      </c>
      <c r="K44" s="91">
        <v>3.7399999999998268E-2</v>
      </c>
      <c r="L44" s="90">
        <v>2211531.9764439999</v>
      </c>
      <c r="M44" s="101">
        <v>83.41</v>
      </c>
      <c r="N44" s="90"/>
      <c r="O44" s="90">
        <v>1844.638815518</v>
      </c>
      <c r="P44" s="91">
        <v>8.779353585728677E-5</v>
      </c>
      <c r="Q44" s="91">
        <f t="shared" si="0"/>
        <v>7.2377572202091886E-2</v>
      </c>
      <c r="R44" s="91">
        <f>O44/'סכום נכסי הקרן'!$C$42</f>
        <v>9.5358512127373708E-3</v>
      </c>
    </row>
    <row r="45" spans="2:18">
      <c r="B45" s="103" t="s">
        <v>284</v>
      </c>
      <c r="C45" s="87" t="s">
        <v>285</v>
      </c>
      <c r="D45" s="88" t="s">
        <v>120</v>
      </c>
      <c r="E45" s="87" t="s">
        <v>235</v>
      </c>
      <c r="F45" s="87"/>
      <c r="G45" s="100"/>
      <c r="H45" s="90">
        <v>16.049999999993716</v>
      </c>
      <c r="I45" s="88" t="s">
        <v>133</v>
      </c>
      <c r="J45" s="89">
        <v>3.7499999999999999E-2</v>
      </c>
      <c r="K45" s="91">
        <v>4.0299999999977999E-2</v>
      </c>
      <c r="L45" s="90">
        <v>797524.37741099996</v>
      </c>
      <c r="M45" s="101">
        <v>95.77</v>
      </c>
      <c r="N45" s="90"/>
      <c r="O45" s="90">
        <v>763.78909625599999</v>
      </c>
      <c r="P45" s="91">
        <v>3.1621824698640407E-5</v>
      </c>
      <c r="Q45" s="91">
        <f t="shared" si="0"/>
        <v>2.9968577044127431E-2</v>
      </c>
      <c r="R45" s="91">
        <f>O45/'סכום נכסי הקרן'!$C$42</f>
        <v>3.9484039469065849E-3</v>
      </c>
    </row>
    <row r="46" spans="2:18">
      <c r="B46" s="103" t="s">
        <v>286</v>
      </c>
      <c r="C46" s="87" t="s">
        <v>287</v>
      </c>
      <c r="D46" s="88" t="s">
        <v>120</v>
      </c>
      <c r="E46" s="87" t="s">
        <v>235</v>
      </c>
      <c r="F46" s="87"/>
      <c r="G46" s="100"/>
      <c r="H46" s="90">
        <v>2.0699999999880139</v>
      </c>
      <c r="I46" s="88" t="s">
        <v>133</v>
      </c>
      <c r="J46" s="89">
        <v>5.0000000000000001E-3</v>
      </c>
      <c r="K46" s="91">
        <v>4.069999999973746E-2</v>
      </c>
      <c r="L46" s="90">
        <v>74994.049578000006</v>
      </c>
      <c r="M46" s="101">
        <v>93.45</v>
      </c>
      <c r="N46" s="90"/>
      <c r="O46" s="90">
        <v>70.081942212000001</v>
      </c>
      <c r="P46" s="91">
        <v>3.1953463194273897E-6</v>
      </c>
      <c r="Q46" s="91">
        <f t="shared" si="0"/>
        <v>2.7497853725296745E-3</v>
      </c>
      <c r="R46" s="91">
        <f>O46/'סכום נכסי הקרן'!$C$42</f>
        <v>3.6228825286083188E-4</v>
      </c>
    </row>
    <row r="47" spans="2:18">
      <c r="B47" s="103" t="s">
        <v>288</v>
      </c>
      <c r="C47" s="87" t="s">
        <v>289</v>
      </c>
      <c r="D47" s="88" t="s">
        <v>120</v>
      </c>
      <c r="E47" s="87" t="s">
        <v>235</v>
      </c>
      <c r="F47" s="87"/>
      <c r="G47" s="100"/>
      <c r="H47" s="90">
        <v>8.4500000000008093</v>
      </c>
      <c r="I47" s="88" t="s">
        <v>133</v>
      </c>
      <c r="J47" s="89">
        <v>1.3000000000000001E-2</v>
      </c>
      <c r="K47" s="91">
        <v>3.750000000000199E-2</v>
      </c>
      <c r="L47" s="90">
        <v>4561074.7413269999</v>
      </c>
      <c r="M47" s="101">
        <v>82.62</v>
      </c>
      <c r="N47" s="90"/>
      <c r="O47" s="90">
        <v>3768.3601324709998</v>
      </c>
      <c r="P47" s="91">
        <v>4.0686678737120814E-4</v>
      </c>
      <c r="Q47" s="91">
        <f t="shared" si="0"/>
        <v>0.14785808217681565</v>
      </c>
      <c r="R47" s="91">
        <f>O47/'סכום נכסי הקרן'!$C$42</f>
        <v>1.9480519024622084E-2</v>
      </c>
    </row>
    <row r="48" spans="2:18">
      <c r="B48" s="103" t="s">
        <v>290</v>
      </c>
      <c r="C48" s="87" t="s">
        <v>291</v>
      </c>
      <c r="D48" s="88" t="s">
        <v>120</v>
      </c>
      <c r="E48" s="87" t="s">
        <v>235</v>
      </c>
      <c r="F48" s="87"/>
      <c r="G48" s="100"/>
      <c r="H48" s="90">
        <v>12.40000000000291</v>
      </c>
      <c r="I48" s="88" t="s">
        <v>133</v>
      </c>
      <c r="J48" s="89">
        <v>1.4999999999999999E-2</v>
      </c>
      <c r="K48" s="91">
        <v>3.9100000000009121E-2</v>
      </c>
      <c r="L48" s="90">
        <v>2369751.3260090002</v>
      </c>
      <c r="M48" s="101">
        <v>75.400000000000006</v>
      </c>
      <c r="N48" s="90"/>
      <c r="O48" s="90">
        <v>1786.7926102070001</v>
      </c>
      <c r="P48" s="91">
        <v>1.3321251092353223E-4</v>
      </c>
      <c r="Q48" s="91">
        <f t="shared" si="0"/>
        <v>7.0107876982467968E-2</v>
      </c>
      <c r="R48" s="91">
        <f>O48/'סכום נכסי הקרן'!$C$42</f>
        <v>9.2368155411323306E-3</v>
      </c>
    </row>
    <row r="49" spans="2:18">
      <c r="B49" s="103" t="s">
        <v>292</v>
      </c>
      <c r="C49" s="87" t="s">
        <v>293</v>
      </c>
      <c r="D49" s="88" t="s">
        <v>120</v>
      </c>
      <c r="E49" s="87" t="s">
        <v>235</v>
      </c>
      <c r="F49" s="87"/>
      <c r="G49" s="100"/>
      <c r="H49" s="90">
        <v>0.32999999999946161</v>
      </c>
      <c r="I49" s="88" t="s">
        <v>133</v>
      </c>
      <c r="J49" s="89">
        <v>1.5E-3</v>
      </c>
      <c r="K49" s="91">
        <v>4.400000000028715E-2</v>
      </c>
      <c r="L49" s="90">
        <v>56442.425583999997</v>
      </c>
      <c r="M49" s="101">
        <v>98.72</v>
      </c>
      <c r="N49" s="90"/>
      <c r="O49" s="90">
        <v>55.719964790999995</v>
      </c>
      <c r="P49" s="91">
        <v>3.6128350139262659E-6</v>
      </c>
      <c r="Q49" s="91">
        <f t="shared" si="0"/>
        <v>2.1862685208790494E-3</v>
      </c>
      <c r="R49" s="91">
        <f>O49/'סכום נכסי הקרן'!$C$42</f>
        <v>2.880440817769164E-4</v>
      </c>
    </row>
    <row r="50" spans="2:18">
      <c r="B50" s="103" t="s">
        <v>294</v>
      </c>
      <c r="C50" s="87" t="s">
        <v>295</v>
      </c>
      <c r="D50" s="88" t="s">
        <v>120</v>
      </c>
      <c r="E50" s="87" t="s">
        <v>235</v>
      </c>
      <c r="F50" s="87"/>
      <c r="G50" s="100"/>
      <c r="H50" s="90">
        <v>2.3699999999738943</v>
      </c>
      <c r="I50" s="88" t="s">
        <v>133</v>
      </c>
      <c r="J50" s="89">
        <v>1.7500000000000002E-2</v>
      </c>
      <c r="K50" s="91">
        <v>4.0099999999677526E-2</v>
      </c>
      <c r="L50" s="90">
        <v>33955.803433000001</v>
      </c>
      <c r="M50" s="101">
        <v>95.89</v>
      </c>
      <c r="N50" s="90"/>
      <c r="O50" s="90">
        <v>32.560220905000001</v>
      </c>
      <c r="P50" s="91">
        <v>1.5784477027488904E-6</v>
      </c>
      <c r="Q50" s="91">
        <f t="shared" si="0"/>
        <v>1.2775561912947847E-3</v>
      </c>
      <c r="R50" s="91">
        <f>O50/'סכום נכסי הקרן'!$C$42</f>
        <v>1.6831990056370534E-4</v>
      </c>
    </row>
    <row r="51" spans="2:18">
      <c r="B51" s="103" t="s">
        <v>296</v>
      </c>
      <c r="C51" s="87" t="s">
        <v>297</v>
      </c>
      <c r="D51" s="88" t="s">
        <v>120</v>
      </c>
      <c r="E51" s="87" t="s">
        <v>235</v>
      </c>
      <c r="F51" s="87"/>
      <c r="G51" s="100"/>
      <c r="H51" s="90">
        <v>5.1600000000003776</v>
      </c>
      <c r="I51" s="88" t="s">
        <v>133</v>
      </c>
      <c r="J51" s="89">
        <v>2.2499999999999999E-2</v>
      </c>
      <c r="K51" s="91">
        <v>3.7500000000004426E-2</v>
      </c>
      <c r="L51" s="90">
        <v>1808693.740007</v>
      </c>
      <c r="M51" s="101">
        <v>93.8</v>
      </c>
      <c r="N51" s="90"/>
      <c r="O51" s="90">
        <v>1696.554688471</v>
      </c>
      <c r="P51" s="91">
        <v>7.5021064932202843E-5</v>
      </c>
      <c r="Q51" s="91">
        <f t="shared" si="0"/>
        <v>6.6567237134238372E-2</v>
      </c>
      <c r="R51" s="91">
        <f>O51/'סכום נכסי הקרן'!$C$42</f>
        <v>8.770331052037646E-3</v>
      </c>
    </row>
    <row r="52" spans="2:18">
      <c r="B52" s="103" t="s">
        <v>298</v>
      </c>
      <c r="C52" s="87" t="s">
        <v>299</v>
      </c>
      <c r="D52" s="88" t="s">
        <v>120</v>
      </c>
      <c r="E52" s="87" t="s">
        <v>235</v>
      </c>
      <c r="F52" s="87"/>
      <c r="G52" s="100"/>
      <c r="H52" s="90">
        <v>1.5799999999992795</v>
      </c>
      <c r="I52" s="88" t="s">
        <v>133</v>
      </c>
      <c r="J52" s="89">
        <v>4.0000000000000001E-3</v>
      </c>
      <c r="K52" s="91">
        <v>4.2300000000046835E-2</v>
      </c>
      <c r="L52" s="90">
        <v>176392.68174400003</v>
      </c>
      <c r="M52" s="101">
        <v>94.4</v>
      </c>
      <c r="N52" s="90"/>
      <c r="O52" s="90">
        <v>166.514693714</v>
      </c>
      <c r="P52" s="91">
        <v>1.035603468029994E-5</v>
      </c>
      <c r="Q52" s="91">
        <f t="shared" si="0"/>
        <v>6.5334900066113498E-3</v>
      </c>
      <c r="R52" s="91">
        <f>O52/'סכום נכסי הקרן'!$C$42</f>
        <v>8.6079688372238123E-4</v>
      </c>
    </row>
    <row r="53" spans="2:18">
      <c r="B53" s="103" t="s">
        <v>300</v>
      </c>
      <c r="C53" s="87" t="s">
        <v>301</v>
      </c>
      <c r="D53" s="88" t="s">
        <v>120</v>
      </c>
      <c r="E53" s="87" t="s">
        <v>235</v>
      </c>
      <c r="F53" s="87"/>
      <c r="G53" s="100"/>
      <c r="H53" s="90">
        <v>3.2600000019705528</v>
      </c>
      <c r="I53" s="88" t="s">
        <v>133</v>
      </c>
      <c r="J53" s="89">
        <v>6.25E-2</v>
      </c>
      <c r="K53" s="91">
        <v>3.8401455767077264E-2</v>
      </c>
      <c r="L53" s="90">
        <v>3.2399999999999994E-3</v>
      </c>
      <c r="M53" s="101">
        <v>110.48</v>
      </c>
      <c r="N53" s="90"/>
      <c r="O53" s="90">
        <v>3.5720000000000003E-6</v>
      </c>
      <c r="P53" s="91">
        <v>2.1292821898499527E-13</v>
      </c>
      <c r="Q53" s="91">
        <f t="shared" si="0"/>
        <v>1.401535551192837E-10</v>
      </c>
      <c r="R53" s="91">
        <f>O53/'סכום נכסי הקרן'!$C$42</f>
        <v>1.8465436293192605E-11</v>
      </c>
    </row>
    <row r="54" spans="2:18">
      <c r="B54" s="103" t="s">
        <v>302</v>
      </c>
      <c r="C54" s="87" t="s">
        <v>303</v>
      </c>
      <c r="D54" s="88" t="s">
        <v>120</v>
      </c>
      <c r="E54" s="87" t="s">
        <v>235</v>
      </c>
      <c r="F54" s="87"/>
      <c r="G54" s="100"/>
      <c r="H54" s="90">
        <v>0.67000000001114668</v>
      </c>
      <c r="I54" s="88" t="s">
        <v>133</v>
      </c>
      <c r="J54" s="89">
        <v>1.4999999999999999E-2</v>
      </c>
      <c r="K54" s="91">
        <v>4.3200000000209821E-2</v>
      </c>
      <c r="L54" s="90">
        <v>30913.584079</v>
      </c>
      <c r="M54" s="101">
        <v>98.67</v>
      </c>
      <c r="N54" s="90"/>
      <c r="O54" s="90">
        <v>30.502433497999998</v>
      </c>
      <c r="P54" s="91">
        <v>2.2483855887701687E-6</v>
      </c>
      <c r="Q54" s="91">
        <f t="shared" si="0"/>
        <v>1.1968153680107022E-3</v>
      </c>
      <c r="R54" s="91">
        <f>O54/'סכום נכסי הקרן'!$C$42</f>
        <v>1.5768217876390342E-4</v>
      </c>
    </row>
    <row r="55" spans="2:18">
      <c r="B55" s="103" t="s">
        <v>304</v>
      </c>
      <c r="C55" s="87" t="s">
        <v>305</v>
      </c>
      <c r="D55" s="88" t="s">
        <v>120</v>
      </c>
      <c r="E55" s="87" t="s">
        <v>235</v>
      </c>
      <c r="F55" s="87"/>
      <c r="G55" s="100"/>
      <c r="H55" s="90">
        <v>18.959999999996654</v>
      </c>
      <c r="I55" s="88" t="s">
        <v>133</v>
      </c>
      <c r="J55" s="89">
        <v>2.7999999999999997E-2</v>
      </c>
      <c r="K55" s="91">
        <v>4.0899999999991055E-2</v>
      </c>
      <c r="L55" s="90">
        <v>1089814.8657809999</v>
      </c>
      <c r="M55" s="101">
        <v>79</v>
      </c>
      <c r="N55" s="90"/>
      <c r="O55" s="90">
        <v>860.95374845300012</v>
      </c>
      <c r="P55" s="91">
        <v>1.811825827327939E-4</v>
      </c>
      <c r="Q55" s="91">
        <f t="shared" si="0"/>
        <v>3.3780999059059763E-2</v>
      </c>
      <c r="R55" s="91">
        <f>O55/'סכום נכסי הקרן'!$C$42</f>
        <v>4.4506961347828226E-3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1"/>
      <c r="N56" s="87"/>
      <c r="O56" s="87"/>
      <c r="P56" s="87"/>
      <c r="Q56" s="91"/>
      <c r="R56" s="87"/>
    </row>
    <row r="57" spans="2:18">
      <c r="B57" s="102" t="s">
        <v>24</v>
      </c>
      <c r="C57" s="80"/>
      <c r="D57" s="81"/>
      <c r="E57" s="80"/>
      <c r="F57" s="80"/>
      <c r="G57" s="98"/>
      <c r="H57" s="83">
        <v>3.0826344466473907</v>
      </c>
      <c r="I57" s="81"/>
      <c r="J57" s="82"/>
      <c r="K57" s="84">
        <v>4.8920963153062012E-2</v>
      </c>
      <c r="L57" s="83"/>
      <c r="M57" s="99"/>
      <c r="N57" s="83"/>
      <c r="O57" s="83">
        <v>51.384586927999997</v>
      </c>
      <c r="P57" s="84"/>
      <c r="Q57" s="84">
        <f t="shared" si="0"/>
        <v>2.0161625241587548E-3</v>
      </c>
      <c r="R57" s="84">
        <f>O57/'סכום נכסי הקרן'!$C$42</f>
        <v>2.6563236740509557E-4</v>
      </c>
    </row>
    <row r="58" spans="2:18">
      <c r="B58" s="103" t="s">
        <v>306</v>
      </c>
      <c r="C58" s="87" t="s">
        <v>307</v>
      </c>
      <c r="D58" s="88" t="s">
        <v>120</v>
      </c>
      <c r="E58" s="87" t="s">
        <v>235</v>
      </c>
      <c r="F58" s="87"/>
      <c r="G58" s="100"/>
      <c r="H58" s="90">
        <v>2.9600000000000004</v>
      </c>
      <c r="I58" s="88" t="s">
        <v>133</v>
      </c>
      <c r="J58" s="89">
        <v>4.5499999999999999E-2</v>
      </c>
      <c r="K58" s="91">
        <v>4.8899999999848759E-2</v>
      </c>
      <c r="L58" s="90">
        <v>49718.552180000006</v>
      </c>
      <c r="M58" s="101">
        <v>99.74</v>
      </c>
      <c r="N58" s="90"/>
      <c r="O58" s="90">
        <v>49.589281974999999</v>
      </c>
      <c r="P58" s="91">
        <v>2.3434952411096485E-6</v>
      </c>
      <c r="Q58" s="91">
        <f t="shared" si="0"/>
        <v>1.9457206507863562E-3</v>
      </c>
      <c r="R58" s="91">
        <f>O58/'סכום נכסי הקרן'!$C$42</f>
        <v>2.5635154735009145E-4</v>
      </c>
    </row>
    <row r="59" spans="2:18">
      <c r="B59" s="103" t="s">
        <v>308</v>
      </c>
      <c r="C59" s="87" t="s">
        <v>309</v>
      </c>
      <c r="D59" s="88" t="s">
        <v>120</v>
      </c>
      <c r="E59" s="87" t="s">
        <v>235</v>
      </c>
      <c r="F59" s="87"/>
      <c r="G59" s="100"/>
      <c r="H59" s="90">
        <v>6.4699999994931225</v>
      </c>
      <c r="I59" s="88" t="s">
        <v>133</v>
      </c>
      <c r="J59" s="89">
        <v>4.5499999999999999E-2</v>
      </c>
      <c r="K59" s="91">
        <v>4.9499999998050465E-2</v>
      </c>
      <c r="L59" s="90">
        <v>1820.6115239999999</v>
      </c>
      <c r="M59" s="101">
        <v>98.61</v>
      </c>
      <c r="N59" s="90"/>
      <c r="O59" s="90">
        <v>1.795304953</v>
      </c>
      <c r="P59" s="91">
        <v>8.5210530786731226E-8</v>
      </c>
      <c r="Q59" s="91">
        <f t="shared" si="0"/>
        <v>7.0441873372398801E-5</v>
      </c>
      <c r="R59" s="91">
        <f>O59/'סכום נכסי הקרן'!$C$42</f>
        <v>9.2808200550040994E-6</v>
      </c>
    </row>
    <row r="60" spans="2:18">
      <c r="B60" s="86"/>
      <c r="C60" s="87"/>
      <c r="D60" s="87"/>
      <c r="E60" s="87"/>
      <c r="F60" s="87"/>
      <c r="G60" s="87"/>
      <c r="H60" s="87"/>
      <c r="I60" s="87"/>
      <c r="J60" s="87"/>
      <c r="K60" s="91"/>
      <c r="L60" s="90"/>
      <c r="M60" s="101"/>
      <c r="N60" s="87"/>
      <c r="O60" s="87"/>
      <c r="P60" s="87"/>
      <c r="Q60" s="91"/>
      <c r="R60" s="87"/>
    </row>
    <row r="61" spans="2:18">
      <c r="B61" s="79" t="s">
        <v>198</v>
      </c>
      <c r="C61" s="80"/>
      <c r="D61" s="81"/>
      <c r="E61" s="80"/>
      <c r="F61" s="80"/>
      <c r="G61" s="98"/>
      <c r="H61" s="83">
        <v>19.150000000155174</v>
      </c>
      <c r="I61" s="81"/>
      <c r="J61" s="82"/>
      <c r="K61" s="84">
        <v>5.3500000000472267E-2</v>
      </c>
      <c r="L61" s="83"/>
      <c r="M61" s="99"/>
      <c r="N61" s="83"/>
      <c r="O61" s="83">
        <v>29.644771016</v>
      </c>
      <c r="P61" s="84"/>
      <c r="Q61" s="84">
        <f t="shared" si="0"/>
        <v>1.1631635074438689E-3</v>
      </c>
      <c r="R61" s="84">
        <f>O61/'סכום נכסי הקרן'!$C$42</f>
        <v>1.5324849681473419E-4</v>
      </c>
    </row>
    <row r="62" spans="2:18">
      <c r="B62" s="92" t="s">
        <v>64</v>
      </c>
      <c r="C62" s="87"/>
      <c r="D62" s="88"/>
      <c r="E62" s="87"/>
      <c r="F62" s="87"/>
      <c r="G62" s="100"/>
      <c r="H62" s="90">
        <v>19.150000000155174</v>
      </c>
      <c r="I62" s="88"/>
      <c r="J62" s="89"/>
      <c r="K62" s="91">
        <v>5.3500000000472267E-2</v>
      </c>
      <c r="L62" s="90"/>
      <c r="M62" s="101"/>
      <c r="N62" s="90"/>
      <c r="O62" s="90">
        <v>29.644771016</v>
      </c>
      <c r="P62" s="91"/>
      <c r="Q62" s="91">
        <f t="shared" si="0"/>
        <v>1.1631635074438689E-3</v>
      </c>
      <c r="R62" s="91">
        <f>O62/'סכום נכסי הקרן'!$C$42</f>
        <v>1.5324849681473419E-4</v>
      </c>
    </row>
    <row r="63" spans="2:18">
      <c r="B63" s="103" t="s">
        <v>310</v>
      </c>
      <c r="C63" s="87" t="s">
        <v>311</v>
      </c>
      <c r="D63" s="88" t="s">
        <v>29</v>
      </c>
      <c r="E63" s="87" t="s">
        <v>312</v>
      </c>
      <c r="F63" s="87" t="s">
        <v>313</v>
      </c>
      <c r="G63" s="100"/>
      <c r="H63" s="90">
        <v>19.150000000155174</v>
      </c>
      <c r="I63" s="88" t="s">
        <v>132</v>
      </c>
      <c r="J63" s="89">
        <v>4.4999999999999998E-2</v>
      </c>
      <c r="K63" s="91">
        <v>5.3500000000472267E-2</v>
      </c>
      <c r="L63" s="90">
        <v>9563.0862450000004</v>
      </c>
      <c r="M63" s="101">
        <v>85.751499999999993</v>
      </c>
      <c r="N63" s="90"/>
      <c r="O63" s="90">
        <v>29.644771016</v>
      </c>
      <c r="P63" s="91">
        <v>9.5630862450000008E-6</v>
      </c>
      <c r="Q63" s="91">
        <f t="shared" si="0"/>
        <v>1.1631635074438689E-3</v>
      </c>
      <c r="R63" s="91">
        <f>O63/'סכום נכסי הקרן'!$C$42</f>
        <v>1.5324849681473419E-4</v>
      </c>
    </row>
    <row r="64" spans="2:18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105" t="s">
        <v>112</v>
      </c>
      <c r="C67" s="104"/>
      <c r="D67" s="10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105" t="s">
        <v>204</v>
      </c>
      <c r="C68" s="104"/>
      <c r="D68" s="10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145" t="s">
        <v>212</v>
      </c>
      <c r="C69" s="145"/>
      <c r="D69" s="145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9454</v>
      </c>
    </row>
    <row r="6" spans="2:16" ht="26.25" customHeight="1">
      <c r="B6" s="136" t="s">
        <v>187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2928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230</v>
      </c>
    </row>
    <row r="2" spans="2:20">
      <c r="B2" s="46" t="s">
        <v>145</v>
      </c>
      <c r="C2" s="46" t="s">
        <v>231</v>
      </c>
    </row>
    <row r="3" spans="2:20">
      <c r="B3" s="46" t="s">
        <v>147</v>
      </c>
      <c r="C3" s="46" t="s">
        <v>232</v>
      </c>
    </row>
    <row r="4" spans="2:20">
      <c r="B4" s="46" t="s">
        <v>148</v>
      </c>
      <c r="C4" s="46">
        <v>9454</v>
      </c>
    </row>
    <row r="6" spans="2:20" ht="26.25" customHeight="1">
      <c r="B6" s="142" t="s">
        <v>174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2:20" ht="26.25" customHeight="1">
      <c r="B7" s="142" t="s">
        <v>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spans="2:20" s="3" customFormat="1" ht="63">
      <c r="B8" s="36" t="s">
        <v>115</v>
      </c>
      <c r="C8" s="12" t="s">
        <v>47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</row>
    <row r="11" spans="2:20" s="4" customFormat="1" ht="18" customHeight="1">
      <c r="B11" s="106" t="s">
        <v>2921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7">
        <v>0</v>
      </c>
      <c r="R11" s="87"/>
      <c r="S11" s="108">
        <v>0</v>
      </c>
      <c r="T11" s="108">
        <v>0</v>
      </c>
    </row>
    <row r="12" spans="2:20">
      <c r="B12" s="109" t="s">
        <v>221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9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9" t="s">
        <v>212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1.5703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12.42578125" style="1" bestFit="1" customWidth="1"/>
    <col min="16" max="16" width="13" style="1" bestFit="1" customWidth="1"/>
    <col min="17" max="17" width="8.85546875" style="1" bestFit="1" customWidth="1"/>
    <col min="18" max="18" width="12.140625" style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230</v>
      </c>
    </row>
    <row r="2" spans="2:21">
      <c r="B2" s="46" t="s">
        <v>145</v>
      </c>
      <c r="C2" s="46" t="s">
        <v>231</v>
      </c>
    </row>
    <row r="3" spans="2:21">
      <c r="B3" s="46" t="s">
        <v>147</v>
      </c>
      <c r="C3" s="46" t="s">
        <v>232</v>
      </c>
    </row>
    <row r="4" spans="2:21">
      <c r="B4" s="46" t="s">
        <v>148</v>
      </c>
      <c r="C4" s="46">
        <v>9454</v>
      </c>
    </row>
    <row r="6" spans="2:21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21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2:21" s="3" customFormat="1" ht="78.75">
      <c r="B8" s="21" t="s">
        <v>115</v>
      </c>
      <c r="C8" s="29" t="s">
        <v>47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215</v>
      </c>
    </row>
    <row r="11" spans="2:21" s="4" customFormat="1" ht="18" customHeight="1">
      <c r="B11" s="74" t="s">
        <v>34</v>
      </c>
      <c r="C11" s="74"/>
      <c r="D11" s="75"/>
      <c r="E11" s="75"/>
      <c r="F11" s="74"/>
      <c r="G11" s="75"/>
      <c r="H11" s="74"/>
      <c r="I11" s="74"/>
      <c r="J11" s="96"/>
      <c r="K11" s="77">
        <v>4.6062414290296401</v>
      </c>
      <c r="L11" s="75"/>
      <c r="M11" s="76"/>
      <c r="N11" s="76">
        <v>4.4977030899116047E-2</v>
      </c>
      <c r="O11" s="77"/>
      <c r="P11" s="97"/>
      <c r="Q11" s="77">
        <v>34.432307889000001</v>
      </c>
      <c r="R11" s="77">
        <f>R12+R280</f>
        <v>45418.050535406001</v>
      </c>
      <c r="S11" s="78"/>
      <c r="T11" s="78">
        <f>IFERROR(R11/$R$11,0)</f>
        <v>1</v>
      </c>
      <c r="U11" s="78">
        <f>R11/'סכום נכסי הקרן'!$C$42</f>
        <v>0.23478838710037561</v>
      </c>
    </row>
    <row r="12" spans="2:21">
      <c r="B12" s="79" t="s">
        <v>199</v>
      </c>
      <c r="C12" s="80"/>
      <c r="D12" s="81"/>
      <c r="E12" s="81"/>
      <c r="F12" s="80"/>
      <c r="G12" s="81"/>
      <c r="H12" s="80"/>
      <c r="I12" s="80"/>
      <c r="J12" s="98"/>
      <c r="K12" s="83">
        <v>4.4624558244350156</v>
      </c>
      <c r="L12" s="81"/>
      <c r="M12" s="82"/>
      <c r="N12" s="82">
        <v>3.9418577612010279E-2</v>
      </c>
      <c r="O12" s="83"/>
      <c r="P12" s="99"/>
      <c r="Q12" s="83">
        <v>34.432307889000001</v>
      </c>
      <c r="R12" s="83">
        <f>R13+R181+R270</f>
        <v>37048.340215513002</v>
      </c>
      <c r="S12" s="84"/>
      <c r="T12" s="84">
        <f t="shared" ref="T12:T75" si="0">IFERROR(R12/$R$11,0)</f>
        <v>0.81571841544875812</v>
      </c>
      <c r="U12" s="84">
        <f>R12/'סכום נכסי הקרן'!$C$42</f>
        <v>0.19152121109128803</v>
      </c>
    </row>
    <row r="13" spans="2:21">
      <c r="B13" s="85" t="s">
        <v>33</v>
      </c>
      <c r="C13" s="80"/>
      <c r="D13" s="81"/>
      <c r="E13" s="81"/>
      <c r="F13" s="80"/>
      <c r="G13" s="81"/>
      <c r="H13" s="80"/>
      <c r="I13" s="80"/>
      <c r="J13" s="98"/>
      <c r="K13" s="83">
        <v>4.5512348643673741</v>
      </c>
      <c r="L13" s="81"/>
      <c r="M13" s="82"/>
      <c r="N13" s="82">
        <v>3.3122133375098201E-2</v>
      </c>
      <c r="O13" s="83"/>
      <c r="P13" s="99"/>
      <c r="Q13" s="83">
        <v>31.188007047999999</v>
      </c>
      <c r="R13" s="83">
        <f>SUM(R14:R179)</f>
        <v>30090.821917765003</v>
      </c>
      <c r="S13" s="84"/>
      <c r="T13" s="84">
        <f t="shared" si="0"/>
        <v>0.66253001973978309</v>
      </c>
      <c r="U13" s="84">
        <f>R13/'סכום נכסי הקרן'!$C$42</f>
        <v>0.15555435474028367</v>
      </c>
    </row>
    <row r="14" spans="2:21">
      <c r="B14" s="86" t="s">
        <v>314</v>
      </c>
      <c r="C14" s="110">
        <v>1162577</v>
      </c>
      <c r="D14" s="88" t="s">
        <v>120</v>
      </c>
      <c r="E14" s="88" t="s">
        <v>315</v>
      </c>
      <c r="F14" s="87" t="s">
        <v>316</v>
      </c>
      <c r="G14" s="88" t="s">
        <v>317</v>
      </c>
      <c r="H14" s="87" t="s">
        <v>318</v>
      </c>
      <c r="I14" s="87" t="s">
        <v>319</v>
      </c>
      <c r="J14" s="100"/>
      <c r="K14" s="90">
        <v>4.26</v>
      </c>
      <c r="L14" s="88" t="s">
        <v>133</v>
      </c>
      <c r="M14" s="89">
        <v>5.0000000000000001E-4</v>
      </c>
      <c r="N14" s="89">
        <v>2.0511669658886896E-2</v>
      </c>
      <c r="O14" s="90">
        <v>1.114E-3</v>
      </c>
      <c r="P14" s="101">
        <v>99.48</v>
      </c>
      <c r="Q14" s="90"/>
      <c r="R14" s="90">
        <v>1.114E-6</v>
      </c>
      <c r="S14" s="91">
        <v>9.4357385568768843E-13</v>
      </c>
      <c r="T14" s="91">
        <f t="shared" si="0"/>
        <v>2.4527692995796298E-11</v>
      </c>
      <c r="U14" s="91">
        <f>R14/'סכום נכסי הקרן'!$C$42</f>
        <v>5.7588174777761931E-12</v>
      </c>
    </row>
    <row r="15" spans="2:21">
      <c r="B15" s="86" t="s">
        <v>320</v>
      </c>
      <c r="C15" s="110">
        <v>1160290</v>
      </c>
      <c r="D15" s="88" t="s">
        <v>120</v>
      </c>
      <c r="E15" s="88" t="s">
        <v>315</v>
      </c>
      <c r="F15" s="87" t="s">
        <v>321</v>
      </c>
      <c r="G15" s="88" t="s">
        <v>322</v>
      </c>
      <c r="H15" s="87" t="s">
        <v>323</v>
      </c>
      <c r="I15" s="87" t="s">
        <v>131</v>
      </c>
      <c r="J15" s="100"/>
      <c r="K15" s="90">
        <v>2.4500000000040298</v>
      </c>
      <c r="L15" s="88" t="s">
        <v>133</v>
      </c>
      <c r="M15" s="89">
        <v>1E-3</v>
      </c>
      <c r="N15" s="89">
        <v>1.7100000000032242E-2</v>
      </c>
      <c r="O15" s="90">
        <v>190455.99239799997</v>
      </c>
      <c r="P15" s="101">
        <v>104.24</v>
      </c>
      <c r="Q15" s="90"/>
      <c r="R15" s="90">
        <v>198.53132841600001</v>
      </c>
      <c r="S15" s="91">
        <v>1.2697066159866665E-4</v>
      </c>
      <c r="T15" s="91">
        <f t="shared" si="0"/>
        <v>4.3711988091878432E-3</v>
      </c>
      <c r="U15" s="91">
        <f>R15/'סכום נכסי הקרן'!$C$42</f>
        <v>1.0263067181042963E-3</v>
      </c>
    </row>
    <row r="16" spans="2:21">
      <c r="B16" s="86" t="s">
        <v>324</v>
      </c>
      <c r="C16" s="110">
        <v>7480304</v>
      </c>
      <c r="D16" s="88" t="s">
        <v>120</v>
      </c>
      <c r="E16" s="88" t="s">
        <v>315</v>
      </c>
      <c r="F16" s="87" t="s">
        <v>325</v>
      </c>
      <c r="G16" s="88" t="s">
        <v>322</v>
      </c>
      <c r="H16" s="87" t="s">
        <v>323</v>
      </c>
      <c r="I16" s="87" t="s">
        <v>131</v>
      </c>
      <c r="J16" s="100"/>
      <c r="K16" s="90">
        <v>4.7299999998878484</v>
      </c>
      <c r="L16" s="88" t="s">
        <v>133</v>
      </c>
      <c r="M16" s="89">
        <v>2E-3</v>
      </c>
      <c r="N16" s="89">
        <v>1.8599999999652492E-2</v>
      </c>
      <c r="O16" s="90">
        <v>19322.6283</v>
      </c>
      <c r="P16" s="101">
        <v>98.29</v>
      </c>
      <c r="Q16" s="90"/>
      <c r="R16" s="90">
        <v>18.992211280999999</v>
      </c>
      <c r="S16" s="91">
        <v>7.0764507044203289E-6</v>
      </c>
      <c r="T16" s="91">
        <f t="shared" si="0"/>
        <v>4.1816438744314821E-4</v>
      </c>
      <c r="U16" s="91">
        <f>R16/'סכום נכסי הקרן'!$C$42</f>
        <v>9.8180142070593325E-5</v>
      </c>
    </row>
    <row r="17" spans="2:21">
      <c r="B17" s="86" t="s">
        <v>326</v>
      </c>
      <c r="C17" s="110">
        <v>6040372</v>
      </c>
      <c r="D17" s="88" t="s">
        <v>120</v>
      </c>
      <c r="E17" s="88" t="s">
        <v>315</v>
      </c>
      <c r="F17" s="87" t="s">
        <v>327</v>
      </c>
      <c r="G17" s="88" t="s">
        <v>322</v>
      </c>
      <c r="H17" s="87" t="s">
        <v>323</v>
      </c>
      <c r="I17" s="87" t="s">
        <v>131</v>
      </c>
      <c r="J17" s="100"/>
      <c r="K17" s="90">
        <v>2.2099997689149125</v>
      </c>
      <c r="L17" s="88" t="s">
        <v>133</v>
      </c>
      <c r="M17" s="89">
        <v>8.3000000000000001E-3</v>
      </c>
      <c r="N17" s="89">
        <v>1.869991652754591E-2</v>
      </c>
      <c r="O17" s="90">
        <v>4.4580000000000002E-3</v>
      </c>
      <c r="P17" s="101">
        <v>107.19</v>
      </c>
      <c r="Q17" s="90"/>
      <c r="R17" s="90">
        <v>4.792E-6</v>
      </c>
      <c r="S17" s="91">
        <v>1.4655333384178815E-12</v>
      </c>
      <c r="T17" s="91">
        <f t="shared" si="0"/>
        <v>1.0550871170184547E-10</v>
      </c>
      <c r="U17" s="91">
        <f>R17/'סכום נכסי הקרן'!$C$42</f>
        <v>2.4772220245514826E-11</v>
      </c>
    </row>
    <row r="18" spans="2:21">
      <c r="B18" s="86" t="s">
        <v>328</v>
      </c>
      <c r="C18" s="110">
        <v>2310217</v>
      </c>
      <c r="D18" s="88" t="s">
        <v>120</v>
      </c>
      <c r="E18" s="88" t="s">
        <v>315</v>
      </c>
      <c r="F18" s="87" t="s">
        <v>329</v>
      </c>
      <c r="G18" s="88" t="s">
        <v>322</v>
      </c>
      <c r="H18" s="87" t="s">
        <v>323</v>
      </c>
      <c r="I18" s="87" t="s">
        <v>131</v>
      </c>
      <c r="J18" s="100"/>
      <c r="K18" s="90">
        <v>1.4899999999999494</v>
      </c>
      <c r="L18" s="88" t="s">
        <v>133</v>
      </c>
      <c r="M18" s="89">
        <v>8.6E-3</v>
      </c>
      <c r="N18" s="89">
        <v>1.6799999999983824E-2</v>
      </c>
      <c r="O18" s="90">
        <v>362360.16239700007</v>
      </c>
      <c r="P18" s="101">
        <v>109.2</v>
      </c>
      <c r="Q18" s="90"/>
      <c r="R18" s="90">
        <v>395.69730329800001</v>
      </c>
      <c r="S18" s="91">
        <v>1.4486577949156278E-4</v>
      </c>
      <c r="T18" s="91">
        <f t="shared" si="0"/>
        <v>8.7123357042709487E-3</v>
      </c>
      <c r="U18" s="91">
        <f>R18/'סכום נכסי הקרן'!$C$42</f>
        <v>2.0455552478827912E-3</v>
      </c>
    </row>
    <row r="19" spans="2:21">
      <c r="B19" s="86" t="s">
        <v>330</v>
      </c>
      <c r="C19" s="110">
        <v>2310282</v>
      </c>
      <c r="D19" s="88" t="s">
        <v>120</v>
      </c>
      <c r="E19" s="88" t="s">
        <v>315</v>
      </c>
      <c r="F19" s="87" t="s">
        <v>329</v>
      </c>
      <c r="G19" s="88" t="s">
        <v>322</v>
      </c>
      <c r="H19" s="87" t="s">
        <v>323</v>
      </c>
      <c r="I19" s="87" t="s">
        <v>131</v>
      </c>
      <c r="J19" s="100"/>
      <c r="K19" s="90">
        <v>3.2100000000003091</v>
      </c>
      <c r="L19" s="88" t="s">
        <v>133</v>
      </c>
      <c r="M19" s="89">
        <v>3.8E-3</v>
      </c>
      <c r="N19" s="89">
        <v>1.8399999999997647E-2</v>
      </c>
      <c r="O19" s="90">
        <v>661156.63585800002</v>
      </c>
      <c r="P19" s="101">
        <v>102.81</v>
      </c>
      <c r="Q19" s="90"/>
      <c r="R19" s="90">
        <v>679.73512069899994</v>
      </c>
      <c r="S19" s="91">
        <v>2.20385545286E-4</v>
      </c>
      <c r="T19" s="91">
        <f t="shared" si="0"/>
        <v>1.4966188832105575E-2</v>
      </c>
      <c r="U19" s="91">
        <f>R19/'סכום נכסי הקרן'!$C$42</f>
        <v>3.5138873369297222E-3</v>
      </c>
    </row>
    <row r="20" spans="2:21">
      <c r="B20" s="86" t="s">
        <v>331</v>
      </c>
      <c r="C20" s="110">
        <v>2310381</v>
      </c>
      <c r="D20" s="88" t="s">
        <v>120</v>
      </c>
      <c r="E20" s="88" t="s">
        <v>315</v>
      </c>
      <c r="F20" s="87" t="s">
        <v>329</v>
      </c>
      <c r="G20" s="88" t="s">
        <v>322</v>
      </c>
      <c r="H20" s="87" t="s">
        <v>323</v>
      </c>
      <c r="I20" s="87" t="s">
        <v>131</v>
      </c>
      <c r="J20" s="100"/>
      <c r="K20" s="90">
        <v>7.1999999999999993</v>
      </c>
      <c r="L20" s="88" t="s">
        <v>133</v>
      </c>
      <c r="M20" s="89">
        <v>2E-3</v>
      </c>
      <c r="N20" s="89">
        <v>2.06E-2</v>
      </c>
      <c r="O20" s="90">
        <v>132292.23719099999</v>
      </c>
      <c r="P20" s="101">
        <v>95.71</v>
      </c>
      <c r="Q20" s="90"/>
      <c r="R20" s="90">
        <v>126.61690605000001</v>
      </c>
      <c r="S20" s="91">
        <v>1.3803274290284345E-4</v>
      </c>
      <c r="T20" s="91">
        <f t="shared" si="0"/>
        <v>2.7878102330987282E-3</v>
      </c>
      <c r="U20" s="91">
        <f>R20/'סכום נכסי הקרן'!$C$42</f>
        <v>6.5454546817117249E-4</v>
      </c>
    </row>
    <row r="21" spans="2:21">
      <c r="B21" s="86" t="s">
        <v>332</v>
      </c>
      <c r="C21" s="110">
        <v>1158476</v>
      </c>
      <c r="D21" s="88" t="s">
        <v>120</v>
      </c>
      <c r="E21" s="88" t="s">
        <v>315</v>
      </c>
      <c r="F21" s="87" t="s">
        <v>333</v>
      </c>
      <c r="G21" s="88" t="s">
        <v>129</v>
      </c>
      <c r="H21" s="87" t="s">
        <v>318</v>
      </c>
      <c r="I21" s="87" t="s">
        <v>319</v>
      </c>
      <c r="J21" s="100"/>
      <c r="K21" s="90">
        <v>12.699999999996177</v>
      </c>
      <c r="L21" s="88" t="s">
        <v>133</v>
      </c>
      <c r="M21" s="89">
        <v>2.07E-2</v>
      </c>
      <c r="N21" s="89">
        <v>2.4499999999999168E-2</v>
      </c>
      <c r="O21" s="90">
        <v>583679.27168699994</v>
      </c>
      <c r="P21" s="101">
        <v>103.05</v>
      </c>
      <c r="Q21" s="90"/>
      <c r="R21" s="90">
        <v>601.481498149</v>
      </c>
      <c r="S21" s="91">
        <v>2.0802926744170565E-4</v>
      </c>
      <c r="T21" s="91">
        <f t="shared" si="0"/>
        <v>1.3243225789273151E-2</v>
      </c>
      <c r="U21" s="91">
        <f>R21/'סכום נכסי הקרן'!$C$42</f>
        <v>3.109355623069542E-3</v>
      </c>
    </row>
    <row r="22" spans="2:21">
      <c r="B22" s="86" t="s">
        <v>334</v>
      </c>
      <c r="C22" s="110">
        <v>1171297</v>
      </c>
      <c r="D22" s="88" t="s">
        <v>120</v>
      </c>
      <c r="E22" s="88" t="s">
        <v>315</v>
      </c>
      <c r="F22" s="87" t="s">
        <v>335</v>
      </c>
      <c r="G22" s="88" t="s">
        <v>322</v>
      </c>
      <c r="H22" s="87" t="s">
        <v>318</v>
      </c>
      <c r="I22" s="87" t="s">
        <v>319</v>
      </c>
      <c r="J22" s="100"/>
      <c r="K22" s="90">
        <v>0.34000000001947561</v>
      </c>
      <c r="L22" s="88" t="s">
        <v>133</v>
      </c>
      <c r="M22" s="89">
        <v>3.5499999999999997E-2</v>
      </c>
      <c r="N22" s="89">
        <v>1.0700000000097378E-2</v>
      </c>
      <c r="O22" s="90">
        <v>21159.754395</v>
      </c>
      <c r="P22" s="101">
        <v>121.33</v>
      </c>
      <c r="Q22" s="90"/>
      <c r="R22" s="90">
        <v>25.673128824999999</v>
      </c>
      <c r="S22" s="91">
        <v>2.9688161105040979E-4</v>
      </c>
      <c r="T22" s="91">
        <f t="shared" si="0"/>
        <v>5.6526267689508845E-4</v>
      </c>
      <c r="U22" s="91">
        <f>R22/'סכום נכסי הקרן'!$C$42</f>
        <v>1.3271711219623857E-4</v>
      </c>
    </row>
    <row r="23" spans="2:21">
      <c r="B23" s="86" t="s">
        <v>336</v>
      </c>
      <c r="C23" s="110">
        <v>1171305</v>
      </c>
      <c r="D23" s="88" t="s">
        <v>120</v>
      </c>
      <c r="E23" s="88" t="s">
        <v>315</v>
      </c>
      <c r="F23" s="87" t="s">
        <v>335</v>
      </c>
      <c r="G23" s="88" t="s">
        <v>322</v>
      </c>
      <c r="H23" s="87" t="s">
        <v>318</v>
      </c>
      <c r="I23" s="87" t="s">
        <v>319</v>
      </c>
      <c r="J23" s="100"/>
      <c r="K23" s="90">
        <v>3.7100030252937959</v>
      </c>
      <c r="L23" s="88" t="s">
        <v>133</v>
      </c>
      <c r="M23" s="89">
        <v>1.4999999999999999E-2</v>
      </c>
      <c r="N23" s="89">
        <v>1.95994747209455E-2</v>
      </c>
      <c r="O23" s="90">
        <v>4.2570000000000004E-3</v>
      </c>
      <c r="P23" s="101">
        <v>107.4</v>
      </c>
      <c r="Q23" s="90"/>
      <c r="R23" s="90">
        <v>4.5689999999999998E-6</v>
      </c>
      <c r="S23" s="91">
        <v>1.3076440972804149E-11</v>
      </c>
      <c r="T23" s="91">
        <f t="shared" si="0"/>
        <v>1.0059876956713938E-10</v>
      </c>
      <c r="U23" s="91">
        <f>R23/'סכום נכסי הקרן'!$C$42</f>
        <v>2.3619422850951008E-11</v>
      </c>
    </row>
    <row r="24" spans="2:21">
      <c r="B24" s="86" t="s">
        <v>337</v>
      </c>
      <c r="C24" s="110">
        <v>1145564</v>
      </c>
      <c r="D24" s="88" t="s">
        <v>120</v>
      </c>
      <c r="E24" s="88" t="s">
        <v>315</v>
      </c>
      <c r="F24" s="87" t="s">
        <v>338</v>
      </c>
      <c r="G24" s="88" t="s">
        <v>339</v>
      </c>
      <c r="H24" s="87" t="s">
        <v>323</v>
      </c>
      <c r="I24" s="87" t="s">
        <v>131</v>
      </c>
      <c r="J24" s="100"/>
      <c r="K24" s="90">
        <v>2.6299999999966706</v>
      </c>
      <c r="L24" s="88" t="s">
        <v>133</v>
      </c>
      <c r="M24" s="89">
        <v>8.3000000000000001E-3</v>
      </c>
      <c r="N24" s="89">
        <v>1.8899999999900101E-2</v>
      </c>
      <c r="O24" s="90">
        <v>44822.907471000006</v>
      </c>
      <c r="P24" s="101">
        <v>107.2</v>
      </c>
      <c r="Q24" s="90"/>
      <c r="R24" s="90">
        <v>48.050158931999995</v>
      </c>
      <c r="S24" s="91">
        <v>3.2520905748600545E-5</v>
      </c>
      <c r="T24" s="91">
        <f t="shared" si="0"/>
        <v>1.0579529144374464E-3</v>
      </c>
      <c r="U24" s="91">
        <f>R24/'סכום נכסי הקרן'!$C$42</f>
        <v>2.483950584089097E-4</v>
      </c>
    </row>
    <row r="25" spans="2:21">
      <c r="B25" s="86" t="s">
        <v>340</v>
      </c>
      <c r="C25" s="110">
        <v>1145572</v>
      </c>
      <c r="D25" s="88" t="s">
        <v>120</v>
      </c>
      <c r="E25" s="88" t="s">
        <v>315</v>
      </c>
      <c r="F25" s="87" t="s">
        <v>338</v>
      </c>
      <c r="G25" s="88" t="s">
        <v>339</v>
      </c>
      <c r="H25" s="87" t="s">
        <v>323</v>
      </c>
      <c r="I25" s="87" t="s">
        <v>131</v>
      </c>
      <c r="J25" s="100"/>
      <c r="K25" s="90">
        <v>6.3599999999890677</v>
      </c>
      <c r="L25" s="88" t="s">
        <v>133</v>
      </c>
      <c r="M25" s="89">
        <v>1.6500000000000001E-2</v>
      </c>
      <c r="N25" s="89">
        <v>2.3199999999958427E-2</v>
      </c>
      <c r="O25" s="90">
        <v>245339.98349499999</v>
      </c>
      <c r="P25" s="101">
        <v>105.88</v>
      </c>
      <c r="Q25" s="90"/>
      <c r="R25" s="90">
        <v>259.76597346899996</v>
      </c>
      <c r="S25" s="91">
        <v>1.1596577817939293E-4</v>
      </c>
      <c r="T25" s="91">
        <f t="shared" si="0"/>
        <v>5.7194434901272862E-3</v>
      </c>
      <c r="U25" s="91">
        <f>R25/'סכום נכסי הקרן'!$C$42</f>
        <v>1.3428589121587287E-3</v>
      </c>
    </row>
    <row r="26" spans="2:21">
      <c r="B26" s="86" t="s">
        <v>341</v>
      </c>
      <c r="C26" s="110">
        <v>6620496</v>
      </c>
      <c r="D26" s="88" t="s">
        <v>120</v>
      </c>
      <c r="E26" s="88" t="s">
        <v>315</v>
      </c>
      <c r="F26" s="87" t="s">
        <v>342</v>
      </c>
      <c r="G26" s="88" t="s">
        <v>322</v>
      </c>
      <c r="H26" s="87" t="s">
        <v>323</v>
      </c>
      <c r="I26" s="87" t="s">
        <v>131</v>
      </c>
      <c r="J26" s="100"/>
      <c r="K26" s="90">
        <v>4.5699999999851775</v>
      </c>
      <c r="L26" s="88" t="s">
        <v>133</v>
      </c>
      <c r="M26" s="89">
        <v>1E-3</v>
      </c>
      <c r="N26" s="89">
        <v>1.8999999999885983E-2</v>
      </c>
      <c r="O26" s="90">
        <v>71640.772121999995</v>
      </c>
      <c r="P26" s="101">
        <v>97.94</v>
      </c>
      <c r="Q26" s="90"/>
      <c r="R26" s="90">
        <v>70.164976072000002</v>
      </c>
      <c r="S26" s="91">
        <v>2.4138676387938716E-5</v>
      </c>
      <c r="T26" s="91">
        <f t="shared" si="0"/>
        <v>1.5448698313746941E-3</v>
      </c>
      <c r="U26" s="91">
        <f>R26/'סכום נכסי הקרן'!$C$42</f>
        <v>3.6271749598849369E-4</v>
      </c>
    </row>
    <row r="27" spans="2:21">
      <c r="B27" s="86" t="s">
        <v>343</v>
      </c>
      <c r="C27" s="110">
        <v>1940535</v>
      </c>
      <c r="D27" s="88" t="s">
        <v>120</v>
      </c>
      <c r="E27" s="88" t="s">
        <v>315</v>
      </c>
      <c r="F27" s="87" t="s">
        <v>344</v>
      </c>
      <c r="G27" s="88" t="s">
        <v>322</v>
      </c>
      <c r="H27" s="87" t="s">
        <v>323</v>
      </c>
      <c r="I27" s="87" t="s">
        <v>131</v>
      </c>
      <c r="J27" s="100"/>
      <c r="K27" s="90">
        <v>0.36000014612352554</v>
      </c>
      <c r="L27" s="88" t="s">
        <v>133</v>
      </c>
      <c r="M27" s="89">
        <v>0.05</v>
      </c>
      <c r="N27" s="89">
        <v>1.1000259358519927E-2</v>
      </c>
      <c r="O27" s="90">
        <v>9.9850000000000008E-3</v>
      </c>
      <c r="P27" s="101">
        <v>114.9</v>
      </c>
      <c r="Q27" s="90"/>
      <c r="R27" s="90">
        <v>1.1567E-5</v>
      </c>
      <c r="S27" s="91">
        <v>9.5046559140029485E-12</v>
      </c>
      <c r="T27" s="91">
        <f t="shared" si="0"/>
        <v>2.5467847835042706E-10</v>
      </c>
      <c r="U27" s="91">
        <f>R27/'סכום נכסי הקרן'!$C$42</f>
        <v>5.9795549161074695E-11</v>
      </c>
    </row>
    <row r="28" spans="2:21">
      <c r="B28" s="86" t="s">
        <v>345</v>
      </c>
      <c r="C28" s="110">
        <v>1940618</v>
      </c>
      <c r="D28" s="88" t="s">
        <v>120</v>
      </c>
      <c r="E28" s="88" t="s">
        <v>315</v>
      </c>
      <c r="F28" s="87" t="s">
        <v>344</v>
      </c>
      <c r="G28" s="88" t="s">
        <v>322</v>
      </c>
      <c r="H28" s="87" t="s">
        <v>323</v>
      </c>
      <c r="I28" s="87" t="s">
        <v>131</v>
      </c>
      <c r="J28" s="100"/>
      <c r="K28" s="90">
        <v>2.5100000000223908</v>
      </c>
      <c r="L28" s="88" t="s">
        <v>133</v>
      </c>
      <c r="M28" s="89">
        <v>6.0000000000000001E-3</v>
      </c>
      <c r="N28" s="89">
        <v>1.8300000000422936E-2</v>
      </c>
      <c r="O28" s="90">
        <v>18745.964549</v>
      </c>
      <c r="P28" s="101">
        <v>107.21</v>
      </c>
      <c r="Q28" s="90"/>
      <c r="R28" s="90">
        <v>20.097548405000001</v>
      </c>
      <c r="S28" s="91">
        <v>1.4047318958485681E-5</v>
      </c>
      <c r="T28" s="91">
        <f t="shared" si="0"/>
        <v>4.4250134402692602E-4</v>
      </c>
      <c r="U28" s="91">
        <f>R28/'סכום נכסי הקרן'!$C$42</f>
        <v>1.0389417685383039E-4</v>
      </c>
    </row>
    <row r="29" spans="2:21">
      <c r="B29" s="86" t="s">
        <v>346</v>
      </c>
      <c r="C29" s="110">
        <v>1940659</v>
      </c>
      <c r="D29" s="88" t="s">
        <v>120</v>
      </c>
      <c r="E29" s="88" t="s">
        <v>315</v>
      </c>
      <c r="F29" s="87" t="s">
        <v>344</v>
      </c>
      <c r="G29" s="88" t="s">
        <v>322</v>
      </c>
      <c r="H29" s="87" t="s">
        <v>323</v>
      </c>
      <c r="I29" s="87" t="s">
        <v>131</v>
      </c>
      <c r="J29" s="100"/>
      <c r="K29" s="90">
        <v>4</v>
      </c>
      <c r="L29" s="88" t="s">
        <v>133</v>
      </c>
      <c r="M29" s="89">
        <v>1.7500000000000002E-2</v>
      </c>
      <c r="N29" s="89">
        <v>1.900000000002619E-2</v>
      </c>
      <c r="O29" s="90">
        <v>35260.744477</v>
      </c>
      <c r="P29" s="101">
        <v>108.29</v>
      </c>
      <c r="Q29" s="90"/>
      <c r="R29" s="90">
        <v>38.183861531000005</v>
      </c>
      <c r="S29" s="91">
        <v>1.067881019159329E-5</v>
      </c>
      <c r="T29" s="91">
        <f t="shared" si="0"/>
        <v>8.4071995783336132E-4</v>
      </c>
      <c r="U29" s="91">
        <f>R29/'סכום נכסי הקרן'!$C$42</f>
        <v>1.9739128290279068E-4</v>
      </c>
    </row>
    <row r="30" spans="2:21">
      <c r="B30" s="86" t="s">
        <v>347</v>
      </c>
      <c r="C30" s="110">
        <v>6000210</v>
      </c>
      <c r="D30" s="88" t="s">
        <v>120</v>
      </c>
      <c r="E30" s="88" t="s">
        <v>315</v>
      </c>
      <c r="F30" s="87" t="s">
        <v>348</v>
      </c>
      <c r="G30" s="88" t="s">
        <v>349</v>
      </c>
      <c r="H30" s="87" t="s">
        <v>350</v>
      </c>
      <c r="I30" s="87" t="s">
        <v>131</v>
      </c>
      <c r="J30" s="100"/>
      <c r="K30" s="90">
        <v>4.5799999999989218</v>
      </c>
      <c r="L30" s="88" t="s">
        <v>133</v>
      </c>
      <c r="M30" s="89">
        <v>3.85E-2</v>
      </c>
      <c r="N30" s="89">
        <v>2.1499999999993916E-2</v>
      </c>
      <c r="O30" s="90">
        <v>476963.79317599995</v>
      </c>
      <c r="P30" s="101">
        <v>120.6</v>
      </c>
      <c r="Q30" s="90"/>
      <c r="R30" s="90">
        <v>575.21833038900002</v>
      </c>
      <c r="S30" s="91">
        <v>1.8271663210396469E-4</v>
      </c>
      <c r="T30" s="91">
        <f t="shared" si="0"/>
        <v>1.2664971825256657E-2</v>
      </c>
      <c r="U30" s="91">
        <f>R30/'סכום נכסי הקרן'!$C$42</f>
        <v>2.9735883075237106E-3</v>
      </c>
    </row>
    <row r="31" spans="2:21">
      <c r="B31" s="86" t="s">
        <v>351</v>
      </c>
      <c r="C31" s="110">
        <v>6000236</v>
      </c>
      <c r="D31" s="88" t="s">
        <v>120</v>
      </c>
      <c r="E31" s="88" t="s">
        <v>315</v>
      </c>
      <c r="F31" s="87" t="s">
        <v>348</v>
      </c>
      <c r="G31" s="88" t="s">
        <v>349</v>
      </c>
      <c r="H31" s="87" t="s">
        <v>350</v>
      </c>
      <c r="I31" s="87" t="s">
        <v>131</v>
      </c>
      <c r="J31" s="100"/>
      <c r="K31" s="90">
        <v>2.3200000000001992</v>
      </c>
      <c r="L31" s="88" t="s">
        <v>133</v>
      </c>
      <c r="M31" s="89">
        <v>4.4999999999999998E-2</v>
      </c>
      <c r="N31" s="89">
        <v>1.9300000000006288E-2</v>
      </c>
      <c r="O31" s="90">
        <v>513912.72822200001</v>
      </c>
      <c r="P31" s="101">
        <v>117.6</v>
      </c>
      <c r="Q31" s="90"/>
      <c r="R31" s="90">
        <v>604.36138223400008</v>
      </c>
      <c r="S31" s="91">
        <v>1.7387738254543407E-4</v>
      </c>
      <c r="T31" s="91">
        <f t="shared" si="0"/>
        <v>1.3306634148968269E-2</v>
      </c>
      <c r="U31" s="91">
        <f>R31/'סכום נכסי הקרן'!$C$42</f>
        <v>3.1242431695710391E-3</v>
      </c>
    </row>
    <row r="32" spans="2:21">
      <c r="B32" s="86" t="s">
        <v>352</v>
      </c>
      <c r="C32" s="110">
        <v>6000285</v>
      </c>
      <c r="D32" s="88" t="s">
        <v>120</v>
      </c>
      <c r="E32" s="88" t="s">
        <v>315</v>
      </c>
      <c r="F32" s="87" t="s">
        <v>348</v>
      </c>
      <c r="G32" s="88" t="s">
        <v>349</v>
      </c>
      <c r="H32" s="87" t="s">
        <v>350</v>
      </c>
      <c r="I32" s="87" t="s">
        <v>131</v>
      </c>
      <c r="J32" s="100"/>
      <c r="K32" s="90">
        <v>7.090000000001929</v>
      </c>
      <c r="L32" s="88" t="s">
        <v>133</v>
      </c>
      <c r="M32" s="89">
        <v>2.3900000000000001E-2</v>
      </c>
      <c r="N32" s="89">
        <v>2.4200000000007941E-2</v>
      </c>
      <c r="O32" s="90">
        <v>673027.20717399998</v>
      </c>
      <c r="P32" s="101">
        <v>108.57</v>
      </c>
      <c r="Q32" s="90"/>
      <c r="R32" s="90">
        <v>730.70560045100001</v>
      </c>
      <c r="S32" s="91">
        <v>1.730526087394977E-4</v>
      </c>
      <c r="T32" s="91">
        <f t="shared" si="0"/>
        <v>1.6088440429237988E-2</v>
      </c>
      <c r="U32" s="91">
        <f>R32/'סכום נכסי הקרן'!$C$42</f>
        <v>3.7773789793412622E-3</v>
      </c>
    </row>
    <row r="33" spans="2:21">
      <c r="B33" s="86" t="s">
        <v>353</v>
      </c>
      <c r="C33" s="110">
        <v>6000384</v>
      </c>
      <c r="D33" s="88" t="s">
        <v>120</v>
      </c>
      <c r="E33" s="88" t="s">
        <v>315</v>
      </c>
      <c r="F33" s="87" t="s">
        <v>348</v>
      </c>
      <c r="G33" s="88" t="s">
        <v>349</v>
      </c>
      <c r="H33" s="87" t="s">
        <v>350</v>
      </c>
      <c r="I33" s="87" t="s">
        <v>131</v>
      </c>
      <c r="J33" s="100"/>
      <c r="K33" s="90">
        <v>4.2099999999954907</v>
      </c>
      <c r="L33" s="88" t="s">
        <v>133</v>
      </c>
      <c r="M33" s="89">
        <v>0.01</v>
      </c>
      <c r="N33" s="89">
        <v>1.9100000000006941E-2</v>
      </c>
      <c r="O33" s="90">
        <v>110743.86908</v>
      </c>
      <c r="P33" s="101">
        <v>104.1</v>
      </c>
      <c r="Q33" s="90"/>
      <c r="R33" s="90">
        <v>115.28436381199998</v>
      </c>
      <c r="S33" s="91">
        <v>9.2152859126883412E-5</v>
      </c>
      <c r="T33" s="91">
        <f t="shared" si="0"/>
        <v>2.5382939701942765E-3</v>
      </c>
      <c r="U33" s="91">
        <f>R33/'סכום נכסי הקרן'!$C$42</f>
        <v>5.959619472485231E-4</v>
      </c>
    </row>
    <row r="34" spans="2:21">
      <c r="B34" s="86" t="s">
        <v>354</v>
      </c>
      <c r="C34" s="110">
        <v>6000392</v>
      </c>
      <c r="D34" s="88" t="s">
        <v>120</v>
      </c>
      <c r="E34" s="88" t="s">
        <v>315</v>
      </c>
      <c r="F34" s="87" t="s">
        <v>348</v>
      </c>
      <c r="G34" s="88" t="s">
        <v>349</v>
      </c>
      <c r="H34" s="87" t="s">
        <v>350</v>
      </c>
      <c r="I34" s="87" t="s">
        <v>131</v>
      </c>
      <c r="J34" s="100"/>
      <c r="K34" s="90">
        <v>11.99000000001498</v>
      </c>
      <c r="L34" s="88" t="s">
        <v>133</v>
      </c>
      <c r="M34" s="89">
        <v>1.2500000000000001E-2</v>
      </c>
      <c r="N34" s="89">
        <v>2.5700000000046228E-2</v>
      </c>
      <c r="O34" s="90">
        <v>309834.98807399999</v>
      </c>
      <c r="P34" s="101">
        <v>92.85</v>
      </c>
      <c r="Q34" s="90"/>
      <c r="R34" s="90">
        <v>287.68177503100003</v>
      </c>
      <c r="S34" s="91">
        <v>7.2191156830276034E-5</v>
      </c>
      <c r="T34" s="91">
        <f t="shared" si="0"/>
        <v>6.3340846126087123E-3</v>
      </c>
      <c r="U34" s="91">
        <f>R34/'סכום נכסי הקרן'!$C$42</f>
        <v>1.4871695099517069E-3</v>
      </c>
    </row>
    <row r="35" spans="2:21">
      <c r="B35" s="86" t="s">
        <v>355</v>
      </c>
      <c r="C35" s="110">
        <v>1147503</v>
      </c>
      <c r="D35" s="88" t="s">
        <v>120</v>
      </c>
      <c r="E35" s="88" t="s">
        <v>315</v>
      </c>
      <c r="F35" s="87" t="s">
        <v>356</v>
      </c>
      <c r="G35" s="88" t="s">
        <v>129</v>
      </c>
      <c r="H35" s="87" t="s">
        <v>350</v>
      </c>
      <c r="I35" s="87" t="s">
        <v>131</v>
      </c>
      <c r="J35" s="100"/>
      <c r="K35" s="90">
        <v>6.6199999999959172</v>
      </c>
      <c r="L35" s="88" t="s">
        <v>133</v>
      </c>
      <c r="M35" s="89">
        <v>2.6499999999999999E-2</v>
      </c>
      <c r="N35" s="89">
        <v>2.3099999999979585E-2</v>
      </c>
      <c r="O35" s="90">
        <v>69444.159543999995</v>
      </c>
      <c r="P35" s="101">
        <v>112.87</v>
      </c>
      <c r="Q35" s="90"/>
      <c r="R35" s="90">
        <v>78.381624236000007</v>
      </c>
      <c r="S35" s="91">
        <v>4.6044875301061756E-5</v>
      </c>
      <c r="T35" s="91">
        <f t="shared" si="0"/>
        <v>1.7257813427041962E-3</v>
      </c>
      <c r="U35" s="91">
        <f>R35/'סכום נכסי הקרן'!$C$42</f>
        <v>4.0519341794143882E-4</v>
      </c>
    </row>
    <row r="36" spans="2:21">
      <c r="B36" s="86" t="s">
        <v>357</v>
      </c>
      <c r="C36" s="110">
        <v>1134436</v>
      </c>
      <c r="D36" s="88" t="s">
        <v>120</v>
      </c>
      <c r="E36" s="88" t="s">
        <v>315</v>
      </c>
      <c r="F36" s="87" t="s">
        <v>358</v>
      </c>
      <c r="G36" s="88" t="s">
        <v>339</v>
      </c>
      <c r="H36" s="87" t="s">
        <v>359</v>
      </c>
      <c r="I36" s="87" t="s">
        <v>319</v>
      </c>
      <c r="J36" s="100"/>
      <c r="K36" s="90">
        <v>1.5</v>
      </c>
      <c r="L36" s="88" t="s">
        <v>133</v>
      </c>
      <c r="M36" s="89">
        <v>6.5000000000000006E-3</v>
      </c>
      <c r="N36" s="89">
        <v>1.7399999999843617E-2</v>
      </c>
      <c r="O36" s="90">
        <v>31532.209003000004</v>
      </c>
      <c r="P36" s="101">
        <v>107.22</v>
      </c>
      <c r="Q36" s="90">
        <v>17.346838725000001</v>
      </c>
      <c r="R36" s="90">
        <v>51.155673219999997</v>
      </c>
      <c r="S36" s="91">
        <v>1.5665464248181598E-4</v>
      </c>
      <c r="T36" s="91">
        <f t="shared" si="0"/>
        <v>1.1263291272292982E-3</v>
      </c>
      <c r="U36" s="91">
        <f>R36/'סכום נכסי הקרן'!$C$42</f>
        <v>2.6444899912634066E-4</v>
      </c>
    </row>
    <row r="37" spans="2:21">
      <c r="B37" s="86" t="s">
        <v>360</v>
      </c>
      <c r="C37" s="110">
        <v>1138650</v>
      </c>
      <c r="D37" s="88" t="s">
        <v>120</v>
      </c>
      <c r="E37" s="88" t="s">
        <v>315</v>
      </c>
      <c r="F37" s="87" t="s">
        <v>358</v>
      </c>
      <c r="G37" s="88" t="s">
        <v>339</v>
      </c>
      <c r="H37" s="87" t="s">
        <v>350</v>
      </c>
      <c r="I37" s="87" t="s">
        <v>131</v>
      </c>
      <c r="J37" s="100"/>
      <c r="K37" s="90">
        <v>3.5799999999996346</v>
      </c>
      <c r="L37" s="88" t="s">
        <v>133</v>
      </c>
      <c r="M37" s="89">
        <v>1.34E-2</v>
      </c>
      <c r="N37" s="89">
        <v>2.7699999999991468E-2</v>
      </c>
      <c r="O37" s="90">
        <v>934330.48302399996</v>
      </c>
      <c r="P37" s="101">
        <v>105.29</v>
      </c>
      <c r="Q37" s="90"/>
      <c r="R37" s="90">
        <v>983.75654259199985</v>
      </c>
      <c r="S37" s="91">
        <v>2.8199130953110625E-4</v>
      </c>
      <c r="T37" s="91">
        <f t="shared" si="0"/>
        <v>2.1660034523610931E-2</v>
      </c>
      <c r="U37" s="91">
        <f>R37/'סכום נכסי הקרן'!$C$42</f>
        <v>5.0855245703370624E-3</v>
      </c>
    </row>
    <row r="38" spans="2:21">
      <c r="B38" s="86" t="s">
        <v>361</v>
      </c>
      <c r="C38" s="110">
        <v>1156603</v>
      </c>
      <c r="D38" s="88" t="s">
        <v>120</v>
      </c>
      <c r="E38" s="88" t="s">
        <v>315</v>
      </c>
      <c r="F38" s="87" t="s">
        <v>358</v>
      </c>
      <c r="G38" s="88" t="s">
        <v>339</v>
      </c>
      <c r="H38" s="87" t="s">
        <v>350</v>
      </c>
      <c r="I38" s="87" t="s">
        <v>131</v>
      </c>
      <c r="J38" s="100"/>
      <c r="K38" s="90">
        <v>3.5000000000026663</v>
      </c>
      <c r="L38" s="88" t="s">
        <v>133</v>
      </c>
      <c r="M38" s="89">
        <v>1.77E-2</v>
      </c>
      <c r="N38" s="89">
        <v>2.7700000000016534E-2</v>
      </c>
      <c r="O38" s="90">
        <v>531900.41125899996</v>
      </c>
      <c r="P38" s="101">
        <v>105.78</v>
      </c>
      <c r="Q38" s="90"/>
      <c r="R38" s="90">
        <v>562.64425189099995</v>
      </c>
      <c r="S38" s="91">
        <v>1.7729205995556851E-4</v>
      </c>
      <c r="T38" s="91">
        <f t="shared" si="0"/>
        <v>1.2388119817084315E-2</v>
      </c>
      <c r="U38" s="91">
        <f>R38/'סכום נכסי הקרן'!$C$42</f>
        <v>2.9085866710594262E-3</v>
      </c>
    </row>
    <row r="39" spans="2:21">
      <c r="B39" s="86" t="s">
        <v>362</v>
      </c>
      <c r="C39" s="110">
        <v>1156611</v>
      </c>
      <c r="D39" s="88" t="s">
        <v>120</v>
      </c>
      <c r="E39" s="88" t="s">
        <v>315</v>
      </c>
      <c r="F39" s="87" t="s">
        <v>358</v>
      </c>
      <c r="G39" s="88" t="s">
        <v>339</v>
      </c>
      <c r="H39" s="87" t="s">
        <v>350</v>
      </c>
      <c r="I39" s="87" t="s">
        <v>131</v>
      </c>
      <c r="J39" s="100"/>
      <c r="K39" s="90">
        <v>6.7599999999983797</v>
      </c>
      <c r="L39" s="88" t="s">
        <v>133</v>
      </c>
      <c r="M39" s="89">
        <v>2.4799999999999999E-2</v>
      </c>
      <c r="N39" s="89">
        <v>2.8899999999992113E-2</v>
      </c>
      <c r="O39" s="90">
        <v>854928.23345699999</v>
      </c>
      <c r="P39" s="101">
        <v>106.81</v>
      </c>
      <c r="Q39" s="90"/>
      <c r="R39" s="90">
        <v>913.14886034799997</v>
      </c>
      <c r="S39" s="91">
        <v>2.5950245211155598E-4</v>
      </c>
      <c r="T39" s="91">
        <f t="shared" si="0"/>
        <v>2.0105417330410241E-2</v>
      </c>
      <c r="U39" s="91">
        <f>R39/'סכום נכסי הקרן'!$C$42</f>
        <v>4.7205185069869602E-3</v>
      </c>
    </row>
    <row r="40" spans="2:21">
      <c r="B40" s="86" t="s">
        <v>363</v>
      </c>
      <c r="C40" s="110">
        <v>1178672</v>
      </c>
      <c r="D40" s="88" t="s">
        <v>120</v>
      </c>
      <c r="E40" s="88" t="s">
        <v>315</v>
      </c>
      <c r="F40" s="87" t="s">
        <v>358</v>
      </c>
      <c r="G40" s="88" t="s">
        <v>339</v>
      </c>
      <c r="H40" s="87" t="s">
        <v>359</v>
      </c>
      <c r="I40" s="87" t="s">
        <v>319</v>
      </c>
      <c r="J40" s="100"/>
      <c r="K40" s="90">
        <v>8.1700000000029842</v>
      </c>
      <c r="L40" s="88" t="s">
        <v>133</v>
      </c>
      <c r="M40" s="89">
        <v>9.0000000000000011E-3</v>
      </c>
      <c r="N40" s="89">
        <v>2.9700000000014402E-2</v>
      </c>
      <c r="O40" s="90">
        <v>426952.72758200002</v>
      </c>
      <c r="P40" s="101">
        <v>91</v>
      </c>
      <c r="Q40" s="90"/>
      <c r="R40" s="90">
        <v>388.52698475200009</v>
      </c>
      <c r="S40" s="91">
        <v>2.2428746833992087E-4</v>
      </c>
      <c r="T40" s="91">
        <f t="shared" si="0"/>
        <v>8.5544619412742263E-3</v>
      </c>
      <c r="U40" s="91">
        <f>R40/'סכום נכסי הקרן'!$C$42</f>
        <v>2.0084883217033234E-3</v>
      </c>
    </row>
    <row r="41" spans="2:21">
      <c r="B41" s="86" t="s">
        <v>364</v>
      </c>
      <c r="C41" s="110">
        <v>1178680</v>
      </c>
      <c r="D41" s="88" t="s">
        <v>120</v>
      </c>
      <c r="E41" s="88" t="s">
        <v>315</v>
      </c>
      <c r="F41" s="87" t="s">
        <v>358</v>
      </c>
      <c r="G41" s="88" t="s">
        <v>339</v>
      </c>
      <c r="H41" s="87" t="s">
        <v>359</v>
      </c>
      <c r="I41" s="87" t="s">
        <v>319</v>
      </c>
      <c r="J41" s="100"/>
      <c r="K41" s="90">
        <v>11.589999999997392</v>
      </c>
      <c r="L41" s="88" t="s">
        <v>133</v>
      </c>
      <c r="M41" s="89">
        <v>1.6899999999999998E-2</v>
      </c>
      <c r="N41" s="89">
        <v>3.1799999999992036E-2</v>
      </c>
      <c r="O41" s="90">
        <v>497086.31081599998</v>
      </c>
      <c r="P41" s="101">
        <v>91.02</v>
      </c>
      <c r="Q41" s="90"/>
      <c r="R41" s="90">
        <v>452.44793660199997</v>
      </c>
      <c r="S41" s="91">
        <v>1.8562472630372193E-4</v>
      </c>
      <c r="T41" s="91">
        <f t="shared" si="0"/>
        <v>9.9618528595649559E-3</v>
      </c>
      <c r="U41" s="91">
        <f>R41/'סכום נכסי הקרן'!$C$42</f>
        <v>2.3389273654285205E-3</v>
      </c>
    </row>
    <row r="42" spans="2:21">
      <c r="B42" s="86" t="s">
        <v>365</v>
      </c>
      <c r="C42" s="110">
        <v>1940543</v>
      </c>
      <c r="D42" s="88" t="s">
        <v>120</v>
      </c>
      <c r="E42" s="88" t="s">
        <v>315</v>
      </c>
      <c r="F42" s="87" t="s">
        <v>344</v>
      </c>
      <c r="G42" s="88" t="s">
        <v>322</v>
      </c>
      <c r="H42" s="87" t="s">
        <v>350</v>
      </c>
      <c r="I42" s="87" t="s">
        <v>131</v>
      </c>
      <c r="J42" s="100"/>
      <c r="K42" s="90">
        <v>0.16000000001975359</v>
      </c>
      <c r="L42" s="88" t="s">
        <v>133</v>
      </c>
      <c r="M42" s="89">
        <v>4.2000000000000003E-2</v>
      </c>
      <c r="N42" s="89">
        <v>1.0800000000098765E-2</v>
      </c>
      <c r="O42" s="90">
        <v>17515.312560999999</v>
      </c>
      <c r="P42" s="101">
        <v>115.61</v>
      </c>
      <c r="Q42" s="90"/>
      <c r="R42" s="90">
        <v>20.249452785000003</v>
      </c>
      <c r="S42" s="91">
        <v>5.2665172053851294E-5</v>
      </c>
      <c r="T42" s="91">
        <f t="shared" si="0"/>
        <v>4.458459257121655E-4</v>
      </c>
      <c r="U42" s="91">
        <f>R42/'סכום נכסי הקרן'!$C$42</f>
        <v>1.0467944579323323E-4</v>
      </c>
    </row>
    <row r="43" spans="2:21">
      <c r="B43" s="86" t="s">
        <v>366</v>
      </c>
      <c r="C43" s="110">
        <v>1133149</v>
      </c>
      <c r="D43" s="88" t="s">
        <v>120</v>
      </c>
      <c r="E43" s="88" t="s">
        <v>315</v>
      </c>
      <c r="F43" s="87" t="s">
        <v>367</v>
      </c>
      <c r="G43" s="88" t="s">
        <v>339</v>
      </c>
      <c r="H43" s="87" t="s">
        <v>368</v>
      </c>
      <c r="I43" s="87" t="s">
        <v>131</v>
      </c>
      <c r="J43" s="100"/>
      <c r="K43" s="90">
        <v>2.4099999999994925</v>
      </c>
      <c r="L43" s="88" t="s">
        <v>133</v>
      </c>
      <c r="M43" s="89">
        <v>3.2000000000000001E-2</v>
      </c>
      <c r="N43" s="89">
        <v>2.6200000000003082E-2</v>
      </c>
      <c r="O43" s="90">
        <v>401997.27156099997</v>
      </c>
      <c r="P43" s="101">
        <v>112.84</v>
      </c>
      <c r="Q43" s="90"/>
      <c r="R43" s="90">
        <v>453.61375020300005</v>
      </c>
      <c r="S43" s="91">
        <v>2.2924676617925733E-4</v>
      </c>
      <c r="T43" s="91">
        <f t="shared" si="0"/>
        <v>9.9875213677298163E-3</v>
      </c>
      <c r="U43" s="91">
        <f>R43/'סכום נכסי הקרן'!$C$42</f>
        <v>2.3449540330598212E-3</v>
      </c>
    </row>
    <row r="44" spans="2:21">
      <c r="B44" s="86" t="s">
        <v>369</v>
      </c>
      <c r="C44" s="110">
        <v>1158609</v>
      </c>
      <c r="D44" s="88" t="s">
        <v>120</v>
      </c>
      <c r="E44" s="88" t="s">
        <v>315</v>
      </c>
      <c r="F44" s="87" t="s">
        <v>367</v>
      </c>
      <c r="G44" s="88" t="s">
        <v>339</v>
      </c>
      <c r="H44" s="87" t="s">
        <v>368</v>
      </c>
      <c r="I44" s="87" t="s">
        <v>131</v>
      </c>
      <c r="J44" s="100"/>
      <c r="K44" s="90">
        <v>4.75</v>
      </c>
      <c r="L44" s="88" t="s">
        <v>133</v>
      </c>
      <c r="M44" s="89">
        <v>1.1399999999999999E-2</v>
      </c>
      <c r="N44" s="89">
        <v>2.8199999999997481E-2</v>
      </c>
      <c r="O44" s="90">
        <v>318696.35863600002</v>
      </c>
      <c r="P44" s="101">
        <v>99.8</v>
      </c>
      <c r="Q44" s="90"/>
      <c r="R44" s="90">
        <v>318.05896234400001</v>
      </c>
      <c r="S44" s="91">
        <v>1.3487035608635356E-4</v>
      </c>
      <c r="T44" s="91">
        <f t="shared" si="0"/>
        <v>7.0029197333349794E-3</v>
      </c>
      <c r="U44" s="91">
        <f>R44/'סכום נכסי הקרן'!$C$42</f>
        <v>1.6442042291831124E-3</v>
      </c>
    </row>
    <row r="45" spans="2:21">
      <c r="B45" s="86" t="s">
        <v>370</v>
      </c>
      <c r="C45" s="110">
        <v>1172782</v>
      </c>
      <c r="D45" s="88" t="s">
        <v>120</v>
      </c>
      <c r="E45" s="88" t="s">
        <v>315</v>
      </c>
      <c r="F45" s="87" t="s">
        <v>367</v>
      </c>
      <c r="G45" s="88" t="s">
        <v>339</v>
      </c>
      <c r="H45" s="87" t="s">
        <v>368</v>
      </c>
      <c r="I45" s="87" t="s">
        <v>131</v>
      </c>
      <c r="J45" s="100"/>
      <c r="K45" s="90">
        <v>6.9999999999925704</v>
      </c>
      <c r="L45" s="88" t="s">
        <v>133</v>
      </c>
      <c r="M45" s="89">
        <v>9.1999999999999998E-3</v>
      </c>
      <c r="N45" s="89">
        <v>3.119999999997226E-2</v>
      </c>
      <c r="O45" s="90">
        <v>429402.85767800006</v>
      </c>
      <c r="P45" s="101">
        <v>94.02</v>
      </c>
      <c r="Q45" s="90"/>
      <c r="R45" s="90">
        <v>403.72457160099998</v>
      </c>
      <c r="S45" s="91">
        <v>2.1453923717569521E-4</v>
      </c>
      <c r="T45" s="91">
        <f t="shared" si="0"/>
        <v>8.8890775108516219E-3</v>
      </c>
      <c r="U45" s="91">
        <f>R45/'סכום נכסי הקרן'!$C$42</f>
        <v>2.087052171583074E-3</v>
      </c>
    </row>
    <row r="46" spans="2:21">
      <c r="B46" s="86" t="s">
        <v>371</v>
      </c>
      <c r="C46" s="110">
        <v>1133487</v>
      </c>
      <c r="D46" s="88" t="s">
        <v>120</v>
      </c>
      <c r="E46" s="88" t="s">
        <v>315</v>
      </c>
      <c r="F46" s="87" t="s">
        <v>372</v>
      </c>
      <c r="G46" s="88" t="s">
        <v>339</v>
      </c>
      <c r="H46" s="87" t="s">
        <v>373</v>
      </c>
      <c r="I46" s="87" t="s">
        <v>319</v>
      </c>
      <c r="J46" s="100"/>
      <c r="K46" s="90">
        <v>3.1200000000027117</v>
      </c>
      <c r="L46" s="88" t="s">
        <v>133</v>
      </c>
      <c r="M46" s="89">
        <v>2.3399999999999997E-2</v>
      </c>
      <c r="N46" s="89">
        <v>2.7500000000026757E-2</v>
      </c>
      <c r="O46" s="90">
        <v>260483.57564200004</v>
      </c>
      <c r="P46" s="101">
        <v>107.6</v>
      </c>
      <c r="Q46" s="90"/>
      <c r="R46" s="90">
        <v>280.28033582699999</v>
      </c>
      <c r="S46" s="91">
        <v>1.0061158024736462E-4</v>
      </c>
      <c r="T46" s="91">
        <f t="shared" si="0"/>
        <v>6.1711221094464469E-3</v>
      </c>
      <c r="U46" s="91">
        <f>R46/'סכום נכסי הקרן'!$C$42</f>
        <v>1.4489078066763988E-3</v>
      </c>
    </row>
    <row r="47" spans="2:21">
      <c r="B47" s="86" t="s">
        <v>374</v>
      </c>
      <c r="C47" s="110">
        <v>1160944</v>
      </c>
      <c r="D47" s="88" t="s">
        <v>120</v>
      </c>
      <c r="E47" s="88" t="s">
        <v>315</v>
      </c>
      <c r="F47" s="87" t="s">
        <v>372</v>
      </c>
      <c r="G47" s="88" t="s">
        <v>339</v>
      </c>
      <c r="H47" s="87" t="s">
        <v>373</v>
      </c>
      <c r="I47" s="87" t="s">
        <v>319</v>
      </c>
      <c r="J47" s="100"/>
      <c r="K47" s="90">
        <v>5.9399999999971058</v>
      </c>
      <c r="L47" s="88" t="s">
        <v>133</v>
      </c>
      <c r="M47" s="89">
        <v>6.5000000000000006E-3</v>
      </c>
      <c r="N47" s="89">
        <v>2.8999999999987494E-2</v>
      </c>
      <c r="O47" s="90">
        <v>590784.75073199999</v>
      </c>
      <c r="P47" s="101">
        <v>94.73</v>
      </c>
      <c r="Q47" s="90"/>
      <c r="R47" s="90">
        <v>559.65040412299993</v>
      </c>
      <c r="S47" s="91">
        <v>2.5809661436212072E-4</v>
      </c>
      <c r="T47" s="91">
        <f t="shared" si="0"/>
        <v>1.2322202241743511E-2</v>
      </c>
      <c r="U47" s="91">
        <f>R47/'סכום נכסי הקרן'!$C$42</f>
        <v>2.8931099898635917E-3</v>
      </c>
    </row>
    <row r="48" spans="2:21">
      <c r="B48" s="86" t="s">
        <v>375</v>
      </c>
      <c r="C48" s="110">
        <v>1138924</v>
      </c>
      <c r="D48" s="88" t="s">
        <v>120</v>
      </c>
      <c r="E48" s="88" t="s">
        <v>315</v>
      </c>
      <c r="F48" s="87" t="s">
        <v>376</v>
      </c>
      <c r="G48" s="88" t="s">
        <v>339</v>
      </c>
      <c r="H48" s="87" t="s">
        <v>368</v>
      </c>
      <c r="I48" s="87" t="s">
        <v>131</v>
      </c>
      <c r="J48" s="100"/>
      <c r="K48" s="90">
        <v>2.540000000016549</v>
      </c>
      <c r="L48" s="88" t="s">
        <v>133</v>
      </c>
      <c r="M48" s="89">
        <v>1.34E-2</v>
      </c>
      <c r="N48" s="89">
        <v>2.6800000000055165E-2</v>
      </c>
      <c r="O48" s="90">
        <v>74462.095482999997</v>
      </c>
      <c r="P48" s="101">
        <v>107.12</v>
      </c>
      <c r="Q48" s="90"/>
      <c r="R48" s="90">
        <v>79.763793841999998</v>
      </c>
      <c r="S48" s="91">
        <v>1.2968040702096366E-4</v>
      </c>
      <c r="T48" s="91">
        <f t="shared" si="0"/>
        <v>1.756213507662983E-3</v>
      </c>
      <c r="U48" s="91">
        <f>R48/'סכום נכסי הקרן'!$C$42</f>
        <v>4.1233853686808492E-4</v>
      </c>
    </row>
    <row r="49" spans="2:21">
      <c r="B49" s="86" t="s">
        <v>377</v>
      </c>
      <c r="C49" s="110">
        <v>1151117</v>
      </c>
      <c r="D49" s="88" t="s">
        <v>120</v>
      </c>
      <c r="E49" s="88" t="s">
        <v>315</v>
      </c>
      <c r="F49" s="87" t="s">
        <v>376</v>
      </c>
      <c r="G49" s="88" t="s">
        <v>339</v>
      </c>
      <c r="H49" s="87" t="s">
        <v>373</v>
      </c>
      <c r="I49" s="87" t="s">
        <v>319</v>
      </c>
      <c r="J49" s="100"/>
      <c r="K49" s="90">
        <v>4.0499999999974596</v>
      </c>
      <c r="L49" s="88" t="s">
        <v>133</v>
      </c>
      <c r="M49" s="89">
        <v>1.8200000000000001E-2</v>
      </c>
      <c r="N49" s="89">
        <v>2.749999999997459E-2</v>
      </c>
      <c r="O49" s="90">
        <v>185948.63370400001</v>
      </c>
      <c r="P49" s="101">
        <v>105.81</v>
      </c>
      <c r="Q49" s="90"/>
      <c r="R49" s="90">
        <v>196.75223917</v>
      </c>
      <c r="S49" s="91">
        <v>4.9140759435517968E-4</v>
      </c>
      <c r="T49" s="91">
        <f t="shared" si="0"/>
        <v>4.3320273955091979E-3</v>
      </c>
      <c r="U49" s="91">
        <f>R49/'סכום נכסי הקרן'!$C$42</f>
        <v>1.0171097250662455E-3</v>
      </c>
    </row>
    <row r="50" spans="2:21">
      <c r="B50" s="86" t="s">
        <v>378</v>
      </c>
      <c r="C50" s="110">
        <v>1159516</v>
      </c>
      <c r="D50" s="88" t="s">
        <v>120</v>
      </c>
      <c r="E50" s="88" t="s">
        <v>315</v>
      </c>
      <c r="F50" s="87" t="s">
        <v>376</v>
      </c>
      <c r="G50" s="88" t="s">
        <v>339</v>
      </c>
      <c r="H50" s="87" t="s">
        <v>373</v>
      </c>
      <c r="I50" s="87" t="s">
        <v>319</v>
      </c>
      <c r="J50" s="100"/>
      <c r="K50" s="90">
        <v>5.13</v>
      </c>
      <c r="L50" s="88" t="s">
        <v>133</v>
      </c>
      <c r="M50" s="89">
        <v>7.8000000000000005E-3</v>
      </c>
      <c r="N50" s="89">
        <v>2.6903353057199212E-2</v>
      </c>
      <c r="O50" s="90">
        <v>2.0500000000000002E-3</v>
      </c>
      <c r="P50" s="101">
        <v>98.09</v>
      </c>
      <c r="Q50" s="90"/>
      <c r="R50" s="90">
        <v>2.0279999999999999E-6</v>
      </c>
      <c r="S50" s="91">
        <v>5.2083333333333339E-12</v>
      </c>
      <c r="T50" s="91">
        <f t="shared" si="0"/>
        <v>4.4651850444770993E-11</v>
      </c>
      <c r="U50" s="91">
        <f>R50/'סכום נכסי הקרן'!$C$42</f>
        <v>1.048373594697497E-11</v>
      </c>
    </row>
    <row r="51" spans="2:21">
      <c r="B51" s="86" t="s">
        <v>379</v>
      </c>
      <c r="C51" s="110">
        <v>1161512</v>
      </c>
      <c r="D51" s="88" t="s">
        <v>120</v>
      </c>
      <c r="E51" s="88" t="s">
        <v>315</v>
      </c>
      <c r="F51" s="87" t="s">
        <v>376</v>
      </c>
      <c r="G51" s="88" t="s">
        <v>339</v>
      </c>
      <c r="H51" s="87" t="s">
        <v>373</v>
      </c>
      <c r="I51" s="87" t="s">
        <v>319</v>
      </c>
      <c r="J51" s="100"/>
      <c r="K51" s="90">
        <v>2.5200000000071108</v>
      </c>
      <c r="L51" s="88" t="s">
        <v>133</v>
      </c>
      <c r="M51" s="89">
        <v>2E-3</v>
      </c>
      <c r="N51" s="89">
        <v>2.3600000000094816E-2</v>
      </c>
      <c r="O51" s="90">
        <v>148462.79362300001</v>
      </c>
      <c r="P51" s="101">
        <v>102.3</v>
      </c>
      <c r="Q51" s="90"/>
      <c r="R51" s="90">
        <v>151.87743952099999</v>
      </c>
      <c r="S51" s="91">
        <v>4.4988725340303033E-4</v>
      </c>
      <c r="T51" s="91">
        <f t="shared" si="0"/>
        <v>3.3439885184548537E-3</v>
      </c>
      <c r="U51" s="91">
        <f>R51/'סכום נכסי הקרן'!$C$42</f>
        <v>7.8512967073018968E-4</v>
      </c>
    </row>
    <row r="52" spans="2:21">
      <c r="B52" s="86" t="s">
        <v>380</v>
      </c>
      <c r="C52" s="110">
        <v>7590128</v>
      </c>
      <c r="D52" s="88" t="s">
        <v>120</v>
      </c>
      <c r="E52" s="88" t="s">
        <v>315</v>
      </c>
      <c r="F52" s="87" t="s">
        <v>381</v>
      </c>
      <c r="G52" s="88" t="s">
        <v>339</v>
      </c>
      <c r="H52" s="87" t="s">
        <v>368</v>
      </c>
      <c r="I52" s="87" t="s">
        <v>131</v>
      </c>
      <c r="J52" s="100"/>
      <c r="K52" s="90">
        <v>1.9299999999978452</v>
      </c>
      <c r="L52" s="88" t="s">
        <v>133</v>
      </c>
      <c r="M52" s="89">
        <v>4.7500000000000001E-2</v>
      </c>
      <c r="N52" s="89">
        <v>2.5400000000008152E-2</v>
      </c>
      <c r="O52" s="90">
        <v>124528.517098</v>
      </c>
      <c r="P52" s="101">
        <v>137.91</v>
      </c>
      <c r="Q52" s="90"/>
      <c r="R52" s="90">
        <v>171.73727750899999</v>
      </c>
      <c r="S52" s="91">
        <v>1.2390383879598031E-4</v>
      </c>
      <c r="T52" s="91">
        <f t="shared" si="0"/>
        <v>3.7812560311262333E-3</v>
      </c>
      <c r="U52" s="91">
        <f>R52/'סכום נכסי הקרן'!$C$42</f>
        <v>8.8779500476169606E-4</v>
      </c>
    </row>
    <row r="53" spans="2:21">
      <c r="B53" s="86" t="s">
        <v>382</v>
      </c>
      <c r="C53" s="110">
        <v>7590219</v>
      </c>
      <c r="D53" s="88" t="s">
        <v>120</v>
      </c>
      <c r="E53" s="88" t="s">
        <v>315</v>
      </c>
      <c r="F53" s="87" t="s">
        <v>381</v>
      </c>
      <c r="G53" s="88" t="s">
        <v>339</v>
      </c>
      <c r="H53" s="87" t="s">
        <v>368</v>
      </c>
      <c r="I53" s="87" t="s">
        <v>131</v>
      </c>
      <c r="J53" s="100"/>
      <c r="K53" s="90">
        <v>4.1600000000035733</v>
      </c>
      <c r="L53" s="88" t="s">
        <v>133</v>
      </c>
      <c r="M53" s="89">
        <v>5.0000000000000001E-3</v>
      </c>
      <c r="N53" s="89">
        <v>2.9099999999979902E-2</v>
      </c>
      <c r="O53" s="90">
        <v>181984.23609799999</v>
      </c>
      <c r="P53" s="101">
        <v>98.42</v>
      </c>
      <c r="Q53" s="90"/>
      <c r="R53" s="90">
        <v>179.10887809600001</v>
      </c>
      <c r="S53" s="91">
        <v>8.9035107031315889E-5</v>
      </c>
      <c r="T53" s="91">
        <f t="shared" si="0"/>
        <v>3.9435615572353611E-3</v>
      </c>
      <c r="U53" s="91">
        <f>R53/'סכום נכסי הקרן'!$C$42</f>
        <v>9.2590245745433595E-4</v>
      </c>
    </row>
    <row r="54" spans="2:21">
      <c r="B54" s="86" t="s">
        <v>383</v>
      </c>
      <c r="C54" s="110">
        <v>7590284</v>
      </c>
      <c r="D54" s="88" t="s">
        <v>120</v>
      </c>
      <c r="E54" s="88" t="s">
        <v>315</v>
      </c>
      <c r="F54" s="87" t="s">
        <v>381</v>
      </c>
      <c r="G54" s="88" t="s">
        <v>339</v>
      </c>
      <c r="H54" s="87" t="s">
        <v>368</v>
      </c>
      <c r="I54" s="87" t="s">
        <v>131</v>
      </c>
      <c r="J54" s="100"/>
      <c r="K54" s="90">
        <v>6.6000000000042451</v>
      </c>
      <c r="L54" s="88" t="s">
        <v>133</v>
      </c>
      <c r="M54" s="89">
        <v>5.8999999999999999E-3</v>
      </c>
      <c r="N54" s="89">
        <v>3.0900000000022878E-2</v>
      </c>
      <c r="O54" s="90">
        <v>471315.42928600009</v>
      </c>
      <c r="P54" s="101">
        <v>89.97</v>
      </c>
      <c r="Q54" s="90"/>
      <c r="R54" s="90">
        <v>424.04250246699996</v>
      </c>
      <c r="S54" s="91">
        <v>4.2870435947589363E-4</v>
      </c>
      <c r="T54" s="91">
        <f t="shared" si="0"/>
        <v>9.336431164883096E-3</v>
      </c>
      <c r="U54" s="91">
        <f>R54/'סכום נכסי הקרן'!$C$42</f>
        <v>2.1920856144765832E-3</v>
      </c>
    </row>
    <row r="55" spans="2:21">
      <c r="B55" s="86" t="s">
        <v>384</v>
      </c>
      <c r="C55" s="110">
        <v>6130207</v>
      </c>
      <c r="D55" s="88" t="s">
        <v>120</v>
      </c>
      <c r="E55" s="88" t="s">
        <v>315</v>
      </c>
      <c r="F55" s="87" t="s">
        <v>385</v>
      </c>
      <c r="G55" s="88" t="s">
        <v>339</v>
      </c>
      <c r="H55" s="87" t="s">
        <v>368</v>
      </c>
      <c r="I55" s="87" t="s">
        <v>131</v>
      </c>
      <c r="J55" s="100"/>
      <c r="K55" s="90">
        <v>3.2899999999972183</v>
      </c>
      <c r="L55" s="88" t="s">
        <v>133</v>
      </c>
      <c r="M55" s="89">
        <v>1.5800000000000002E-2</v>
      </c>
      <c r="N55" s="89">
        <v>2.3899999999972183E-2</v>
      </c>
      <c r="O55" s="90">
        <v>199958.088299</v>
      </c>
      <c r="P55" s="101">
        <v>107.88</v>
      </c>
      <c r="Q55" s="90"/>
      <c r="R55" s="90">
        <v>215.71479134</v>
      </c>
      <c r="S55" s="91">
        <v>3.9917145678125565E-4</v>
      </c>
      <c r="T55" s="91">
        <f t="shared" si="0"/>
        <v>4.7495387582044682E-3</v>
      </c>
      <c r="U55" s="91">
        <f>R55/'סכום נכסי הקרן'!$C$42</f>
        <v>1.115136544509548E-3</v>
      </c>
    </row>
    <row r="56" spans="2:21">
      <c r="B56" s="86" t="s">
        <v>386</v>
      </c>
      <c r="C56" s="110">
        <v>6130280</v>
      </c>
      <c r="D56" s="88" t="s">
        <v>120</v>
      </c>
      <c r="E56" s="88" t="s">
        <v>315</v>
      </c>
      <c r="F56" s="87" t="s">
        <v>385</v>
      </c>
      <c r="G56" s="88" t="s">
        <v>339</v>
      </c>
      <c r="H56" s="87" t="s">
        <v>368</v>
      </c>
      <c r="I56" s="87" t="s">
        <v>131</v>
      </c>
      <c r="J56" s="100"/>
      <c r="K56" s="90">
        <v>5.9700000000084517</v>
      </c>
      <c r="L56" s="88" t="s">
        <v>133</v>
      </c>
      <c r="M56" s="89">
        <v>8.3999999999999995E-3</v>
      </c>
      <c r="N56" s="89">
        <v>2.6800000000008244E-2</v>
      </c>
      <c r="O56" s="90">
        <v>149431.921695</v>
      </c>
      <c r="P56" s="101">
        <v>97.38</v>
      </c>
      <c r="Q56" s="90"/>
      <c r="R56" s="90">
        <v>145.516803641</v>
      </c>
      <c r="S56" s="91">
        <v>3.3512429175824176E-4</v>
      </c>
      <c r="T56" s="91">
        <f t="shared" si="0"/>
        <v>3.2039420874650096E-3</v>
      </c>
      <c r="U56" s="91">
        <f>R56/'סכום נכסי הקרן'!$C$42</f>
        <v>7.5224839507892017E-4</v>
      </c>
    </row>
    <row r="57" spans="2:21">
      <c r="B57" s="86" t="s">
        <v>387</v>
      </c>
      <c r="C57" s="110">
        <v>6040380</v>
      </c>
      <c r="D57" s="88" t="s">
        <v>120</v>
      </c>
      <c r="E57" s="88" t="s">
        <v>315</v>
      </c>
      <c r="F57" s="87" t="s">
        <v>327</v>
      </c>
      <c r="G57" s="88" t="s">
        <v>322</v>
      </c>
      <c r="H57" s="87" t="s">
        <v>373</v>
      </c>
      <c r="I57" s="87" t="s">
        <v>319</v>
      </c>
      <c r="J57" s="100"/>
      <c r="K57" s="90">
        <v>0.33000000000068452</v>
      </c>
      <c r="L57" s="88" t="s">
        <v>133</v>
      </c>
      <c r="M57" s="89">
        <v>1.6399999999999998E-2</v>
      </c>
      <c r="N57" s="89">
        <v>4.410000000015369E-2</v>
      </c>
      <c r="O57" s="90">
        <v>2.9678520000000002</v>
      </c>
      <c r="P57" s="101">
        <v>5415000</v>
      </c>
      <c r="Q57" s="90"/>
      <c r="R57" s="90">
        <v>160.70920413299999</v>
      </c>
      <c r="S57" s="91">
        <v>2.4176050830889543E-4</v>
      </c>
      <c r="T57" s="91">
        <f t="shared" si="0"/>
        <v>3.5384434655053691E-3</v>
      </c>
      <c r="U57" s="91">
        <f>R57/'סכום נכסי הקרן'!$C$42</f>
        <v>8.3078543411186918E-4</v>
      </c>
    </row>
    <row r="58" spans="2:21">
      <c r="B58" s="86" t="s">
        <v>388</v>
      </c>
      <c r="C58" s="110">
        <v>6040398</v>
      </c>
      <c r="D58" s="88" t="s">
        <v>120</v>
      </c>
      <c r="E58" s="88" t="s">
        <v>315</v>
      </c>
      <c r="F58" s="87" t="s">
        <v>327</v>
      </c>
      <c r="G58" s="88" t="s">
        <v>322</v>
      </c>
      <c r="H58" s="87" t="s">
        <v>373</v>
      </c>
      <c r="I58" s="87" t="s">
        <v>319</v>
      </c>
      <c r="J58" s="100"/>
      <c r="K58" s="90">
        <v>4.9399999999665294</v>
      </c>
      <c r="L58" s="88" t="s">
        <v>133</v>
      </c>
      <c r="M58" s="89">
        <v>2.7799999999999998E-2</v>
      </c>
      <c r="N58" s="89">
        <v>4.2199999999607704E-2</v>
      </c>
      <c r="O58" s="90">
        <v>1.086217</v>
      </c>
      <c r="P58" s="101">
        <v>5116000</v>
      </c>
      <c r="Q58" s="90"/>
      <c r="R58" s="90">
        <v>55.570851318999999</v>
      </c>
      <c r="S58" s="91">
        <v>2.597362505978001E-4</v>
      </c>
      <c r="T58" s="91">
        <f t="shared" si="0"/>
        <v>1.2235410957517716E-3</v>
      </c>
      <c r="U58" s="91">
        <f>R58/'סכום נכסי הקרן'!$C$42</f>
        <v>2.8727324042258473E-4</v>
      </c>
    </row>
    <row r="59" spans="2:21">
      <c r="B59" s="86" t="s">
        <v>389</v>
      </c>
      <c r="C59" s="110">
        <v>6040430</v>
      </c>
      <c r="D59" s="88" t="s">
        <v>120</v>
      </c>
      <c r="E59" s="88" t="s">
        <v>315</v>
      </c>
      <c r="F59" s="87" t="s">
        <v>327</v>
      </c>
      <c r="G59" s="88" t="s">
        <v>322</v>
      </c>
      <c r="H59" s="87" t="s">
        <v>373</v>
      </c>
      <c r="I59" s="87" t="s">
        <v>319</v>
      </c>
      <c r="J59" s="100"/>
      <c r="K59" s="90">
        <v>1.890000000001155</v>
      </c>
      <c r="L59" s="88" t="s">
        <v>133</v>
      </c>
      <c r="M59" s="89">
        <v>2.4199999999999999E-2</v>
      </c>
      <c r="N59" s="89">
        <v>3.7600000000081735E-2</v>
      </c>
      <c r="O59" s="90">
        <v>4.2261959999999998</v>
      </c>
      <c r="P59" s="101">
        <v>5327000</v>
      </c>
      <c r="Q59" s="90"/>
      <c r="R59" s="90">
        <v>225.12944496600002</v>
      </c>
      <c r="S59" s="91">
        <v>1.4662581965791207E-4</v>
      </c>
      <c r="T59" s="91">
        <f t="shared" si="0"/>
        <v>4.9568275677199878E-3</v>
      </c>
      <c r="U59" s="91">
        <f>R59/'סכום נכסי הקרן'!$C$42</f>
        <v>1.1638055497596538E-3</v>
      </c>
    </row>
    <row r="60" spans="2:21">
      <c r="B60" s="86" t="s">
        <v>390</v>
      </c>
      <c r="C60" s="110">
        <v>6040471</v>
      </c>
      <c r="D60" s="88" t="s">
        <v>120</v>
      </c>
      <c r="E60" s="88" t="s">
        <v>315</v>
      </c>
      <c r="F60" s="87" t="s">
        <v>327</v>
      </c>
      <c r="G60" s="88" t="s">
        <v>322</v>
      </c>
      <c r="H60" s="87" t="s">
        <v>373</v>
      </c>
      <c r="I60" s="87" t="s">
        <v>319</v>
      </c>
      <c r="J60" s="100"/>
      <c r="K60" s="90">
        <v>1.4799999999963025</v>
      </c>
      <c r="L60" s="88" t="s">
        <v>133</v>
      </c>
      <c r="M60" s="89">
        <v>1.95E-2</v>
      </c>
      <c r="N60" s="89">
        <v>3.5499999999964046E-2</v>
      </c>
      <c r="O60" s="90">
        <v>3.6766730000000001</v>
      </c>
      <c r="P60" s="101">
        <v>5296001</v>
      </c>
      <c r="Q60" s="90"/>
      <c r="R60" s="90">
        <v>194.716630514</v>
      </c>
      <c r="S60" s="91">
        <v>1.4813944961521416E-4</v>
      </c>
      <c r="T60" s="91">
        <f t="shared" si="0"/>
        <v>4.2872080201286295E-3</v>
      </c>
      <c r="U60" s="91">
        <f>R60/'סכום נכסי הקרן'!$C$42</f>
        <v>1.0065866562097956E-3</v>
      </c>
    </row>
    <row r="61" spans="2:21">
      <c r="B61" s="86" t="s">
        <v>391</v>
      </c>
      <c r="C61" s="110">
        <v>6040620</v>
      </c>
      <c r="D61" s="88" t="s">
        <v>120</v>
      </c>
      <c r="E61" s="88" t="s">
        <v>315</v>
      </c>
      <c r="F61" s="87" t="s">
        <v>327</v>
      </c>
      <c r="G61" s="88" t="s">
        <v>322</v>
      </c>
      <c r="H61" s="87" t="s">
        <v>368</v>
      </c>
      <c r="I61" s="87" t="s">
        <v>131</v>
      </c>
      <c r="J61" s="100"/>
      <c r="K61" s="90">
        <v>4.8399999999918588</v>
      </c>
      <c r="L61" s="88" t="s">
        <v>133</v>
      </c>
      <c r="M61" s="89">
        <v>1.4999999999999999E-2</v>
      </c>
      <c r="N61" s="89">
        <v>3.7099999999964224E-2</v>
      </c>
      <c r="O61" s="90">
        <v>3.4211550000000002</v>
      </c>
      <c r="P61" s="101">
        <v>4738966</v>
      </c>
      <c r="Q61" s="90"/>
      <c r="R61" s="90">
        <v>162.12737759799998</v>
      </c>
      <c r="S61" s="91">
        <v>1.2184468266970582E-4</v>
      </c>
      <c r="T61" s="91">
        <f t="shared" si="0"/>
        <v>3.569668351828802E-3</v>
      </c>
      <c r="U61" s="91">
        <f>R61/'סכום נכסי הקרן'!$C$42</f>
        <v>8.3811667480914061E-4</v>
      </c>
    </row>
    <row r="62" spans="2:21">
      <c r="B62" s="86" t="s">
        <v>392</v>
      </c>
      <c r="C62" s="110">
        <v>2260446</v>
      </c>
      <c r="D62" s="88" t="s">
        <v>120</v>
      </c>
      <c r="E62" s="88" t="s">
        <v>315</v>
      </c>
      <c r="F62" s="87" t="s">
        <v>393</v>
      </c>
      <c r="G62" s="88" t="s">
        <v>339</v>
      </c>
      <c r="H62" s="87" t="s">
        <v>368</v>
      </c>
      <c r="I62" s="87" t="s">
        <v>131</v>
      </c>
      <c r="J62" s="100"/>
      <c r="K62" s="90">
        <v>2.5999999999541297</v>
      </c>
      <c r="L62" s="88" t="s">
        <v>133</v>
      </c>
      <c r="M62" s="89">
        <v>3.7000000000000005E-2</v>
      </c>
      <c r="N62" s="89">
        <v>2.6799999999862389E-2</v>
      </c>
      <c r="O62" s="90">
        <v>15432.831985000003</v>
      </c>
      <c r="P62" s="101">
        <v>113.01</v>
      </c>
      <c r="Q62" s="90"/>
      <c r="R62" s="90">
        <v>17.440643918000003</v>
      </c>
      <c r="S62" s="91">
        <v>3.4210254396099915E-5</v>
      </c>
      <c r="T62" s="91">
        <f t="shared" si="0"/>
        <v>3.8400247726185454E-4</v>
      </c>
      <c r="U62" s="91">
        <f>R62/'סכום נכסי הקרן'!$C$42</f>
        <v>9.0159322278859485E-5</v>
      </c>
    </row>
    <row r="63" spans="2:21">
      <c r="B63" s="86" t="s">
        <v>394</v>
      </c>
      <c r="C63" s="110">
        <v>2260495</v>
      </c>
      <c r="D63" s="88" t="s">
        <v>120</v>
      </c>
      <c r="E63" s="88" t="s">
        <v>315</v>
      </c>
      <c r="F63" s="87" t="s">
        <v>393</v>
      </c>
      <c r="G63" s="88" t="s">
        <v>339</v>
      </c>
      <c r="H63" s="87" t="s">
        <v>368</v>
      </c>
      <c r="I63" s="87" t="s">
        <v>131</v>
      </c>
      <c r="J63" s="100"/>
      <c r="K63" s="90">
        <v>4.5299999999223983</v>
      </c>
      <c r="L63" s="88" t="s">
        <v>133</v>
      </c>
      <c r="M63" s="89">
        <v>2.81E-2</v>
      </c>
      <c r="N63" s="89">
        <v>2.8299999999736078E-2</v>
      </c>
      <c r="O63" s="90">
        <v>22860.006590000001</v>
      </c>
      <c r="P63" s="101">
        <v>111.05</v>
      </c>
      <c r="Q63" s="90"/>
      <c r="R63" s="90">
        <v>25.386038049</v>
      </c>
      <c r="S63" s="91">
        <v>2.4077692550915985E-5</v>
      </c>
      <c r="T63" s="91">
        <f t="shared" si="0"/>
        <v>5.5894160470868544E-4</v>
      </c>
      <c r="U63" s="91">
        <f>R63/'סכום נכסי הקרן'!$C$42</f>
        <v>1.3123299785284796E-4</v>
      </c>
    </row>
    <row r="64" spans="2:21">
      <c r="B64" s="86" t="s">
        <v>395</v>
      </c>
      <c r="C64" s="110">
        <v>2260545</v>
      </c>
      <c r="D64" s="88" t="s">
        <v>120</v>
      </c>
      <c r="E64" s="88" t="s">
        <v>315</v>
      </c>
      <c r="F64" s="87" t="s">
        <v>393</v>
      </c>
      <c r="G64" s="88" t="s">
        <v>339</v>
      </c>
      <c r="H64" s="87" t="s">
        <v>373</v>
      </c>
      <c r="I64" s="87" t="s">
        <v>319</v>
      </c>
      <c r="J64" s="100"/>
      <c r="K64" s="90">
        <v>3.0100000000303604</v>
      </c>
      <c r="L64" s="88" t="s">
        <v>133</v>
      </c>
      <c r="M64" s="89">
        <v>2.4E-2</v>
      </c>
      <c r="N64" s="89">
        <v>2.6300000000151803E-2</v>
      </c>
      <c r="O64" s="90">
        <v>33871.922749999998</v>
      </c>
      <c r="P64" s="101">
        <v>108.91</v>
      </c>
      <c r="Q64" s="90"/>
      <c r="R64" s="90">
        <v>36.889910287999996</v>
      </c>
      <c r="S64" s="91">
        <v>5.4940079347072647E-5</v>
      </c>
      <c r="T64" s="91">
        <f t="shared" si="0"/>
        <v>8.1223015636133864E-4</v>
      </c>
      <c r="U64" s="91">
        <f>R64/'סכום נכסי הקרן'!$C$42</f>
        <v>1.9070220836636459E-4</v>
      </c>
    </row>
    <row r="65" spans="2:21">
      <c r="B65" s="86" t="s">
        <v>396</v>
      </c>
      <c r="C65" s="110">
        <v>2260552</v>
      </c>
      <c r="D65" s="88" t="s">
        <v>120</v>
      </c>
      <c r="E65" s="88" t="s">
        <v>315</v>
      </c>
      <c r="F65" s="87" t="s">
        <v>393</v>
      </c>
      <c r="G65" s="88" t="s">
        <v>339</v>
      </c>
      <c r="H65" s="87" t="s">
        <v>368</v>
      </c>
      <c r="I65" s="87" t="s">
        <v>131</v>
      </c>
      <c r="J65" s="100"/>
      <c r="K65" s="90">
        <v>4.1300000000100709</v>
      </c>
      <c r="L65" s="88" t="s">
        <v>133</v>
      </c>
      <c r="M65" s="89">
        <v>2.6000000000000002E-2</v>
      </c>
      <c r="N65" s="89">
        <v>2.840000000008263E-2</v>
      </c>
      <c r="O65" s="90">
        <v>177249.106676</v>
      </c>
      <c r="P65" s="101">
        <v>109.24</v>
      </c>
      <c r="Q65" s="90"/>
      <c r="R65" s="90">
        <v>193.62692678500002</v>
      </c>
      <c r="S65" s="91">
        <v>3.443332211957252E-4</v>
      </c>
      <c r="T65" s="91">
        <f t="shared" si="0"/>
        <v>4.2632152745978522E-3</v>
      </c>
      <c r="U65" s="91">
        <f>R65/'סכום נכסי הקרן'!$C$42</f>
        <v>1.0009534381845147E-3</v>
      </c>
    </row>
    <row r="66" spans="2:21">
      <c r="B66" s="86" t="s">
        <v>397</v>
      </c>
      <c r="C66" s="110">
        <v>2260636</v>
      </c>
      <c r="D66" s="88" t="s">
        <v>120</v>
      </c>
      <c r="E66" s="88" t="s">
        <v>315</v>
      </c>
      <c r="F66" s="87" t="s">
        <v>393</v>
      </c>
      <c r="G66" s="88" t="s">
        <v>339</v>
      </c>
      <c r="H66" s="87" t="s">
        <v>368</v>
      </c>
      <c r="I66" s="87" t="s">
        <v>131</v>
      </c>
      <c r="J66" s="100"/>
      <c r="K66" s="90">
        <v>6.9100000000027357</v>
      </c>
      <c r="L66" s="88" t="s">
        <v>133</v>
      </c>
      <c r="M66" s="89">
        <v>3.4999999999999996E-3</v>
      </c>
      <c r="N66" s="89">
        <v>3.0100000000018893E-2</v>
      </c>
      <c r="O66" s="90">
        <v>800557.88146400009</v>
      </c>
      <c r="P66" s="101">
        <v>88.59</v>
      </c>
      <c r="Q66" s="90"/>
      <c r="R66" s="90">
        <v>709.21426556599999</v>
      </c>
      <c r="S66" s="91">
        <v>3.6557541495357918E-4</v>
      </c>
      <c r="T66" s="91">
        <f t="shared" si="0"/>
        <v>1.5615251143664266E-2</v>
      </c>
      <c r="U66" s="91">
        <f>R66/'סכום נכסי הקרן'!$C$42</f>
        <v>3.6662796301882286E-3</v>
      </c>
    </row>
    <row r="67" spans="2:21">
      <c r="B67" s="86" t="s">
        <v>398</v>
      </c>
      <c r="C67" s="110">
        <v>3230125</v>
      </c>
      <c r="D67" s="88" t="s">
        <v>120</v>
      </c>
      <c r="E67" s="88" t="s">
        <v>315</v>
      </c>
      <c r="F67" s="87" t="s">
        <v>399</v>
      </c>
      <c r="G67" s="88" t="s">
        <v>339</v>
      </c>
      <c r="H67" s="87" t="s">
        <v>373</v>
      </c>
      <c r="I67" s="87" t="s">
        <v>319</v>
      </c>
      <c r="J67" s="100"/>
      <c r="K67" s="90">
        <v>0.53000000001011005</v>
      </c>
      <c r="L67" s="88" t="s">
        <v>133</v>
      </c>
      <c r="M67" s="89">
        <v>4.9000000000000002E-2</v>
      </c>
      <c r="N67" s="89">
        <v>1.9899999999966299E-2</v>
      </c>
      <c r="O67" s="90">
        <v>35618.640388</v>
      </c>
      <c r="P67" s="101">
        <v>113.88</v>
      </c>
      <c r="Q67" s="90">
        <v>0.980165171</v>
      </c>
      <c r="R67" s="90">
        <v>41.542672285999998</v>
      </c>
      <c r="S67" s="91">
        <v>2.6780398021377842E-4</v>
      </c>
      <c r="T67" s="91">
        <f t="shared" si="0"/>
        <v>9.1467317060680707E-4</v>
      </c>
      <c r="U67" s="91">
        <f>R67/'סכום נכסי הקרן'!$C$42</f>
        <v>2.1475463845075892E-4</v>
      </c>
    </row>
    <row r="68" spans="2:21">
      <c r="B68" s="86" t="s">
        <v>400</v>
      </c>
      <c r="C68" s="110">
        <v>3230265</v>
      </c>
      <c r="D68" s="88" t="s">
        <v>120</v>
      </c>
      <c r="E68" s="88" t="s">
        <v>315</v>
      </c>
      <c r="F68" s="87" t="s">
        <v>399</v>
      </c>
      <c r="G68" s="88" t="s">
        <v>339</v>
      </c>
      <c r="H68" s="87" t="s">
        <v>373</v>
      </c>
      <c r="I68" s="87" t="s">
        <v>319</v>
      </c>
      <c r="J68" s="100"/>
      <c r="K68" s="90">
        <v>3.6900000000044741</v>
      </c>
      <c r="L68" s="88" t="s">
        <v>133</v>
      </c>
      <c r="M68" s="89">
        <v>2.35E-2</v>
      </c>
      <c r="N68" s="89">
        <v>2.6400000000039007E-2</v>
      </c>
      <c r="O68" s="90">
        <v>311992.71158599999</v>
      </c>
      <c r="P68" s="101">
        <v>109.18</v>
      </c>
      <c r="Q68" s="90">
        <v>8.0442859670000004</v>
      </c>
      <c r="R68" s="90">
        <v>348.67792847599998</v>
      </c>
      <c r="S68" s="91">
        <v>4.2981313250730187E-4</v>
      </c>
      <c r="T68" s="91">
        <f t="shared" si="0"/>
        <v>7.6770782621809214E-3</v>
      </c>
      <c r="U68" s="91">
        <f>R68/'סכום נכסי הקרן'!$C$42</f>
        <v>1.8024888228208131E-3</v>
      </c>
    </row>
    <row r="69" spans="2:21">
      <c r="B69" s="86" t="s">
        <v>401</v>
      </c>
      <c r="C69" s="110">
        <v>3230190</v>
      </c>
      <c r="D69" s="88" t="s">
        <v>120</v>
      </c>
      <c r="E69" s="88" t="s">
        <v>315</v>
      </c>
      <c r="F69" s="87" t="s">
        <v>399</v>
      </c>
      <c r="G69" s="88" t="s">
        <v>339</v>
      </c>
      <c r="H69" s="87" t="s">
        <v>373</v>
      </c>
      <c r="I69" s="87" t="s">
        <v>319</v>
      </c>
      <c r="J69" s="100"/>
      <c r="K69" s="90">
        <v>2.1800000000019484</v>
      </c>
      <c r="L69" s="88" t="s">
        <v>133</v>
      </c>
      <c r="M69" s="89">
        <v>1.7600000000000001E-2</v>
      </c>
      <c r="N69" s="89">
        <v>2.4100000000006495E-2</v>
      </c>
      <c r="O69" s="90">
        <v>280849.83751099999</v>
      </c>
      <c r="P69" s="101">
        <v>109.65</v>
      </c>
      <c r="Q69" s="90"/>
      <c r="R69" s="90">
        <v>307.95183747999999</v>
      </c>
      <c r="S69" s="91">
        <v>2.0780738987227868E-4</v>
      </c>
      <c r="T69" s="91">
        <f t="shared" si="0"/>
        <v>6.7803843152610373E-3</v>
      </c>
      <c r="U69" s="91">
        <f>R69/'סכום נכסי הקרן'!$C$42</f>
        <v>1.5919554973008235E-3</v>
      </c>
    </row>
    <row r="70" spans="2:21">
      <c r="B70" s="86" t="s">
        <v>402</v>
      </c>
      <c r="C70" s="110">
        <v>3230224</v>
      </c>
      <c r="D70" s="88" t="s">
        <v>120</v>
      </c>
      <c r="E70" s="88" t="s">
        <v>315</v>
      </c>
      <c r="F70" s="87" t="s">
        <v>399</v>
      </c>
      <c r="G70" s="88" t="s">
        <v>339</v>
      </c>
      <c r="H70" s="87" t="s">
        <v>373</v>
      </c>
      <c r="I70" s="87" t="s">
        <v>319</v>
      </c>
      <c r="J70" s="100"/>
      <c r="K70" s="90">
        <v>0.16000029208921304</v>
      </c>
      <c r="L70" s="88" t="s">
        <v>133</v>
      </c>
      <c r="M70" s="89">
        <v>5.8499999999999996E-2</v>
      </c>
      <c r="N70" s="89">
        <v>1.5200058840835539E-2</v>
      </c>
      <c r="O70" s="90">
        <v>5.594E-3</v>
      </c>
      <c r="P70" s="101">
        <v>121.19</v>
      </c>
      <c r="Q70" s="90"/>
      <c r="R70" s="90">
        <v>6.7980000000000008E-6</v>
      </c>
      <c r="S70" s="91">
        <v>4.6863856325369003E-11</v>
      </c>
      <c r="T70" s="91">
        <f t="shared" si="0"/>
        <v>1.496761732364661E-10</v>
      </c>
      <c r="U70" s="91">
        <f>R70/'סכום נכסי הקרן'!$C$42</f>
        <v>3.5142227301546282E-11</v>
      </c>
    </row>
    <row r="71" spans="2:21">
      <c r="B71" s="86" t="s">
        <v>403</v>
      </c>
      <c r="C71" s="110">
        <v>3230232</v>
      </c>
      <c r="D71" s="88" t="s">
        <v>120</v>
      </c>
      <c r="E71" s="88" t="s">
        <v>315</v>
      </c>
      <c r="F71" s="87" t="s">
        <v>399</v>
      </c>
      <c r="G71" s="88" t="s">
        <v>339</v>
      </c>
      <c r="H71" s="87" t="s">
        <v>373</v>
      </c>
      <c r="I71" s="87" t="s">
        <v>319</v>
      </c>
      <c r="J71" s="100"/>
      <c r="K71" s="90">
        <v>2.85</v>
      </c>
      <c r="L71" s="88" t="s">
        <v>133</v>
      </c>
      <c r="M71" s="89">
        <v>2.1499999999999998E-2</v>
      </c>
      <c r="N71" s="89">
        <v>2.6099999999989434E-2</v>
      </c>
      <c r="O71" s="90">
        <v>342444.32455999998</v>
      </c>
      <c r="P71" s="101">
        <v>110.57</v>
      </c>
      <c r="Q71" s="90"/>
      <c r="R71" s="90">
        <v>378.64070694000003</v>
      </c>
      <c r="S71" s="91">
        <v>2.771718758466625E-4</v>
      </c>
      <c r="T71" s="91">
        <f t="shared" si="0"/>
        <v>8.3367890624197454E-3</v>
      </c>
      <c r="U71" s="91">
        <f>R71/'סכום נכסי הקרן'!$C$42</f>
        <v>1.9573812575615847E-3</v>
      </c>
    </row>
    <row r="72" spans="2:21">
      <c r="B72" s="86" t="s">
        <v>404</v>
      </c>
      <c r="C72" s="110">
        <v>3230273</v>
      </c>
      <c r="D72" s="88" t="s">
        <v>120</v>
      </c>
      <c r="E72" s="88" t="s">
        <v>315</v>
      </c>
      <c r="F72" s="87" t="s">
        <v>399</v>
      </c>
      <c r="G72" s="88" t="s">
        <v>339</v>
      </c>
      <c r="H72" s="87" t="s">
        <v>373</v>
      </c>
      <c r="I72" s="87" t="s">
        <v>319</v>
      </c>
      <c r="J72" s="100"/>
      <c r="K72" s="90">
        <v>4.4000000000044128</v>
      </c>
      <c r="L72" s="88" t="s">
        <v>133</v>
      </c>
      <c r="M72" s="89">
        <v>2.2499999999999999E-2</v>
      </c>
      <c r="N72" s="89">
        <v>2.9300000000031887E-2</v>
      </c>
      <c r="O72" s="90">
        <v>462395.93283600005</v>
      </c>
      <c r="P72" s="101">
        <v>107.83</v>
      </c>
      <c r="Q72" s="90"/>
      <c r="R72" s="90">
        <v>498.601522037</v>
      </c>
      <c r="S72" s="91">
        <v>4.3712446902215618E-4</v>
      </c>
      <c r="T72" s="91">
        <f t="shared" si="0"/>
        <v>1.0978047629946407E-2</v>
      </c>
      <c r="U72" s="91">
        <f>R72/'סכום נכסי הקרן'!$C$42</f>
        <v>2.5775180965462181E-3</v>
      </c>
    </row>
    <row r="73" spans="2:21">
      <c r="B73" s="86" t="s">
        <v>405</v>
      </c>
      <c r="C73" s="110">
        <v>3230372</v>
      </c>
      <c r="D73" s="88" t="s">
        <v>120</v>
      </c>
      <c r="E73" s="88" t="s">
        <v>315</v>
      </c>
      <c r="F73" s="87" t="s">
        <v>399</v>
      </c>
      <c r="G73" s="88" t="s">
        <v>339</v>
      </c>
      <c r="H73" s="87" t="s">
        <v>373</v>
      </c>
      <c r="I73" s="87" t="s">
        <v>319</v>
      </c>
      <c r="J73" s="100"/>
      <c r="K73" s="90">
        <v>4.8599999999901726</v>
      </c>
      <c r="L73" s="88" t="s">
        <v>133</v>
      </c>
      <c r="M73" s="89">
        <v>6.5000000000000006E-3</v>
      </c>
      <c r="N73" s="89">
        <v>2.5999999999910661E-2</v>
      </c>
      <c r="O73" s="90">
        <v>157947.46256499999</v>
      </c>
      <c r="P73" s="101">
        <v>99.21</v>
      </c>
      <c r="Q73" s="90"/>
      <c r="R73" s="90">
        <v>156.699686689</v>
      </c>
      <c r="S73" s="91">
        <v>3.1029411633023919E-4</v>
      </c>
      <c r="T73" s="91">
        <f t="shared" si="0"/>
        <v>3.4501632025540929E-3</v>
      </c>
      <c r="U73" s="91">
        <f>R73/'סכום נכסי הקרן'!$C$42</f>
        <v>8.1005825356074196E-4</v>
      </c>
    </row>
    <row r="74" spans="2:21">
      <c r="B74" s="86" t="s">
        <v>406</v>
      </c>
      <c r="C74" s="110">
        <v>3230398</v>
      </c>
      <c r="D74" s="88" t="s">
        <v>120</v>
      </c>
      <c r="E74" s="88" t="s">
        <v>315</v>
      </c>
      <c r="F74" s="87" t="s">
        <v>399</v>
      </c>
      <c r="G74" s="88" t="s">
        <v>339</v>
      </c>
      <c r="H74" s="87" t="s">
        <v>373</v>
      </c>
      <c r="I74" s="87" t="s">
        <v>319</v>
      </c>
      <c r="J74" s="100"/>
      <c r="K74" s="90">
        <v>5.5700000006408059</v>
      </c>
      <c r="L74" s="88" t="s">
        <v>133</v>
      </c>
      <c r="M74" s="89">
        <v>1.43E-2</v>
      </c>
      <c r="N74" s="89">
        <v>2.8100000001747647E-2</v>
      </c>
      <c r="O74" s="90">
        <v>2538.5796959999998</v>
      </c>
      <c r="P74" s="101">
        <v>101.43</v>
      </c>
      <c r="Q74" s="90"/>
      <c r="R74" s="90">
        <v>2.5748814550000003</v>
      </c>
      <c r="S74" s="91">
        <v>6.2434326020659116E-6</v>
      </c>
      <c r="T74" s="91">
        <f t="shared" si="0"/>
        <v>5.6692910079721082E-5</v>
      </c>
      <c r="U74" s="91">
        <f>R74/'סכום נכסי הקרן'!$C$42</f>
        <v>1.3310836917644339E-5</v>
      </c>
    </row>
    <row r="75" spans="2:21">
      <c r="B75" s="86" t="s">
        <v>407</v>
      </c>
      <c r="C75" s="110">
        <v>3230422</v>
      </c>
      <c r="D75" s="88" t="s">
        <v>120</v>
      </c>
      <c r="E75" s="88" t="s">
        <v>315</v>
      </c>
      <c r="F75" s="87" t="s">
        <v>399</v>
      </c>
      <c r="G75" s="88" t="s">
        <v>339</v>
      </c>
      <c r="H75" s="87" t="s">
        <v>373</v>
      </c>
      <c r="I75" s="87" t="s">
        <v>319</v>
      </c>
      <c r="J75" s="100"/>
      <c r="K75" s="90">
        <v>6.3299999999986749</v>
      </c>
      <c r="L75" s="88" t="s">
        <v>133</v>
      </c>
      <c r="M75" s="89">
        <v>2.5000000000000001E-3</v>
      </c>
      <c r="N75" s="89">
        <v>2.8999999999985277E-2</v>
      </c>
      <c r="O75" s="90">
        <v>374800.26011500001</v>
      </c>
      <c r="P75" s="101">
        <v>90.61</v>
      </c>
      <c r="Q75" s="90"/>
      <c r="R75" s="90">
        <v>339.60650736500003</v>
      </c>
      <c r="S75" s="91">
        <v>2.826919135313195E-4</v>
      </c>
      <c r="T75" s="91">
        <f t="shared" si="0"/>
        <v>7.4773466355685407E-3</v>
      </c>
      <c r="U75" s="91">
        <f>R75/'סכום נכסי הקרן'!$C$42</f>
        <v>1.7555941563555577E-3</v>
      </c>
    </row>
    <row r="76" spans="2:21">
      <c r="B76" s="86" t="s">
        <v>408</v>
      </c>
      <c r="C76" s="110">
        <v>1194638</v>
      </c>
      <c r="D76" s="88" t="s">
        <v>120</v>
      </c>
      <c r="E76" s="88" t="s">
        <v>315</v>
      </c>
      <c r="F76" s="87" t="s">
        <v>399</v>
      </c>
      <c r="G76" s="88" t="s">
        <v>339</v>
      </c>
      <c r="H76" s="87" t="s">
        <v>373</v>
      </c>
      <c r="I76" s="87" t="s">
        <v>319</v>
      </c>
      <c r="J76" s="100"/>
      <c r="K76" s="90">
        <v>7.1600000000050734</v>
      </c>
      <c r="L76" s="88" t="s">
        <v>133</v>
      </c>
      <c r="M76" s="89">
        <v>3.61E-2</v>
      </c>
      <c r="N76" s="89">
        <v>3.400000000003623E-2</v>
      </c>
      <c r="O76" s="90">
        <v>217119.31956</v>
      </c>
      <c r="P76" s="101">
        <v>101.69</v>
      </c>
      <c r="Q76" s="90"/>
      <c r="R76" s="90">
        <v>220.78864051799999</v>
      </c>
      <c r="S76" s="91">
        <v>4.7258102826745139E-4</v>
      </c>
      <c r="T76" s="91">
        <f t="shared" ref="T76:T139" si="1">IFERROR(R76/$R$11,0)</f>
        <v>4.8612531342771409E-3</v>
      </c>
      <c r="U76" s="91">
        <f>R76/'סכום נכסי הקרן'!$C$42</f>
        <v>1.1413657826835756E-3</v>
      </c>
    </row>
    <row r="77" spans="2:21">
      <c r="B77" s="86" t="s">
        <v>409</v>
      </c>
      <c r="C77" s="110">
        <v>1940600</v>
      </c>
      <c r="D77" s="88" t="s">
        <v>120</v>
      </c>
      <c r="E77" s="88" t="s">
        <v>315</v>
      </c>
      <c r="F77" s="87" t="s">
        <v>344</v>
      </c>
      <c r="G77" s="88" t="s">
        <v>322</v>
      </c>
      <c r="H77" s="87" t="s">
        <v>368</v>
      </c>
      <c r="I77" s="87" t="s">
        <v>131</v>
      </c>
      <c r="J77" s="100"/>
      <c r="K77" s="90">
        <v>7.9999999998821555E-2</v>
      </c>
      <c r="L77" s="88" t="s">
        <v>133</v>
      </c>
      <c r="M77" s="89">
        <v>1.4199999999999999E-2</v>
      </c>
      <c r="N77" s="89">
        <v>4.410000000008165E-2</v>
      </c>
      <c r="O77" s="90">
        <v>4.2764439999999997</v>
      </c>
      <c r="P77" s="101">
        <v>5556000</v>
      </c>
      <c r="Q77" s="90"/>
      <c r="R77" s="90">
        <v>237.59922966599999</v>
      </c>
      <c r="S77" s="91">
        <v>2.0178568395224836E-4</v>
      </c>
      <c r="T77" s="91">
        <f t="shared" si="1"/>
        <v>5.2313832686582979E-3</v>
      </c>
      <c r="U77" s="91">
        <f>R77/'סכום נכסי הקרן'!$C$42</f>
        <v>1.2282680399521727E-3</v>
      </c>
    </row>
    <row r="78" spans="2:21">
      <c r="B78" s="86" t="s">
        <v>410</v>
      </c>
      <c r="C78" s="110">
        <v>1940626</v>
      </c>
      <c r="D78" s="88" t="s">
        <v>120</v>
      </c>
      <c r="E78" s="88" t="s">
        <v>315</v>
      </c>
      <c r="F78" s="87" t="s">
        <v>344</v>
      </c>
      <c r="G78" s="88" t="s">
        <v>322</v>
      </c>
      <c r="H78" s="87" t="s">
        <v>368</v>
      </c>
      <c r="I78" s="87" t="s">
        <v>131</v>
      </c>
      <c r="J78" s="100"/>
      <c r="K78" s="90">
        <v>0.74999999999587852</v>
      </c>
      <c r="L78" s="88" t="s">
        <v>133</v>
      </c>
      <c r="M78" s="89">
        <v>1.5900000000000001E-2</v>
      </c>
      <c r="N78" s="89">
        <v>1.9899999999936802E-2</v>
      </c>
      <c r="O78" s="90">
        <v>3.3366950000000002</v>
      </c>
      <c r="P78" s="101">
        <v>5453667</v>
      </c>
      <c r="Q78" s="90"/>
      <c r="R78" s="90">
        <v>181.972256585</v>
      </c>
      <c r="S78" s="91">
        <v>2.2289211756847029E-4</v>
      </c>
      <c r="T78" s="91">
        <f t="shared" si="1"/>
        <v>4.00660650203694E-3</v>
      </c>
      <c r="U78" s="91">
        <f>R78/'סכום נכסי הקרן'!$C$42</f>
        <v>9.4070467835913091E-4</v>
      </c>
    </row>
    <row r="79" spans="2:21">
      <c r="B79" s="86" t="s">
        <v>411</v>
      </c>
      <c r="C79" s="110">
        <v>1940725</v>
      </c>
      <c r="D79" s="88" t="s">
        <v>120</v>
      </c>
      <c r="E79" s="88" t="s">
        <v>315</v>
      </c>
      <c r="F79" s="87" t="s">
        <v>344</v>
      </c>
      <c r="G79" s="88" t="s">
        <v>322</v>
      </c>
      <c r="H79" s="87" t="s">
        <v>368</v>
      </c>
      <c r="I79" s="87" t="s">
        <v>131</v>
      </c>
      <c r="J79" s="100"/>
      <c r="K79" s="90">
        <v>2.9800000000022591</v>
      </c>
      <c r="L79" s="88" t="s">
        <v>133</v>
      </c>
      <c r="M79" s="89">
        <v>2.5899999999999999E-2</v>
      </c>
      <c r="N79" s="89">
        <v>3.8400000000039528E-2</v>
      </c>
      <c r="O79" s="90">
        <v>5.2835470000000013</v>
      </c>
      <c r="P79" s="101">
        <v>5363461</v>
      </c>
      <c r="Q79" s="90"/>
      <c r="R79" s="90">
        <v>283.38094848199995</v>
      </c>
      <c r="S79" s="91">
        <v>2.5013241490318616E-4</v>
      </c>
      <c r="T79" s="91">
        <f t="shared" si="1"/>
        <v>6.2393903996625323E-3</v>
      </c>
      <c r="U79" s="91">
        <f>R79/'סכום נכסי הקרן'!$C$42</f>
        <v>1.464936408426334E-3</v>
      </c>
    </row>
    <row r="80" spans="2:21">
      <c r="B80" s="86" t="s">
        <v>412</v>
      </c>
      <c r="C80" s="110">
        <v>1940691</v>
      </c>
      <c r="D80" s="88" t="s">
        <v>120</v>
      </c>
      <c r="E80" s="88" t="s">
        <v>315</v>
      </c>
      <c r="F80" s="87" t="s">
        <v>344</v>
      </c>
      <c r="G80" s="88" t="s">
        <v>322</v>
      </c>
      <c r="H80" s="87" t="s">
        <v>368</v>
      </c>
      <c r="I80" s="87" t="s">
        <v>131</v>
      </c>
      <c r="J80" s="100"/>
      <c r="K80" s="90">
        <v>1.9900000000065918</v>
      </c>
      <c r="L80" s="88" t="s">
        <v>133</v>
      </c>
      <c r="M80" s="89">
        <v>2.0199999999999999E-2</v>
      </c>
      <c r="N80" s="89">
        <v>3.2600000000083902E-2</v>
      </c>
      <c r="O80" s="90">
        <v>2.7668590000000002</v>
      </c>
      <c r="P80" s="101">
        <v>5317749</v>
      </c>
      <c r="Q80" s="90">
        <v>3.0453030270000001</v>
      </c>
      <c r="R80" s="90">
        <v>150.179927999</v>
      </c>
      <c r="S80" s="91">
        <v>1.3147346162984083E-4</v>
      </c>
      <c r="T80" s="91">
        <f t="shared" si="1"/>
        <v>3.3066132568135231E-3</v>
      </c>
      <c r="U80" s="91">
        <f>R80/'סכום נכסי הקרן'!$C$42</f>
        <v>7.7635439333196708E-4</v>
      </c>
    </row>
    <row r="81" spans="2:21">
      <c r="B81" s="86" t="s">
        <v>413</v>
      </c>
      <c r="C81" s="110">
        <v>6620462</v>
      </c>
      <c r="D81" s="88" t="s">
        <v>120</v>
      </c>
      <c r="E81" s="88" t="s">
        <v>315</v>
      </c>
      <c r="F81" s="87" t="s">
        <v>342</v>
      </c>
      <c r="G81" s="88" t="s">
        <v>322</v>
      </c>
      <c r="H81" s="87" t="s">
        <v>368</v>
      </c>
      <c r="I81" s="87" t="s">
        <v>131</v>
      </c>
      <c r="J81" s="100"/>
      <c r="K81" s="90">
        <v>3.2099999999996793</v>
      </c>
      <c r="L81" s="88" t="s">
        <v>133</v>
      </c>
      <c r="M81" s="89">
        <v>2.9700000000000001E-2</v>
      </c>
      <c r="N81" s="89">
        <v>3.4899999999939084E-2</v>
      </c>
      <c r="O81" s="90">
        <v>1.1428799999999999</v>
      </c>
      <c r="P81" s="101">
        <v>5458000</v>
      </c>
      <c r="Q81" s="90"/>
      <c r="R81" s="90">
        <v>62.378369061999997</v>
      </c>
      <c r="S81" s="91">
        <v>8.1634285714285711E-5</v>
      </c>
      <c r="T81" s="91">
        <f t="shared" si="1"/>
        <v>1.3734268275863678E-3</v>
      </c>
      <c r="U81" s="91">
        <f>R81/'סכום נכסי הקרן'!$C$42</f>
        <v>3.2246466964938895E-4</v>
      </c>
    </row>
    <row r="82" spans="2:21">
      <c r="B82" s="86" t="s">
        <v>414</v>
      </c>
      <c r="C82" s="110">
        <v>6620553</v>
      </c>
      <c r="D82" s="88" t="s">
        <v>120</v>
      </c>
      <c r="E82" s="88" t="s">
        <v>315</v>
      </c>
      <c r="F82" s="87" t="s">
        <v>342</v>
      </c>
      <c r="G82" s="88" t="s">
        <v>322</v>
      </c>
      <c r="H82" s="87" t="s">
        <v>368</v>
      </c>
      <c r="I82" s="87" t="s">
        <v>131</v>
      </c>
      <c r="J82" s="100"/>
      <c r="K82" s="90">
        <v>4.8700000000313421</v>
      </c>
      <c r="L82" s="88" t="s">
        <v>133</v>
      </c>
      <c r="M82" s="89">
        <v>8.3999999999999995E-3</v>
      </c>
      <c r="N82" s="89">
        <v>3.9400000000278594E-2</v>
      </c>
      <c r="O82" s="90">
        <v>1.382361</v>
      </c>
      <c r="P82" s="101">
        <v>4570000</v>
      </c>
      <c r="Q82" s="90"/>
      <c r="R82" s="90">
        <v>63.173874746000003</v>
      </c>
      <c r="S82" s="91">
        <v>1.7381629573745756E-4</v>
      </c>
      <c r="T82" s="91">
        <f t="shared" si="1"/>
        <v>1.3909420153723311E-3</v>
      </c>
      <c r="U82" s="91">
        <f>R82/'סכום נכסי הקרן'!$C$42</f>
        <v>3.2657703233941548E-4</v>
      </c>
    </row>
    <row r="83" spans="2:21">
      <c r="B83" s="86" t="s">
        <v>415</v>
      </c>
      <c r="C83" s="110">
        <v>1191329</v>
      </c>
      <c r="D83" s="88" t="s">
        <v>120</v>
      </c>
      <c r="E83" s="88" t="s">
        <v>315</v>
      </c>
      <c r="F83" s="87" t="s">
        <v>342</v>
      </c>
      <c r="G83" s="88" t="s">
        <v>322</v>
      </c>
      <c r="H83" s="87" t="s">
        <v>368</v>
      </c>
      <c r="I83" s="87" t="s">
        <v>131</v>
      </c>
      <c r="J83" s="100"/>
      <c r="K83" s="90">
        <v>5.2299999999846518</v>
      </c>
      <c r="L83" s="88" t="s">
        <v>133</v>
      </c>
      <c r="M83" s="89">
        <v>3.0899999999999997E-2</v>
      </c>
      <c r="N83" s="89">
        <v>3.3899999999926281E-2</v>
      </c>
      <c r="O83" s="90">
        <v>3.2885849999999999</v>
      </c>
      <c r="P83" s="101">
        <v>5032053</v>
      </c>
      <c r="Q83" s="90"/>
      <c r="R83" s="90">
        <v>165.48335849799997</v>
      </c>
      <c r="S83" s="91">
        <v>1.7308342105263157E-4</v>
      </c>
      <c r="T83" s="91">
        <f t="shared" si="1"/>
        <v>3.6435592577668237E-3</v>
      </c>
      <c r="U83" s="91">
        <f>R83/'סכום נכסי הקרן'!$C$42</f>
        <v>8.5546540143571423E-4</v>
      </c>
    </row>
    <row r="84" spans="2:21">
      <c r="B84" s="86" t="s">
        <v>416</v>
      </c>
      <c r="C84" s="110">
        <v>1157569</v>
      </c>
      <c r="D84" s="88" t="s">
        <v>120</v>
      </c>
      <c r="E84" s="88" t="s">
        <v>315</v>
      </c>
      <c r="F84" s="87" t="s">
        <v>417</v>
      </c>
      <c r="G84" s="88" t="s">
        <v>339</v>
      </c>
      <c r="H84" s="87" t="s">
        <v>373</v>
      </c>
      <c r="I84" s="87" t="s">
        <v>319</v>
      </c>
      <c r="J84" s="100"/>
      <c r="K84" s="90">
        <v>3.4400000000011768</v>
      </c>
      <c r="L84" s="88" t="s">
        <v>133</v>
      </c>
      <c r="M84" s="89">
        <v>1.4199999999999999E-2</v>
      </c>
      <c r="N84" s="89">
        <v>2.9199999999991174E-2</v>
      </c>
      <c r="O84" s="90">
        <v>260974.88704599999</v>
      </c>
      <c r="P84" s="101">
        <v>104.19</v>
      </c>
      <c r="Q84" s="90"/>
      <c r="R84" s="90">
        <v>271.90971434699998</v>
      </c>
      <c r="S84" s="91">
        <v>2.7105855055115677E-4</v>
      </c>
      <c r="T84" s="91">
        <f t="shared" si="1"/>
        <v>5.9868204632656042E-3</v>
      </c>
      <c r="U84" s="91">
        <f>R84/'סכום נכסי הקרן'!$C$42</f>
        <v>1.4056359204296547E-3</v>
      </c>
    </row>
    <row r="85" spans="2:21">
      <c r="B85" s="86" t="s">
        <v>418</v>
      </c>
      <c r="C85" s="110">
        <v>1129899</v>
      </c>
      <c r="D85" s="88" t="s">
        <v>120</v>
      </c>
      <c r="E85" s="88" t="s">
        <v>315</v>
      </c>
      <c r="F85" s="87" t="s">
        <v>419</v>
      </c>
      <c r="G85" s="88" t="s">
        <v>339</v>
      </c>
      <c r="H85" s="87" t="s">
        <v>373</v>
      </c>
      <c r="I85" s="87" t="s">
        <v>319</v>
      </c>
      <c r="J85" s="100"/>
      <c r="K85" s="90">
        <v>0.97000000001619091</v>
      </c>
      <c r="L85" s="88" t="s">
        <v>133</v>
      </c>
      <c r="M85" s="89">
        <v>0.04</v>
      </c>
      <c r="N85" s="89">
        <v>1.8500000000809549E-2</v>
      </c>
      <c r="O85" s="90">
        <v>8893.8859269999994</v>
      </c>
      <c r="P85" s="101">
        <v>111.11</v>
      </c>
      <c r="Q85" s="90"/>
      <c r="R85" s="90">
        <v>9.8819964720000009</v>
      </c>
      <c r="S85" s="91">
        <v>5.462342510366607E-5</v>
      </c>
      <c r="T85" s="91">
        <f t="shared" si="1"/>
        <v>2.175786136900881E-4</v>
      </c>
      <c r="U85" s="91">
        <f>R85/'סכום נכסי הקרן'!$C$42</f>
        <v>5.1084931775831487E-5</v>
      </c>
    </row>
    <row r="86" spans="2:21">
      <c r="B86" s="86" t="s">
        <v>420</v>
      </c>
      <c r="C86" s="110">
        <v>1136753</v>
      </c>
      <c r="D86" s="88" t="s">
        <v>120</v>
      </c>
      <c r="E86" s="88" t="s">
        <v>315</v>
      </c>
      <c r="F86" s="87" t="s">
        <v>419</v>
      </c>
      <c r="G86" s="88" t="s">
        <v>339</v>
      </c>
      <c r="H86" s="87" t="s">
        <v>373</v>
      </c>
      <c r="I86" s="87" t="s">
        <v>319</v>
      </c>
      <c r="J86" s="100"/>
      <c r="K86" s="90">
        <v>3.3000000000010354</v>
      </c>
      <c r="L86" s="88" t="s">
        <v>133</v>
      </c>
      <c r="M86" s="89">
        <v>0.04</v>
      </c>
      <c r="N86" s="89">
        <v>2.699999999998964E-2</v>
      </c>
      <c r="O86" s="90">
        <v>337346.32972800004</v>
      </c>
      <c r="P86" s="101">
        <v>114.48</v>
      </c>
      <c r="Q86" s="90"/>
      <c r="R86" s="90">
        <v>386.19407301199999</v>
      </c>
      <c r="S86" s="91">
        <v>3.6245082267562147E-4</v>
      </c>
      <c r="T86" s="91">
        <f t="shared" si="1"/>
        <v>8.5030966424007853E-3</v>
      </c>
      <c r="U86" s="91">
        <f>R86/'סכום נכסי הקרן'!$C$42</f>
        <v>1.9964283460279001E-3</v>
      </c>
    </row>
    <row r="87" spans="2:21">
      <c r="B87" s="86" t="s">
        <v>421</v>
      </c>
      <c r="C87" s="110">
        <v>1138544</v>
      </c>
      <c r="D87" s="88" t="s">
        <v>120</v>
      </c>
      <c r="E87" s="88" t="s">
        <v>315</v>
      </c>
      <c r="F87" s="87" t="s">
        <v>419</v>
      </c>
      <c r="G87" s="88" t="s">
        <v>339</v>
      </c>
      <c r="H87" s="87" t="s">
        <v>373</v>
      </c>
      <c r="I87" s="87" t="s">
        <v>319</v>
      </c>
      <c r="J87" s="100"/>
      <c r="K87" s="90">
        <v>4.6599999999949393</v>
      </c>
      <c r="L87" s="88" t="s">
        <v>133</v>
      </c>
      <c r="M87" s="89">
        <v>3.5000000000000003E-2</v>
      </c>
      <c r="N87" s="89">
        <v>2.7900000000008432E-2</v>
      </c>
      <c r="O87" s="90">
        <v>103476.48122</v>
      </c>
      <c r="P87" s="101">
        <v>114.59</v>
      </c>
      <c r="Q87" s="90"/>
      <c r="R87" s="90">
        <v>118.57370110999999</v>
      </c>
      <c r="S87" s="91">
        <v>1.1602279283604498E-4</v>
      </c>
      <c r="T87" s="91">
        <f t="shared" si="1"/>
        <v>2.610717538780422E-3</v>
      </c>
      <c r="U87" s="91">
        <f>R87/'סכום נכסי הקרן'!$C$42</f>
        <v>6.1296616010491766E-4</v>
      </c>
    </row>
    <row r="88" spans="2:21">
      <c r="B88" s="86" t="s">
        <v>422</v>
      </c>
      <c r="C88" s="110">
        <v>1171271</v>
      </c>
      <c r="D88" s="88" t="s">
        <v>120</v>
      </c>
      <c r="E88" s="88" t="s">
        <v>315</v>
      </c>
      <c r="F88" s="87" t="s">
        <v>419</v>
      </c>
      <c r="G88" s="88" t="s">
        <v>339</v>
      </c>
      <c r="H88" s="87" t="s">
        <v>373</v>
      </c>
      <c r="I88" s="87" t="s">
        <v>319</v>
      </c>
      <c r="J88" s="100"/>
      <c r="K88" s="90">
        <v>6.940000000012251</v>
      </c>
      <c r="L88" s="88" t="s">
        <v>133</v>
      </c>
      <c r="M88" s="89">
        <v>2.5000000000000001E-2</v>
      </c>
      <c r="N88" s="89">
        <v>2.8800000000044186E-2</v>
      </c>
      <c r="O88" s="90">
        <v>187260.51336000004</v>
      </c>
      <c r="P88" s="101">
        <v>106.35</v>
      </c>
      <c r="Q88" s="90"/>
      <c r="R88" s="90">
        <v>199.15154387400003</v>
      </c>
      <c r="S88" s="91">
        <v>3.0168372366126353E-4</v>
      </c>
      <c r="T88" s="91">
        <f t="shared" si="1"/>
        <v>4.3848545132678003E-3</v>
      </c>
      <c r="U88" s="91">
        <f>R88/'סכום נכסי הקרן'!$C$42</f>
        <v>1.0295129188399492E-3</v>
      </c>
    </row>
    <row r="89" spans="2:21">
      <c r="B89" s="86" t="s">
        <v>423</v>
      </c>
      <c r="C89" s="110">
        <v>7770217</v>
      </c>
      <c r="D89" s="88" t="s">
        <v>120</v>
      </c>
      <c r="E89" s="88" t="s">
        <v>315</v>
      </c>
      <c r="F89" s="87" t="s">
        <v>424</v>
      </c>
      <c r="G89" s="88" t="s">
        <v>425</v>
      </c>
      <c r="H89" s="87" t="s">
        <v>373</v>
      </c>
      <c r="I89" s="87" t="s">
        <v>319</v>
      </c>
      <c r="J89" s="100"/>
      <c r="K89" s="90">
        <v>2.85</v>
      </c>
      <c r="L89" s="88" t="s">
        <v>133</v>
      </c>
      <c r="M89" s="89">
        <v>4.2999999999999997E-2</v>
      </c>
      <c r="N89" s="89">
        <v>2.398671096345515E-2</v>
      </c>
      <c r="O89" s="90">
        <v>5.3499999999999999E-4</v>
      </c>
      <c r="P89" s="101">
        <v>117.08</v>
      </c>
      <c r="Q89" s="90"/>
      <c r="R89" s="90">
        <v>6.0200000000000002E-7</v>
      </c>
      <c r="S89" s="91">
        <v>8.7434067358944004E-13</v>
      </c>
      <c r="T89" s="91">
        <f t="shared" si="1"/>
        <v>1.3254641995933009E-11</v>
      </c>
      <c r="U89" s="91">
        <f>R89/'סכום נכסי הקרן'!$C$42</f>
        <v>3.1120360158180144E-12</v>
      </c>
    </row>
    <row r="90" spans="2:21">
      <c r="B90" s="86" t="s">
        <v>426</v>
      </c>
      <c r="C90" s="110">
        <v>1410281</v>
      </c>
      <c r="D90" s="88" t="s">
        <v>120</v>
      </c>
      <c r="E90" s="88" t="s">
        <v>315</v>
      </c>
      <c r="F90" s="87" t="s">
        <v>427</v>
      </c>
      <c r="G90" s="88" t="s">
        <v>129</v>
      </c>
      <c r="H90" s="87" t="s">
        <v>373</v>
      </c>
      <c r="I90" s="87" t="s">
        <v>319</v>
      </c>
      <c r="J90" s="100"/>
      <c r="K90" s="90">
        <v>3.000000001087379E-2</v>
      </c>
      <c r="L90" s="88" t="s">
        <v>133</v>
      </c>
      <c r="M90" s="89">
        <v>2.1499999999999998E-2</v>
      </c>
      <c r="N90" s="89">
        <v>5.8300000000337665E-2</v>
      </c>
      <c r="O90" s="90">
        <v>15881.850879</v>
      </c>
      <c r="P90" s="101">
        <v>110.02</v>
      </c>
      <c r="Q90" s="90"/>
      <c r="R90" s="90">
        <v>17.473211927000001</v>
      </c>
      <c r="S90" s="91">
        <v>2.7238371083808529E-4</v>
      </c>
      <c r="T90" s="91">
        <f t="shared" si="1"/>
        <v>3.84719549188458E-4</v>
      </c>
      <c r="U90" s="91">
        <f>R90/'סכום נכסי הקרן'!$C$42</f>
        <v>9.0327682439941679E-5</v>
      </c>
    </row>
    <row r="91" spans="2:21">
      <c r="B91" s="86" t="s">
        <v>428</v>
      </c>
      <c r="C91" s="110">
        <v>1410307</v>
      </c>
      <c r="D91" s="88" t="s">
        <v>120</v>
      </c>
      <c r="E91" s="88" t="s">
        <v>315</v>
      </c>
      <c r="F91" s="87" t="s">
        <v>427</v>
      </c>
      <c r="G91" s="88" t="s">
        <v>129</v>
      </c>
      <c r="H91" s="87" t="s">
        <v>373</v>
      </c>
      <c r="I91" s="87" t="s">
        <v>319</v>
      </c>
      <c r="J91" s="100"/>
      <c r="K91" s="90">
        <v>1.6800000000042923</v>
      </c>
      <c r="L91" s="88" t="s">
        <v>133</v>
      </c>
      <c r="M91" s="89">
        <v>1.8000000000000002E-2</v>
      </c>
      <c r="N91" s="89">
        <v>2.900000000005681E-2</v>
      </c>
      <c r="O91" s="90">
        <v>147207.09675600001</v>
      </c>
      <c r="P91" s="101">
        <v>107.61</v>
      </c>
      <c r="Q91" s="90"/>
      <c r="R91" s="90">
        <v>158.40955499900002</v>
      </c>
      <c r="S91" s="91">
        <v>1.3940748483291514E-4</v>
      </c>
      <c r="T91" s="91">
        <f t="shared" si="1"/>
        <v>3.4878105319714374E-3</v>
      </c>
      <c r="U91" s="91">
        <f>R91/'סכום נכסי הקרן'!$C$42</f>
        <v>8.1889740931327681E-4</v>
      </c>
    </row>
    <row r="92" spans="2:21">
      <c r="B92" s="86" t="s">
        <v>429</v>
      </c>
      <c r="C92" s="110">
        <v>1192749</v>
      </c>
      <c r="D92" s="88" t="s">
        <v>120</v>
      </c>
      <c r="E92" s="88" t="s">
        <v>315</v>
      </c>
      <c r="F92" s="87" t="s">
        <v>427</v>
      </c>
      <c r="G92" s="88" t="s">
        <v>129</v>
      </c>
      <c r="H92" s="87" t="s">
        <v>373</v>
      </c>
      <c r="I92" s="87" t="s">
        <v>319</v>
      </c>
      <c r="J92" s="100"/>
      <c r="K92" s="90">
        <v>4.1800000000189304</v>
      </c>
      <c r="L92" s="88" t="s">
        <v>133</v>
      </c>
      <c r="M92" s="89">
        <v>2.2000000000000002E-2</v>
      </c>
      <c r="N92" s="89">
        <v>2.7400000000193981E-2</v>
      </c>
      <c r="O92" s="90">
        <v>86674.979156000001</v>
      </c>
      <c r="P92" s="101">
        <v>98.73</v>
      </c>
      <c r="Q92" s="90"/>
      <c r="R92" s="90">
        <v>85.574207541000007</v>
      </c>
      <c r="S92" s="91">
        <v>2.9860663635192762E-4</v>
      </c>
      <c r="T92" s="91">
        <f t="shared" si="1"/>
        <v>1.8841453239894115E-3</v>
      </c>
      <c r="U92" s="91">
        <f>R92/'סכום נכסי הקרן'!$C$42</f>
        <v>4.423754416821886E-4</v>
      </c>
    </row>
    <row r="93" spans="2:21">
      <c r="B93" s="86" t="s">
        <v>430</v>
      </c>
      <c r="C93" s="110">
        <v>1110915</v>
      </c>
      <c r="D93" s="88" t="s">
        <v>120</v>
      </c>
      <c r="E93" s="88" t="s">
        <v>315</v>
      </c>
      <c r="F93" s="87" t="s">
        <v>431</v>
      </c>
      <c r="G93" s="88" t="s">
        <v>432</v>
      </c>
      <c r="H93" s="87" t="s">
        <v>433</v>
      </c>
      <c r="I93" s="87" t="s">
        <v>319</v>
      </c>
      <c r="J93" s="100"/>
      <c r="K93" s="90">
        <v>6.0299999999967859</v>
      </c>
      <c r="L93" s="88" t="s">
        <v>133</v>
      </c>
      <c r="M93" s="89">
        <v>5.1500000000000004E-2</v>
      </c>
      <c r="N93" s="89">
        <v>2.9999999999987398E-2</v>
      </c>
      <c r="O93" s="90">
        <v>524276.87668300001</v>
      </c>
      <c r="P93" s="101">
        <v>151.35</v>
      </c>
      <c r="Q93" s="90"/>
      <c r="R93" s="90">
        <v>793.49301908500001</v>
      </c>
      <c r="S93" s="91">
        <v>1.6764144817481996E-4</v>
      </c>
      <c r="T93" s="91">
        <f t="shared" si="1"/>
        <v>1.7470873578477927E-2</v>
      </c>
      <c r="U93" s="91">
        <f>R93/'סכום נכסי הקרן'!$C$42</f>
        <v>4.1019582287253999E-3</v>
      </c>
    </row>
    <row r="94" spans="2:21">
      <c r="B94" s="86" t="s">
        <v>434</v>
      </c>
      <c r="C94" s="110">
        <v>2300184</v>
      </c>
      <c r="D94" s="88" t="s">
        <v>120</v>
      </c>
      <c r="E94" s="88" t="s">
        <v>315</v>
      </c>
      <c r="F94" s="87" t="s">
        <v>435</v>
      </c>
      <c r="G94" s="88" t="s">
        <v>157</v>
      </c>
      <c r="H94" s="87" t="s">
        <v>436</v>
      </c>
      <c r="I94" s="87" t="s">
        <v>131</v>
      </c>
      <c r="J94" s="100"/>
      <c r="K94" s="90">
        <v>1.6300000000029462</v>
      </c>
      <c r="L94" s="88" t="s">
        <v>133</v>
      </c>
      <c r="M94" s="89">
        <v>2.2000000000000002E-2</v>
      </c>
      <c r="N94" s="89">
        <v>2.0200000000050889E-2</v>
      </c>
      <c r="O94" s="90">
        <v>135395.20337599999</v>
      </c>
      <c r="P94" s="101">
        <v>110.3</v>
      </c>
      <c r="Q94" s="90"/>
      <c r="R94" s="90">
        <v>149.34091191200002</v>
      </c>
      <c r="S94" s="91">
        <v>1.7062705874274072E-4</v>
      </c>
      <c r="T94" s="91">
        <f t="shared" si="1"/>
        <v>3.2881400709962251E-3</v>
      </c>
      <c r="U94" s="91">
        <f>R94/'סכום נכסי הקרן'!$C$42</f>
        <v>7.7201710382931825E-4</v>
      </c>
    </row>
    <row r="95" spans="2:21">
      <c r="B95" s="86" t="s">
        <v>437</v>
      </c>
      <c r="C95" s="110">
        <v>2300242</v>
      </c>
      <c r="D95" s="88" t="s">
        <v>120</v>
      </c>
      <c r="E95" s="88" t="s">
        <v>315</v>
      </c>
      <c r="F95" s="87" t="s">
        <v>435</v>
      </c>
      <c r="G95" s="88" t="s">
        <v>157</v>
      </c>
      <c r="H95" s="87" t="s">
        <v>436</v>
      </c>
      <c r="I95" s="87" t="s">
        <v>131</v>
      </c>
      <c r="J95" s="100"/>
      <c r="K95" s="90">
        <v>4.919999999998649</v>
      </c>
      <c r="L95" s="88" t="s">
        <v>133</v>
      </c>
      <c r="M95" s="89">
        <v>1.7000000000000001E-2</v>
      </c>
      <c r="N95" s="89">
        <v>2.3699999999963972E-2</v>
      </c>
      <c r="O95" s="90">
        <v>84947.695298000021</v>
      </c>
      <c r="P95" s="101">
        <v>104.57</v>
      </c>
      <c r="Q95" s="90"/>
      <c r="R95" s="90">
        <v>88.829805336000007</v>
      </c>
      <c r="S95" s="91">
        <v>6.6928000455390642E-5</v>
      </c>
      <c r="T95" s="91">
        <f t="shared" si="1"/>
        <v>1.955826027071594E-3</v>
      </c>
      <c r="U95" s="91">
        <f>R95/'סכום נכסי הקרן'!$C$42</f>
        <v>4.5920523834507514E-4</v>
      </c>
    </row>
    <row r="96" spans="2:21">
      <c r="B96" s="86" t="s">
        <v>438</v>
      </c>
      <c r="C96" s="110">
        <v>2300317</v>
      </c>
      <c r="D96" s="88" t="s">
        <v>120</v>
      </c>
      <c r="E96" s="88" t="s">
        <v>315</v>
      </c>
      <c r="F96" s="87" t="s">
        <v>435</v>
      </c>
      <c r="G96" s="88" t="s">
        <v>157</v>
      </c>
      <c r="H96" s="87" t="s">
        <v>436</v>
      </c>
      <c r="I96" s="87" t="s">
        <v>131</v>
      </c>
      <c r="J96" s="100"/>
      <c r="K96" s="90">
        <v>9.7900000000022072</v>
      </c>
      <c r="L96" s="88" t="s">
        <v>133</v>
      </c>
      <c r="M96" s="89">
        <v>5.7999999999999996E-3</v>
      </c>
      <c r="N96" s="89">
        <v>2.75E-2</v>
      </c>
      <c r="O96" s="90">
        <v>41963.563979999999</v>
      </c>
      <c r="P96" s="101">
        <v>86.47</v>
      </c>
      <c r="Q96" s="90"/>
      <c r="R96" s="90">
        <v>36.285896448000003</v>
      </c>
      <c r="S96" s="91">
        <v>8.7723264508333626E-5</v>
      </c>
      <c r="T96" s="91">
        <f t="shared" si="1"/>
        <v>7.9893117428527774E-4</v>
      </c>
      <c r="U96" s="91">
        <f>R96/'סכום נכסי הקרן'!$C$42</f>
        <v>1.8757976181464945E-4</v>
      </c>
    </row>
    <row r="97" spans="2:21">
      <c r="B97" s="86" t="s">
        <v>439</v>
      </c>
      <c r="C97" s="110">
        <v>1136084</v>
      </c>
      <c r="D97" s="88" t="s">
        <v>120</v>
      </c>
      <c r="E97" s="88" t="s">
        <v>315</v>
      </c>
      <c r="F97" s="87" t="s">
        <v>376</v>
      </c>
      <c r="G97" s="88" t="s">
        <v>339</v>
      </c>
      <c r="H97" s="87" t="s">
        <v>436</v>
      </c>
      <c r="I97" s="87" t="s">
        <v>131</v>
      </c>
      <c r="J97" s="100"/>
      <c r="K97" s="90">
        <v>1.079999999935493</v>
      </c>
      <c r="L97" s="88" t="s">
        <v>133</v>
      </c>
      <c r="M97" s="89">
        <v>2.5000000000000001E-2</v>
      </c>
      <c r="N97" s="89">
        <v>2.8100000019674623E-2</v>
      </c>
      <c r="O97" s="90">
        <v>564.280711</v>
      </c>
      <c r="P97" s="101">
        <v>109.89</v>
      </c>
      <c r="Q97" s="90"/>
      <c r="R97" s="90">
        <v>0.62008803800000001</v>
      </c>
      <c r="S97" s="91">
        <v>7.9889434877364276E-7</v>
      </c>
      <c r="T97" s="91">
        <f t="shared" si="1"/>
        <v>1.3652898587459306E-5</v>
      </c>
      <c r="U97" s="91">
        <f>R97/'סכום נכסי הקרן'!$C$42</f>
        <v>3.205542038594567E-6</v>
      </c>
    </row>
    <row r="98" spans="2:21">
      <c r="B98" s="86" t="s">
        <v>440</v>
      </c>
      <c r="C98" s="110">
        <v>1141050</v>
      </c>
      <c r="D98" s="88" t="s">
        <v>120</v>
      </c>
      <c r="E98" s="88" t="s">
        <v>315</v>
      </c>
      <c r="F98" s="87" t="s">
        <v>376</v>
      </c>
      <c r="G98" s="88" t="s">
        <v>339</v>
      </c>
      <c r="H98" s="87" t="s">
        <v>436</v>
      </c>
      <c r="I98" s="87" t="s">
        <v>131</v>
      </c>
      <c r="J98" s="100"/>
      <c r="K98" s="90">
        <v>2.4200000000062385</v>
      </c>
      <c r="L98" s="88" t="s">
        <v>133</v>
      </c>
      <c r="M98" s="89">
        <v>1.95E-2</v>
      </c>
      <c r="N98" s="89">
        <v>3.4900000000128981E-2</v>
      </c>
      <c r="O98" s="90">
        <v>111243.661613</v>
      </c>
      <c r="P98" s="101">
        <v>106.63</v>
      </c>
      <c r="Q98" s="90"/>
      <c r="R98" s="90">
        <v>118.619116103</v>
      </c>
      <c r="S98" s="91">
        <v>1.9548065433079779E-4</v>
      </c>
      <c r="T98" s="91">
        <f t="shared" si="1"/>
        <v>2.6117174714605932E-3</v>
      </c>
      <c r="U98" s="91">
        <f>R98/'סכום נכסי הקרן'!$C$42</f>
        <v>6.1320093268610397E-4</v>
      </c>
    </row>
    <row r="99" spans="2:21">
      <c r="B99" s="86" t="s">
        <v>441</v>
      </c>
      <c r="C99" s="110">
        <v>1162221</v>
      </c>
      <c r="D99" s="88" t="s">
        <v>120</v>
      </c>
      <c r="E99" s="88" t="s">
        <v>315</v>
      </c>
      <c r="F99" s="87" t="s">
        <v>376</v>
      </c>
      <c r="G99" s="88" t="s">
        <v>339</v>
      </c>
      <c r="H99" s="87" t="s">
        <v>436</v>
      </c>
      <c r="I99" s="87" t="s">
        <v>131</v>
      </c>
      <c r="J99" s="100"/>
      <c r="K99" s="90">
        <v>5.6099999998372887</v>
      </c>
      <c r="L99" s="88" t="s">
        <v>133</v>
      </c>
      <c r="M99" s="89">
        <v>1.1699999999999999E-2</v>
      </c>
      <c r="N99" s="89">
        <v>3.799999999902233E-2</v>
      </c>
      <c r="O99" s="90">
        <v>15250.066756</v>
      </c>
      <c r="P99" s="101">
        <v>93.9</v>
      </c>
      <c r="Q99" s="90"/>
      <c r="R99" s="90">
        <v>14.319813352999999</v>
      </c>
      <c r="S99" s="91">
        <v>2.1140697052725251E-5</v>
      </c>
      <c r="T99" s="91">
        <f t="shared" si="1"/>
        <v>3.1528903561893029E-4</v>
      </c>
      <c r="U99" s="91">
        <f>R99/'סכום נכסי הקרן'!$C$42</f>
        <v>7.4026204143401523E-5</v>
      </c>
    </row>
    <row r="100" spans="2:21">
      <c r="B100" s="86" t="s">
        <v>442</v>
      </c>
      <c r="C100" s="110">
        <v>1156231</v>
      </c>
      <c r="D100" s="88" t="s">
        <v>120</v>
      </c>
      <c r="E100" s="88" t="s">
        <v>315</v>
      </c>
      <c r="F100" s="87" t="s">
        <v>376</v>
      </c>
      <c r="G100" s="88" t="s">
        <v>339</v>
      </c>
      <c r="H100" s="87" t="s">
        <v>436</v>
      </c>
      <c r="I100" s="87" t="s">
        <v>131</v>
      </c>
      <c r="J100" s="100"/>
      <c r="K100" s="90">
        <v>3.9399999999990913</v>
      </c>
      <c r="L100" s="88" t="s">
        <v>133</v>
      </c>
      <c r="M100" s="89">
        <v>3.3500000000000002E-2</v>
      </c>
      <c r="N100" s="89">
        <v>3.5699999999995458E-2</v>
      </c>
      <c r="O100" s="90">
        <v>101663.581015</v>
      </c>
      <c r="P100" s="101">
        <v>108.2</v>
      </c>
      <c r="Q100" s="90"/>
      <c r="R100" s="90">
        <v>110.00000486499998</v>
      </c>
      <c r="S100" s="91">
        <v>2.4441672197464062E-4</v>
      </c>
      <c r="T100" s="91">
        <f t="shared" si="1"/>
        <v>2.4219446578678801E-3</v>
      </c>
      <c r="U100" s="91">
        <f>R100/'סכום נכסי הקרן'!$C$42</f>
        <v>5.6864447986717062E-4</v>
      </c>
    </row>
    <row r="101" spans="2:21">
      <c r="B101" s="86" t="s">
        <v>443</v>
      </c>
      <c r="C101" s="110">
        <v>1174226</v>
      </c>
      <c r="D101" s="88" t="s">
        <v>120</v>
      </c>
      <c r="E101" s="88" t="s">
        <v>315</v>
      </c>
      <c r="F101" s="87" t="s">
        <v>376</v>
      </c>
      <c r="G101" s="88" t="s">
        <v>339</v>
      </c>
      <c r="H101" s="87" t="s">
        <v>436</v>
      </c>
      <c r="I101" s="87" t="s">
        <v>131</v>
      </c>
      <c r="J101" s="100"/>
      <c r="K101" s="90">
        <v>5.6200000000039134</v>
      </c>
      <c r="L101" s="88" t="s">
        <v>133</v>
      </c>
      <c r="M101" s="89">
        <v>1.3300000000000001E-2</v>
      </c>
      <c r="N101" s="89">
        <v>3.910000000001957E-2</v>
      </c>
      <c r="O101" s="90">
        <v>270787.62957400002</v>
      </c>
      <c r="P101" s="101">
        <v>94.4</v>
      </c>
      <c r="Q101" s="90"/>
      <c r="R101" s="90">
        <v>255.62352134999998</v>
      </c>
      <c r="S101" s="91">
        <v>2.280316880623158E-4</v>
      </c>
      <c r="T101" s="91">
        <f t="shared" si="1"/>
        <v>5.6282363143421721E-3</v>
      </c>
      <c r="U101" s="91">
        <f>R101/'סכום נכסי הקרן'!$C$42</f>
        <v>1.3214445264641611E-3</v>
      </c>
    </row>
    <row r="102" spans="2:21">
      <c r="B102" s="86" t="s">
        <v>444</v>
      </c>
      <c r="C102" s="110">
        <v>1186188</v>
      </c>
      <c r="D102" s="88" t="s">
        <v>120</v>
      </c>
      <c r="E102" s="88" t="s">
        <v>315</v>
      </c>
      <c r="F102" s="87" t="s">
        <v>376</v>
      </c>
      <c r="G102" s="88" t="s">
        <v>339</v>
      </c>
      <c r="H102" s="87" t="s">
        <v>433</v>
      </c>
      <c r="I102" s="87" t="s">
        <v>319</v>
      </c>
      <c r="J102" s="100"/>
      <c r="K102" s="90">
        <v>5.7800000000101868</v>
      </c>
      <c r="L102" s="88" t="s">
        <v>133</v>
      </c>
      <c r="M102" s="89">
        <v>1.8700000000000001E-2</v>
      </c>
      <c r="N102" s="89">
        <v>3.9300000000078709E-2</v>
      </c>
      <c r="O102" s="90">
        <v>230443.58691799999</v>
      </c>
      <c r="P102" s="101">
        <v>93.72</v>
      </c>
      <c r="Q102" s="90"/>
      <c r="R102" s="90">
        <v>215.97174161000001</v>
      </c>
      <c r="S102" s="91">
        <v>3.8740757843435574E-4</v>
      </c>
      <c r="T102" s="91">
        <f t="shared" si="1"/>
        <v>4.7551962064430204E-3</v>
      </c>
      <c r="U102" s="91">
        <f>R102/'סכום נכסי הקרן'!$C$42</f>
        <v>1.1164648476565816E-3</v>
      </c>
    </row>
    <row r="103" spans="2:21">
      <c r="B103" s="86" t="s">
        <v>445</v>
      </c>
      <c r="C103" s="110">
        <v>1185537</v>
      </c>
      <c r="D103" s="88" t="s">
        <v>120</v>
      </c>
      <c r="E103" s="88" t="s">
        <v>315</v>
      </c>
      <c r="F103" s="87" t="s">
        <v>321</v>
      </c>
      <c r="G103" s="88" t="s">
        <v>322</v>
      </c>
      <c r="H103" s="87" t="s">
        <v>436</v>
      </c>
      <c r="I103" s="87" t="s">
        <v>131</v>
      </c>
      <c r="J103" s="100"/>
      <c r="K103" s="90">
        <v>4.8900000000072072</v>
      </c>
      <c r="L103" s="88" t="s">
        <v>133</v>
      </c>
      <c r="M103" s="89">
        <v>1.09E-2</v>
      </c>
      <c r="N103" s="89">
        <v>3.8200000000036032E-2</v>
      </c>
      <c r="O103" s="90">
        <v>4.3277609999999997</v>
      </c>
      <c r="P103" s="101">
        <v>4616513</v>
      </c>
      <c r="Q103" s="90"/>
      <c r="R103" s="90">
        <v>199.79165330399999</v>
      </c>
      <c r="S103" s="91">
        <v>2.3832595407236081E-4</v>
      </c>
      <c r="T103" s="91">
        <f t="shared" si="1"/>
        <v>4.3989482364121032E-3</v>
      </c>
      <c r="U103" s="91">
        <f>R103/'סכום נכסי הקרן'!$C$42</f>
        <v>1.0328219613652393E-3</v>
      </c>
    </row>
    <row r="104" spans="2:21">
      <c r="B104" s="86" t="s">
        <v>446</v>
      </c>
      <c r="C104" s="110">
        <v>1151000</v>
      </c>
      <c r="D104" s="88" t="s">
        <v>120</v>
      </c>
      <c r="E104" s="88" t="s">
        <v>315</v>
      </c>
      <c r="F104" s="87" t="s">
        <v>321</v>
      </c>
      <c r="G104" s="88" t="s">
        <v>322</v>
      </c>
      <c r="H104" s="87" t="s">
        <v>436</v>
      </c>
      <c r="I104" s="87" t="s">
        <v>131</v>
      </c>
      <c r="J104" s="100"/>
      <c r="K104" s="90">
        <v>1.2599999999940936</v>
      </c>
      <c r="L104" s="88" t="s">
        <v>133</v>
      </c>
      <c r="M104" s="89">
        <v>2.2000000000000002E-2</v>
      </c>
      <c r="N104" s="89">
        <v>2.8500000000034074E-2</v>
      </c>
      <c r="O104" s="90">
        <v>0.80183300000000002</v>
      </c>
      <c r="P104" s="101">
        <v>5490000</v>
      </c>
      <c r="Q104" s="90"/>
      <c r="R104" s="90">
        <v>44.020644900999997</v>
      </c>
      <c r="S104" s="91">
        <v>1.5928347238776321E-4</v>
      </c>
      <c r="T104" s="91">
        <f t="shared" si="1"/>
        <v>9.6923237307782188E-4</v>
      </c>
      <c r="U104" s="91">
        <f>R104/'סכום נכסי הקרן'!$C$42</f>
        <v>2.2756450560041132E-4</v>
      </c>
    </row>
    <row r="105" spans="2:21">
      <c r="B105" s="86" t="s">
        <v>447</v>
      </c>
      <c r="C105" s="110">
        <v>1167030</v>
      </c>
      <c r="D105" s="88" t="s">
        <v>120</v>
      </c>
      <c r="E105" s="88" t="s">
        <v>315</v>
      </c>
      <c r="F105" s="87" t="s">
        <v>321</v>
      </c>
      <c r="G105" s="88" t="s">
        <v>322</v>
      </c>
      <c r="H105" s="87" t="s">
        <v>436</v>
      </c>
      <c r="I105" s="87" t="s">
        <v>131</v>
      </c>
      <c r="J105" s="100"/>
      <c r="K105" s="90">
        <v>3.100000000000001</v>
      </c>
      <c r="L105" s="88" t="s">
        <v>133</v>
      </c>
      <c r="M105" s="89">
        <v>2.3199999999999998E-2</v>
      </c>
      <c r="N105" s="89">
        <v>3.5500000000182885E-2</v>
      </c>
      <c r="O105" s="90">
        <v>0.51103500000000002</v>
      </c>
      <c r="P105" s="101">
        <v>5350000</v>
      </c>
      <c r="Q105" s="90"/>
      <c r="R105" s="90">
        <v>27.340374629999999</v>
      </c>
      <c r="S105" s="91">
        <v>8.5172499999999998E-5</v>
      </c>
      <c r="T105" s="91">
        <f t="shared" si="1"/>
        <v>6.0197155773312181E-4</v>
      </c>
      <c r="U105" s="91">
        <f>R105/'סכום נכסי הקרן'!$C$42</f>
        <v>1.4133593112046033E-4</v>
      </c>
    </row>
    <row r="106" spans="2:21">
      <c r="B106" s="86" t="s">
        <v>448</v>
      </c>
      <c r="C106" s="110">
        <v>1189497</v>
      </c>
      <c r="D106" s="88" t="s">
        <v>120</v>
      </c>
      <c r="E106" s="88" t="s">
        <v>315</v>
      </c>
      <c r="F106" s="87" t="s">
        <v>321</v>
      </c>
      <c r="G106" s="88" t="s">
        <v>322</v>
      </c>
      <c r="H106" s="87" t="s">
        <v>436</v>
      </c>
      <c r="I106" s="87" t="s">
        <v>131</v>
      </c>
      <c r="J106" s="100"/>
      <c r="K106" s="90">
        <v>5.5400000000071019</v>
      </c>
      <c r="L106" s="88" t="s">
        <v>133</v>
      </c>
      <c r="M106" s="89">
        <v>2.9900000000000003E-2</v>
      </c>
      <c r="N106" s="89">
        <v>3.0400000000015536E-2</v>
      </c>
      <c r="O106" s="90">
        <v>3.551587</v>
      </c>
      <c r="P106" s="101">
        <v>5074000</v>
      </c>
      <c r="Q106" s="90"/>
      <c r="R106" s="90">
        <v>180.20751761800003</v>
      </c>
      <c r="S106" s="91">
        <v>2.2197418750000001E-4</v>
      </c>
      <c r="T106" s="91">
        <f t="shared" si="1"/>
        <v>3.967751048176712E-3</v>
      </c>
      <c r="U106" s="91">
        <f>R106/'סכום נכסי הקרן'!$C$42</f>
        <v>9.3158186901723492E-4</v>
      </c>
    </row>
    <row r="107" spans="2:21">
      <c r="B107" s="86" t="s">
        <v>449</v>
      </c>
      <c r="C107" s="110">
        <v>7480197</v>
      </c>
      <c r="D107" s="88" t="s">
        <v>120</v>
      </c>
      <c r="E107" s="88" t="s">
        <v>315</v>
      </c>
      <c r="F107" s="87" t="s">
        <v>325</v>
      </c>
      <c r="G107" s="88" t="s">
        <v>322</v>
      </c>
      <c r="H107" s="87" t="s">
        <v>436</v>
      </c>
      <c r="I107" s="87" t="s">
        <v>131</v>
      </c>
      <c r="J107" s="100"/>
      <c r="K107" s="90">
        <v>2.5399999999972622</v>
      </c>
      <c r="L107" s="88" t="s">
        <v>133</v>
      </c>
      <c r="M107" s="89">
        <v>1.46E-2</v>
      </c>
      <c r="N107" s="89">
        <v>3.7099999999970337E-2</v>
      </c>
      <c r="O107" s="90">
        <v>5.1028669999999998</v>
      </c>
      <c r="P107" s="101">
        <v>5153990</v>
      </c>
      <c r="Q107" s="90"/>
      <c r="R107" s="90">
        <v>263.00125491800003</v>
      </c>
      <c r="S107" s="91">
        <v>1.9159940675102317E-4</v>
      </c>
      <c r="T107" s="91">
        <f t="shared" si="1"/>
        <v>5.7906768744505075E-3</v>
      </c>
      <c r="U107" s="91">
        <f>R107/'סכום נכסי הקרן'!$C$42</f>
        <v>1.359583683571679E-3</v>
      </c>
    </row>
    <row r="108" spans="2:21">
      <c r="B108" s="86" t="s">
        <v>450</v>
      </c>
      <c r="C108" s="110">
        <v>7480247</v>
      </c>
      <c r="D108" s="88" t="s">
        <v>120</v>
      </c>
      <c r="E108" s="88" t="s">
        <v>315</v>
      </c>
      <c r="F108" s="87" t="s">
        <v>325</v>
      </c>
      <c r="G108" s="88" t="s">
        <v>322</v>
      </c>
      <c r="H108" s="87" t="s">
        <v>436</v>
      </c>
      <c r="I108" s="87" t="s">
        <v>131</v>
      </c>
      <c r="J108" s="100"/>
      <c r="K108" s="90">
        <v>3.1099999999979788</v>
      </c>
      <c r="L108" s="88" t="s">
        <v>133</v>
      </c>
      <c r="M108" s="89">
        <v>2.4199999999999999E-2</v>
      </c>
      <c r="N108" s="89">
        <v>4.0999999999992223E-2</v>
      </c>
      <c r="O108" s="90">
        <v>4.8740769999999998</v>
      </c>
      <c r="P108" s="101">
        <v>5278341</v>
      </c>
      <c r="Q108" s="90"/>
      <c r="R108" s="90">
        <v>257.27040853199998</v>
      </c>
      <c r="S108" s="91">
        <v>1.6094561484612335E-4</v>
      </c>
      <c r="T108" s="91">
        <f t="shared" si="1"/>
        <v>5.6644969455798815E-3</v>
      </c>
      <c r="U108" s="91">
        <f>R108/'סכום נכסי הקרן'!$C$42</f>
        <v>1.3299581015877044E-3</v>
      </c>
    </row>
    <row r="109" spans="2:21">
      <c r="B109" s="86" t="s">
        <v>451</v>
      </c>
      <c r="C109" s="110">
        <v>7480312</v>
      </c>
      <c r="D109" s="88" t="s">
        <v>120</v>
      </c>
      <c r="E109" s="88" t="s">
        <v>315</v>
      </c>
      <c r="F109" s="87" t="s">
        <v>325</v>
      </c>
      <c r="G109" s="88" t="s">
        <v>322</v>
      </c>
      <c r="H109" s="87" t="s">
        <v>436</v>
      </c>
      <c r="I109" s="87" t="s">
        <v>131</v>
      </c>
      <c r="J109" s="100"/>
      <c r="K109" s="90">
        <v>4.5700000000143772</v>
      </c>
      <c r="L109" s="88" t="s">
        <v>133</v>
      </c>
      <c r="M109" s="89">
        <v>2E-3</v>
      </c>
      <c r="N109" s="89">
        <v>4.0900000000105047E-2</v>
      </c>
      <c r="O109" s="90">
        <v>3.0031330000000001</v>
      </c>
      <c r="P109" s="101">
        <v>4470000</v>
      </c>
      <c r="Q109" s="90"/>
      <c r="R109" s="90">
        <v>134.24004255099999</v>
      </c>
      <c r="S109" s="91">
        <v>2.6200776478799511E-4</v>
      </c>
      <c r="T109" s="91">
        <f t="shared" si="1"/>
        <v>2.9556539959008613E-3</v>
      </c>
      <c r="U109" s="91">
        <f>R109/'סכום נכסי הקרן'!$C$42</f>
        <v>6.9395323452434339E-4</v>
      </c>
    </row>
    <row r="110" spans="2:21">
      <c r="B110" s="86" t="s">
        <v>452</v>
      </c>
      <c r="C110" s="110">
        <v>1191246</v>
      </c>
      <c r="D110" s="88" t="s">
        <v>120</v>
      </c>
      <c r="E110" s="88" t="s">
        <v>315</v>
      </c>
      <c r="F110" s="87" t="s">
        <v>325</v>
      </c>
      <c r="G110" s="88" t="s">
        <v>322</v>
      </c>
      <c r="H110" s="87" t="s">
        <v>436</v>
      </c>
      <c r="I110" s="87" t="s">
        <v>131</v>
      </c>
      <c r="J110" s="100"/>
      <c r="K110" s="90">
        <v>5.2199999999911091</v>
      </c>
      <c r="L110" s="88" t="s">
        <v>133</v>
      </c>
      <c r="M110" s="89">
        <v>3.1699999999999999E-2</v>
      </c>
      <c r="N110" s="89">
        <v>3.8899999999918645E-2</v>
      </c>
      <c r="O110" s="90">
        <v>2.418329</v>
      </c>
      <c r="P110" s="101">
        <v>4930250</v>
      </c>
      <c r="Q110" s="90"/>
      <c r="R110" s="90">
        <v>119.229679273</v>
      </c>
      <c r="S110" s="91">
        <v>2.6098953162097992E-4</v>
      </c>
      <c r="T110" s="91">
        <f t="shared" si="1"/>
        <v>2.6251606545739685E-3</v>
      </c>
      <c r="U110" s="91">
        <f>R110/'סכום נכסי הקרן'!$C$42</f>
        <v>6.1635723596678842E-4</v>
      </c>
    </row>
    <row r="111" spans="2:21">
      <c r="B111" s="86" t="s">
        <v>453</v>
      </c>
      <c r="C111" s="110">
        <v>7670284</v>
      </c>
      <c r="D111" s="88" t="s">
        <v>120</v>
      </c>
      <c r="E111" s="88" t="s">
        <v>315</v>
      </c>
      <c r="F111" s="87" t="s">
        <v>454</v>
      </c>
      <c r="G111" s="88" t="s">
        <v>455</v>
      </c>
      <c r="H111" s="87" t="s">
        <v>433</v>
      </c>
      <c r="I111" s="87" t="s">
        <v>319</v>
      </c>
      <c r="J111" s="100"/>
      <c r="K111" s="90">
        <v>5.4999999999804841</v>
      </c>
      <c r="L111" s="88" t="s">
        <v>133</v>
      </c>
      <c r="M111" s="89">
        <v>4.4000000000000003E-3</v>
      </c>
      <c r="N111" s="89">
        <v>2.7999999999902422E-2</v>
      </c>
      <c r="O111" s="90">
        <v>106964.479485</v>
      </c>
      <c r="P111" s="101">
        <v>95.81</v>
      </c>
      <c r="Q111" s="90"/>
      <c r="R111" s="90">
        <v>102.48267555</v>
      </c>
      <c r="S111" s="91">
        <v>1.3544756337935927E-4</v>
      </c>
      <c r="T111" s="91">
        <f t="shared" si="1"/>
        <v>2.2564305235890478E-3</v>
      </c>
      <c r="U111" s="91">
        <f>R111/'סכום נכסי הקרן'!$C$42</f>
        <v>5.2978368323752854E-4</v>
      </c>
    </row>
    <row r="112" spans="2:21">
      <c r="B112" s="86" t="s">
        <v>456</v>
      </c>
      <c r="C112" s="110">
        <v>1126069</v>
      </c>
      <c r="D112" s="88" t="s">
        <v>120</v>
      </c>
      <c r="E112" s="88" t="s">
        <v>315</v>
      </c>
      <c r="F112" s="87" t="s">
        <v>457</v>
      </c>
      <c r="G112" s="88" t="s">
        <v>455</v>
      </c>
      <c r="H112" s="87" t="s">
        <v>433</v>
      </c>
      <c r="I112" s="87" t="s">
        <v>319</v>
      </c>
      <c r="J112" s="100"/>
      <c r="K112" s="90">
        <v>0.17000000000170168</v>
      </c>
      <c r="L112" s="88" t="s">
        <v>133</v>
      </c>
      <c r="M112" s="89">
        <v>3.85E-2</v>
      </c>
      <c r="N112" s="89">
        <v>6.8999999999489496E-3</v>
      </c>
      <c r="O112" s="90">
        <v>76937.624767999994</v>
      </c>
      <c r="P112" s="101">
        <v>114.57</v>
      </c>
      <c r="Q112" s="90"/>
      <c r="R112" s="90">
        <v>88.147442704999989</v>
      </c>
      <c r="S112" s="91">
        <v>3.2117982404112293E-4</v>
      </c>
      <c r="T112" s="91">
        <f t="shared" si="1"/>
        <v>1.9408019865644376E-3</v>
      </c>
      <c r="U112" s="91">
        <f>R112/'סכום נכסי הקרן'!$C$42</f>
        <v>4.5567776810666918E-4</v>
      </c>
    </row>
    <row r="113" spans="2:21">
      <c r="B113" s="86" t="s">
        <v>458</v>
      </c>
      <c r="C113" s="110">
        <v>1126077</v>
      </c>
      <c r="D113" s="88" t="s">
        <v>120</v>
      </c>
      <c r="E113" s="88" t="s">
        <v>315</v>
      </c>
      <c r="F113" s="87" t="s">
        <v>457</v>
      </c>
      <c r="G113" s="88" t="s">
        <v>455</v>
      </c>
      <c r="H113" s="87" t="s">
        <v>433</v>
      </c>
      <c r="I113" s="87" t="s">
        <v>319</v>
      </c>
      <c r="J113" s="100"/>
      <c r="K113" s="90">
        <v>1.139999999995448</v>
      </c>
      <c r="L113" s="88" t="s">
        <v>133</v>
      </c>
      <c r="M113" s="89">
        <v>3.85E-2</v>
      </c>
      <c r="N113" s="89">
        <v>1.2000000000025291E-2</v>
      </c>
      <c r="O113" s="90">
        <v>67352.225642999998</v>
      </c>
      <c r="P113" s="101">
        <v>117.42</v>
      </c>
      <c r="Q113" s="90"/>
      <c r="R113" s="90">
        <v>79.084988373999991</v>
      </c>
      <c r="S113" s="91">
        <v>2.69408902572E-4</v>
      </c>
      <c r="T113" s="91">
        <f t="shared" si="1"/>
        <v>1.7412677876244085E-3</v>
      </c>
      <c r="U113" s="91">
        <f>R113/'סכום נכסי הקרן'!$C$42</f>
        <v>4.0882945536617428E-4</v>
      </c>
    </row>
    <row r="114" spans="2:21">
      <c r="B114" s="86" t="s">
        <v>459</v>
      </c>
      <c r="C114" s="110">
        <v>6130223</v>
      </c>
      <c r="D114" s="88" t="s">
        <v>120</v>
      </c>
      <c r="E114" s="88" t="s">
        <v>315</v>
      </c>
      <c r="F114" s="87" t="s">
        <v>385</v>
      </c>
      <c r="G114" s="88" t="s">
        <v>339</v>
      </c>
      <c r="H114" s="87" t="s">
        <v>436</v>
      </c>
      <c r="I114" s="87" t="s">
        <v>131</v>
      </c>
      <c r="J114" s="100"/>
      <c r="K114" s="90">
        <v>4.6000000000084516</v>
      </c>
      <c r="L114" s="88" t="s">
        <v>133</v>
      </c>
      <c r="M114" s="89">
        <v>2.4E-2</v>
      </c>
      <c r="N114" s="89">
        <v>2.7700000000038028E-2</v>
      </c>
      <c r="O114" s="90">
        <v>196081.196069</v>
      </c>
      <c r="P114" s="101">
        <v>108.62</v>
      </c>
      <c r="Q114" s="90"/>
      <c r="R114" s="90">
        <v>212.983386147</v>
      </c>
      <c r="S114" s="91">
        <v>1.8193557620840831E-4</v>
      </c>
      <c r="T114" s="91">
        <f t="shared" si="1"/>
        <v>4.6893995589037257E-3</v>
      </c>
      <c r="U114" s="91">
        <f>R114/'סכום נכסי הקרן'!$C$42</f>
        <v>1.1010165589042185E-3</v>
      </c>
    </row>
    <row r="115" spans="2:21">
      <c r="B115" s="86" t="s">
        <v>460</v>
      </c>
      <c r="C115" s="110">
        <v>6130181</v>
      </c>
      <c r="D115" s="88" t="s">
        <v>120</v>
      </c>
      <c r="E115" s="88" t="s">
        <v>315</v>
      </c>
      <c r="F115" s="87" t="s">
        <v>385</v>
      </c>
      <c r="G115" s="88" t="s">
        <v>339</v>
      </c>
      <c r="H115" s="87" t="s">
        <v>436</v>
      </c>
      <c r="I115" s="87" t="s">
        <v>131</v>
      </c>
      <c r="J115" s="100"/>
      <c r="K115" s="90">
        <v>0.74000000025141655</v>
      </c>
      <c r="L115" s="88" t="s">
        <v>133</v>
      </c>
      <c r="M115" s="89">
        <v>3.4799999999999998E-2</v>
      </c>
      <c r="N115" s="89">
        <v>2.2999999994823779E-2</v>
      </c>
      <c r="O115" s="90">
        <v>1225.8317050000001</v>
      </c>
      <c r="P115" s="101">
        <v>110.32</v>
      </c>
      <c r="Q115" s="90"/>
      <c r="R115" s="90">
        <v>1.3523376089999999</v>
      </c>
      <c r="S115" s="91">
        <v>9.4139931972026897E-6</v>
      </c>
      <c r="T115" s="91">
        <f t="shared" si="1"/>
        <v>2.9775333662676128E-5</v>
      </c>
      <c r="U115" s="91">
        <f>R115/'סכום נכסי הקרן'!$C$42</f>
        <v>6.9909025660352481E-6</v>
      </c>
    </row>
    <row r="116" spans="2:21">
      <c r="B116" s="86" t="s">
        <v>461</v>
      </c>
      <c r="C116" s="110">
        <v>6130348</v>
      </c>
      <c r="D116" s="88" t="s">
        <v>120</v>
      </c>
      <c r="E116" s="88" t="s">
        <v>315</v>
      </c>
      <c r="F116" s="87" t="s">
        <v>385</v>
      </c>
      <c r="G116" s="88" t="s">
        <v>339</v>
      </c>
      <c r="H116" s="87" t="s">
        <v>436</v>
      </c>
      <c r="I116" s="87" t="s">
        <v>131</v>
      </c>
      <c r="J116" s="100"/>
      <c r="K116" s="90">
        <v>6.7500000000105302</v>
      </c>
      <c r="L116" s="88" t="s">
        <v>133</v>
      </c>
      <c r="M116" s="89">
        <v>1.4999999999999999E-2</v>
      </c>
      <c r="N116" s="89">
        <v>3.1500000000004212E-2</v>
      </c>
      <c r="O116" s="90">
        <v>126000.86746899999</v>
      </c>
      <c r="P116" s="101">
        <v>94.21</v>
      </c>
      <c r="Q116" s="90"/>
      <c r="R116" s="90">
        <v>118.705417333</v>
      </c>
      <c r="S116" s="91">
        <v>4.8133104487082265E-4</v>
      </c>
      <c r="T116" s="91">
        <f t="shared" si="1"/>
        <v>2.6136176241307904E-3</v>
      </c>
      <c r="U116" s="91">
        <f>R116/'סכום נכסי הקרן'!$C$42</f>
        <v>6.1364706646678405E-4</v>
      </c>
    </row>
    <row r="117" spans="2:21">
      <c r="B117" s="86" t="s">
        <v>462</v>
      </c>
      <c r="C117" s="110">
        <v>1136050</v>
      </c>
      <c r="D117" s="88" t="s">
        <v>120</v>
      </c>
      <c r="E117" s="88" t="s">
        <v>315</v>
      </c>
      <c r="F117" s="87" t="s">
        <v>463</v>
      </c>
      <c r="G117" s="88" t="s">
        <v>455</v>
      </c>
      <c r="H117" s="87" t="s">
        <v>436</v>
      </c>
      <c r="I117" s="87" t="s">
        <v>131</v>
      </c>
      <c r="J117" s="100"/>
      <c r="K117" s="90">
        <v>2.2800000000037444</v>
      </c>
      <c r="L117" s="88" t="s">
        <v>133</v>
      </c>
      <c r="M117" s="89">
        <v>2.4799999999999999E-2</v>
      </c>
      <c r="N117" s="89">
        <v>2.0099999999986479E-2</v>
      </c>
      <c r="O117" s="90">
        <v>86780.971256000004</v>
      </c>
      <c r="P117" s="101">
        <v>110.8</v>
      </c>
      <c r="Q117" s="90"/>
      <c r="R117" s="90">
        <v>96.153321312999992</v>
      </c>
      <c r="S117" s="91">
        <v>2.0492041771815801E-4</v>
      </c>
      <c r="T117" s="91">
        <f t="shared" si="1"/>
        <v>2.117072841733771E-3</v>
      </c>
      <c r="U117" s="91">
        <f>R117/'סכום נכסי הקרן'!$C$42</f>
        <v>4.9706411788468083E-4</v>
      </c>
    </row>
    <row r="118" spans="2:21">
      <c r="B118" s="86" t="s">
        <v>464</v>
      </c>
      <c r="C118" s="110">
        <v>1147602</v>
      </c>
      <c r="D118" s="88" t="s">
        <v>120</v>
      </c>
      <c r="E118" s="88" t="s">
        <v>315</v>
      </c>
      <c r="F118" s="87" t="s">
        <v>465</v>
      </c>
      <c r="G118" s="88" t="s">
        <v>339</v>
      </c>
      <c r="H118" s="87" t="s">
        <v>433</v>
      </c>
      <c r="I118" s="87" t="s">
        <v>319</v>
      </c>
      <c r="J118" s="100"/>
      <c r="K118" s="90">
        <v>2.7300000000020219</v>
      </c>
      <c r="L118" s="88" t="s">
        <v>133</v>
      </c>
      <c r="M118" s="89">
        <v>1.3999999999999999E-2</v>
      </c>
      <c r="N118" s="89">
        <v>2.8899999999984827E-2</v>
      </c>
      <c r="O118" s="90">
        <v>225507.25829900001</v>
      </c>
      <c r="P118" s="101">
        <v>105.25</v>
      </c>
      <c r="Q118" s="90"/>
      <c r="R118" s="90">
        <v>237.34638872400001</v>
      </c>
      <c r="S118" s="91">
        <v>2.5377814348300697E-4</v>
      </c>
      <c r="T118" s="91">
        <f t="shared" si="1"/>
        <v>5.2258162982793538E-3</v>
      </c>
      <c r="U118" s="91">
        <f>R118/'סכום נכסי הקרן'!$C$42</f>
        <v>1.2269609799558647E-3</v>
      </c>
    </row>
    <row r="119" spans="2:21">
      <c r="B119" s="86" t="s">
        <v>466</v>
      </c>
      <c r="C119" s="110">
        <v>2310399</v>
      </c>
      <c r="D119" s="88" t="s">
        <v>120</v>
      </c>
      <c r="E119" s="88" t="s">
        <v>315</v>
      </c>
      <c r="F119" s="87" t="s">
        <v>329</v>
      </c>
      <c r="G119" s="88" t="s">
        <v>322</v>
      </c>
      <c r="H119" s="87" t="s">
        <v>436</v>
      </c>
      <c r="I119" s="87" t="s">
        <v>131</v>
      </c>
      <c r="J119" s="100"/>
      <c r="K119" s="90">
        <v>3.120000000001109</v>
      </c>
      <c r="L119" s="88" t="s">
        <v>133</v>
      </c>
      <c r="M119" s="89">
        <v>1.89E-2</v>
      </c>
      <c r="N119" s="89">
        <v>3.3300000000076671E-2</v>
      </c>
      <c r="O119" s="90">
        <v>2.046278</v>
      </c>
      <c r="P119" s="101">
        <v>5289995</v>
      </c>
      <c r="Q119" s="90"/>
      <c r="R119" s="90">
        <v>108.24802954899999</v>
      </c>
      <c r="S119" s="91">
        <v>2.5578474999999999E-4</v>
      </c>
      <c r="T119" s="91">
        <f t="shared" si="1"/>
        <v>2.3833702299620807E-3</v>
      </c>
      <c r="U119" s="91">
        <f>R119/'סכום נכסי הקרן'!$C$42</f>
        <v>5.5958765215584816E-4</v>
      </c>
    </row>
    <row r="120" spans="2:21">
      <c r="B120" s="86" t="s">
        <v>467</v>
      </c>
      <c r="C120" s="110">
        <v>1191675</v>
      </c>
      <c r="D120" s="88" t="s">
        <v>120</v>
      </c>
      <c r="E120" s="88" t="s">
        <v>315</v>
      </c>
      <c r="F120" s="87" t="s">
        <v>329</v>
      </c>
      <c r="G120" s="88" t="s">
        <v>322</v>
      </c>
      <c r="H120" s="87" t="s">
        <v>436</v>
      </c>
      <c r="I120" s="87" t="s">
        <v>131</v>
      </c>
      <c r="J120" s="100"/>
      <c r="K120" s="90">
        <v>4.7999999999948564</v>
      </c>
      <c r="L120" s="88" t="s">
        <v>133</v>
      </c>
      <c r="M120" s="89">
        <v>3.3099999999999997E-2</v>
      </c>
      <c r="N120" s="89">
        <v>3.6999999999954993E-2</v>
      </c>
      <c r="O120" s="90">
        <v>3.0993529999999998</v>
      </c>
      <c r="P120" s="101">
        <v>5018260</v>
      </c>
      <c r="Q120" s="90"/>
      <c r="R120" s="90">
        <v>155.53358315099999</v>
      </c>
      <c r="S120" s="91">
        <v>2.2092472735048827E-4</v>
      </c>
      <c r="T120" s="91">
        <f t="shared" si="1"/>
        <v>3.4244883106498056E-3</v>
      </c>
      <c r="U120" s="91">
        <f>R120/'סכום נכסי הקרן'!$C$42</f>
        <v>8.040300871015578E-4</v>
      </c>
    </row>
    <row r="121" spans="2:21">
      <c r="B121" s="86" t="s">
        <v>468</v>
      </c>
      <c r="C121" s="110">
        <v>2310266</v>
      </c>
      <c r="D121" s="88" t="s">
        <v>120</v>
      </c>
      <c r="E121" s="88" t="s">
        <v>315</v>
      </c>
      <c r="F121" s="87" t="s">
        <v>329</v>
      </c>
      <c r="G121" s="88" t="s">
        <v>322</v>
      </c>
      <c r="H121" s="87" t="s">
        <v>436</v>
      </c>
      <c r="I121" s="87" t="s">
        <v>131</v>
      </c>
      <c r="J121" s="100"/>
      <c r="K121" s="90">
        <v>0.56000000000462591</v>
      </c>
      <c r="L121" s="88" t="s">
        <v>133</v>
      </c>
      <c r="M121" s="89">
        <v>1.8200000000000001E-2</v>
      </c>
      <c r="N121" s="89">
        <v>2.3800000000129877E-2</v>
      </c>
      <c r="O121" s="90">
        <v>2.0591080000000002</v>
      </c>
      <c r="P121" s="101">
        <v>5459095</v>
      </c>
      <c r="Q121" s="90"/>
      <c r="R121" s="90">
        <v>112.40865658300002</v>
      </c>
      <c r="S121" s="91">
        <v>1.448953627471677E-4</v>
      </c>
      <c r="T121" s="91">
        <f t="shared" si="1"/>
        <v>2.4749775751685106E-3</v>
      </c>
      <c r="U121" s="91">
        <f>R121/'סכום נכסי הקרן'!$C$42</f>
        <v>5.8109599298341327E-4</v>
      </c>
    </row>
    <row r="122" spans="2:21">
      <c r="B122" s="86" t="s">
        <v>469</v>
      </c>
      <c r="C122" s="110">
        <v>2310290</v>
      </c>
      <c r="D122" s="88" t="s">
        <v>120</v>
      </c>
      <c r="E122" s="88" t="s">
        <v>315</v>
      </c>
      <c r="F122" s="87" t="s">
        <v>329</v>
      </c>
      <c r="G122" s="88" t="s">
        <v>322</v>
      </c>
      <c r="H122" s="87" t="s">
        <v>436</v>
      </c>
      <c r="I122" s="87" t="s">
        <v>131</v>
      </c>
      <c r="J122" s="100"/>
      <c r="K122" s="90">
        <v>1.7200000000015248</v>
      </c>
      <c r="L122" s="88" t="s">
        <v>133</v>
      </c>
      <c r="M122" s="89">
        <v>1.89E-2</v>
      </c>
      <c r="N122" s="89">
        <v>2.9599999999997226E-2</v>
      </c>
      <c r="O122" s="90">
        <v>5.4439130000000002</v>
      </c>
      <c r="P122" s="101">
        <v>5299297</v>
      </c>
      <c r="Q122" s="90"/>
      <c r="R122" s="90">
        <v>288.48914084800003</v>
      </c>
      <c r="S122" s="91">
        <v>2.4974369208184238E-4</v>
      </c>
      <c r="T122" s="91">
        <f t="shared" si="1"/>
        <v>6.3518609329809529E-3</v>
      </c>
      <c r="U122" s="91">
        <f>R122/'סכום נכסי הקרן'!$C$42</f>
        <v>1.4913431835404849E-3</v>
      </c>
    </row>
    <row r="123" spans="2:21">
      <c r="B123" s="86" t="s">
        <v>470</v>
      </c>
      <c r="C123" s="110">
        <v>1132927</v>
      </c>
      <c r="D123" s="88" t="s">
        <v>120</v>
      </c>
      <c r="E123" s="88" t="s">
        <v>315</v>
      </c>
      <c r="F123" s="87" t="s">
        <v>471</v>
      </c>
      <c r="G123" s="88" t="s">
        <v>339</v>
      </c>
      <c r="H123" s="87" t="s">
        <v>436</v>
      </c>
      <c r="I123" s="87" t="s">
        <v>131</v>
      </c>
      <c r="J123" s="100"/>
      <c r="K123" s="90">
        <v>1.2800000000109983</v>
      </c>
      <c r="L123" s="88" t="s">
        <v>133</v>
      </c>
      <c r="M123" s="89">
        <v>2.75E-2</v>
      </c>
      <c r="N123" s="89">
        <v>2.1900000000581992E-2</v>
      </c>
      <c r="O123" s="90">
        <v>19812.577226000001</v>
      </c>
      <c r="P123" s="101">
        <v>110.14</v>
      </c>
      <c r="Q123" s="90"/>
      <c r="R123" s="90">
        <v>21.821573266999998</v>
      </c>
      <c r="S123" s="91">
        <v>7.1659432137029908E-5</v>
      </c>
      <c r="T123" s="91">
        <f t="shared" si="1"/>
        <v>4.8046036784403192E-4</v>
      </c>
      <c r="U123" s="91">
        <f>R123/'סכום נכסי הקרן'!$C$42</f>
        <v>1.1280651483175343E-4</v>
      </c>
    </row>
    <row r="124" spans="2:21">
      <c r="B124" s="86" t="s">
        <v>472</v>
      </c>
      <c r="C124" s="110">
        <v>1138973</v>
      </c>
      <c r="D124" s="88" t="s">
        <v>120</v>
      </c>
      <c r="E124" s="88" t="s">
        <v>315</v>
      </c>
      <c r="F124" s="87" t="s">
        <v>471</v>
      </c>
      <c r="G124" s="88" t="s">
        <v>339</v>
      </c>
      <c r="H124" s="87" t="s">
        <v>436</v>
      </c>
      <c r="I124" s="87" t="s">
        <v>131</v>
      </c>
      <c r="J124" s="100"/>
      <c r="K124" s="90">
        <v>4.3000000000032816</v>
      </c>
      <c r="L124" s="88" t="s">
        <v>133</v>
      </c>
      <c r="M124" s="89">
        <v>1.9599999999999999E-2</v>
      </c>
      <c r="N124" s="89">
        <v>2.9100000000016404E-2</v>
      </c>
      <c r="O124" s="90">
        <v>143312.73345999999</v>
      </c>
      <c r="P124" s="101">
        <v>106.31</v>
      </c>
      <c r="Q124" s="90"/>
      <c r="R124" s="90">
        <v>152.355777725</v>
      </c>
      <c r="S124" s="91">
        <v>1.3635306144741928E-4</v>
      </c>
      <c r="T124" s="91">
        <f t="shared" si="1"/>
        <v>3.3545204148784378E-3</v>
      </c>
      <c r="U124" s="91">
        <f>R124/'סכום נכסי הקרן'!$C$42</f>
        <v>7.8760243770459131E-4</v>
      </c>
    </row>
    <row r="125" spans="2:21">
      <c r="B125" s="86" t="s">
        <v>473</v>
      </c>
      <c r="C125" s="110">
        <v>1167147</v>
      </c>
      <c r="D125" s="88" t="s">
        <v>120</v>
      </c>
      <c r="E125" s="88" t="s">
        <v>315</v>
      </c>
      <c r="F125" s="87" t="s">
        <v>471</v>
      </c>
      <c r="G125" s="88" t="s">
        <v>339</v>
      </c>
      <c r="H125" s="87" t="s">
        <v>436</v>
      </c>
      <c r="I125" s="87" t="s">
        <v>131</v>
      </c>
      <c r="J125" s="100"/>
      <c r="K125" s="90">
        <v>6.5399999999911245</v>
      </c>
      <c r="L125" s="88" t="s">
        <v>133</v>
      </c>
      <c r="M125" s="89">
        <v>1.5800000000000002E-2</v>
      </c>
      <c r="N125" s="89">
        <v>2.9599999999961962E-2</v>
      </c>
      <c r="O125" s="90">
        <v>316154.996636</v>
      </c>
      <c r="P125" s="101">
        <v>99.8</v>
      </c>
      <c r="Q125" s="90"/>
      <c r="R125" s="90">
        <v>315.52268612</v>
      </c>
      <c r="S125" s="91">
        <v>2.6626946372993392E-4</v>
      </c>
      <c r="T125" s="91">
        <f t="shared" si="1"/>
        <v>6.9470768207902673E-3</v>
      </c>
      <c r="U125" s="91">
        <f>R125/'סכום נכסי הקרן'!$C$42</f>
        <v>1.631092961815752E-3</v>
      </c>
    </row>
    <row r="126" spans="2:21">
      <c r="B126" s="86" t="s">
        <v>474</v>
      </c>
      <c r="C126" s="110">
        <v>1135417</v>
      </c>
      <c r="D126" s="88" t="s">
        <v>120</v>
      </c>
      <c r="E126" s="88" t="s">
        <v>315</v>
      </c>
      <c r="F126" s="87" t="s">
        <v>475</v>
      </c>
      <c r="G126" s="88" t="s">
        <v>455</v>
      </c>
      <c r="H126" s="87" t="s">
        <v>436</v>
      </c>
      <c r="I126" s="87" t="s">
        <v>131</v>
      </c>
      <c r="J126" s="100"/>
      <c r="K126" s="90">
        <v>3.4399999999629021</v>
      </c>
      <c r="L126" s="88" t="s">
        <v>133</v>
      </c>
      <c r="M126" s="89">
        <v>2.2499999999999999E-2</v>
      </c>
      <c r="N126" s="89">
        <v>2.3399999999865816E-2</v>
      </c>
      <c r="O126" s="90">
        <v>45601.832613999999</v>
      </c>
      <c r="P126" s="101">
        <v>111.13</v>
      </c>
      <c r="Q126" s="90"/>
      <c r="R126" s="90">
        <v>50.677315002</v>
      </c>
      <c r="S126" s="91">
        <v>1.1146427313114893E-4</v>
      </c>
      <c r="T126" s="91">
        <f t="shared" si="1"/>
        <v>1.115796790143912E-3</v>
      </c>
      <c r="U126" s="91">
        <f>R126/'סכום נכסי הקרן'!$C$42</f>
        <v>2.619761286896654E-4</v>
      </c>
    </row>
    <row r="127" spans="2:21">
      <c r="B127" s="86" t="s">
        <v>476</v>
      </c>
      <c r="C127" s="110">
        <v>1140607</v>
      </c>
      <c r="D127" s="88" t="s">
        <v>120</v>
      </c>
      <c r="E127" s="88" t="s">
        <v>315</v>
      </c>
      <c r="F127" s="87" t="s">
        <v>417</v>
      </c>
      <c r="G127" s="88" t="s">
        <v>339</v>
      </c>
      <c r="H127" s="87" t="s">
        <v>433</v>
      </c>
      <c r="I127" s="87" t="s">
        <v>319</v>
      </c>
      <c r="J127" s="100"/>
      <c r="K127" s="90">
        <v>2.6400000000018209</v>
      </c>
      <c r="L127" s="88" t="s">
        <v>133</v>
      </c>
      <c r="M127" s="89">
        <v>2.1499999999999998E-2</v>
      </c>
      <c r="N127" s="89">
        <v>3.6100000000007654E-2</v>
      </c>
      <c r="O127" s="90">
        <v>450840.654874</v>
      </c>
      <c r="P127" s="101">
        <v>107.2</v>
      </c>
      <c r="Q127" s="90"/>
      <c r="R127" s="90">
        <v>483.301186083</v>
      </c>
      <c r="S127" s="91">
        <v>2.2986837239009734E-4</v>
      </c>
      <c r="T127" s="91">
        <f t="shared" si="1"/>
        <v>1.064116976368765E-2</v>
      </c>
      <c r="U127" s="91">
        <f>R127/'סכום נכסי הקרן'!$C$42</f>
        <v>2.4984230856775085E-3</v>
      </c>
    </row>
    <row r="128" spans="2:21">
      <c r="B128" s="86" t="s">
        <v>477</v>
      </c>
      <c r="C128" s="110">
        <v>1174556</v>
      </c>
      <c r="D128" s="88" t="s">
        <v>120</v>
      </c>
      <c r="E128" s="88" t="s">
        <v>315</v>
      </c>
      <c r="F128" s="87" t="s">
        <v>417</v>
      </c>
      <c r="G128" s="88" t="s">
        <v>339</v>
      </c>
      <c r="H128" s="87" t="s">
        <v>433</v>
      </c>
      <c r="I128" s="87" t="s">
        <v>319</v>
      </c>
      <c r="J128" s="100"/>
      <c r="K128" s="90">
        <v>7.6500000000105874</v>
      </c>
      <c r="L128" s="88" t="s">
        <v>133</v>
      </c>
      <c r="M128" s="89">
        <v>1.15E-2</v>
      </c>
      <c r="N128" s="89">
        <v>3.6700000000077303E-2</v>
      </c>
      <c r="O128" s="90">
        <v>224989.865853</v>
      </c>
      <c r="P128" s="101">
        <v>90.26</v>
      </c>
      <c r="Q128" s="90"/>
      <c r="R128" s="90">
        <v>203.07584672900001</v>
      </c>
      <c r="S128" s="91">
        <v>4.8936151563392868E-4</v>
      </c>
      <c r="T128" s="91">
        <f t="shared" si="1"/>
        <v>4.4712585488602295E-3</v>
      </c>
      <c r="U128" s="91">
        <f>R128/'סכום נכסי הקרן'!$C$42</f>
        <v>1.0497995829956593E-3</v>
      </c>
    </row>
    <row r="129" spans="2:21">
      <c r="B129" s="86" t="s">
        <v>478</v>
      </c>
      <c r="C129" s="110">
        <v>1158732</v>
      </c>
      <c r="D129" s="88" t="s">
        <v>120</v>
      </c>
      <c r="E129" s="88" t="s">
        <v>315</v>
      </c>
      <c r="F129" s="87" t="s">
        <v>479</v>
      </c>
      <c r="G129" s="88" t="s">
        <v>129</v>
      </c>
      <c r="H129" s="87" t="s">
        <v>480</v>
      </c>
      <c r="I129" s="87" t="s">
        <v>319</v>
      </c>
      <c r="J129" s="100"/>
      <c r="K129" s="90">
        <v>1.8700000000476158</v>
      </c>
      <c r="L129" s="88" t="s">
        <v>133</v>
      </c>
      <c r="M129" s="89">
        <v>1.8500000000000003E-2</v>
      </c>
      <c r="N129" s="89">
        <v>3.6100000001428469E-2</v>
      </c>
      <c r="O129" s="90">
        <v>5835.9776849999998</v>
      </c>
      <c r="P129" s="101">
        <v>104.36</v>
      </c>
      <c r="Q129" s="90"/>
      <c r="R129" s="90">
        <v>6.0904262330000005</v>
      </c>
      <c r="S129" s="91">
        <v>6.5928037019850455E-6</v>
      </c>
      <c r="T129" s="91">
        <f t="shared" si="1"/>
        <v>1.3409704206155128E-4</v>
      </c>
      <c r="U129" s="91">
        <f>R129/'סכום נכסי הקרן'!$C$42</f>
        <v>3.1484428220562856E-5</v>
      </c>
    </row>
    <row r="130" spans="2:21">
      <c r="B130" s="86" t="s">
        <v>481</v>
      </c>
      <c r="C130" s="110">
        <v>1191824</v>
      </c>
      <c r="D130" s="88" t="s">
        <v>120</v>
      </c>
      <c r="E130" s="88" t="s">
        <v>315</v>
      </c>
      <c r="F130" s="87" t="s">
        <v>479</v>
      </c>
      <c r="G130" s="88" t="s">
        <v>129</v>
      </c>
      <c r="H130" s="87" t="s">
        <v>480</v>
      </c>
      <c r="I130" s="87" t="s">
        <v>319</v>
      </c>
      <c r="J130" s="100"/>
      <c r="K130" s="90">
        <v>2.5999999999920056</v>
      </c>
      <c r="L130" s="88" t="s">
        <v>133</v>
      </c>
      <c r="M130" s="89">
        <v>3.2000000000000001E-2</v>
      </c>
      <c r="N130" s="89">
        <v>3.5399999999894738E-2</v>
      </c>
      <c r="O130" s="90">
        <v>148907.354635</v>
      </c>
      <c r="P130" s="101">
        <v>100.8</v>
      </c>
      <c r="Q130" s="90"/>
      <c r="R130" s="90">
        <v>150.09860932700002</v>
      </c>
      <c r="S130" s="91">
        <v>5.4823958850925962E-4</v>
      </c>
      <c r="T130" s="91">
        <f t="shared" si="1"/>
        <v>3.3048228084996615E-3</v>
      </c>
      <c r="U130" s="91">
        <f>R130/'סכום נכסי הקרן'!$C$42</f>
        <v>7.7593401686016901E-4</v>
      </c>
    </row>
    <row r="131" spans="2:21">
      <c r="B131" s="86" t="s">
        <v>482</v>
      </c>
      <c r="C131" s="110">
        <v>1155357</v>
      </c>
      <c r="D131" s="88" t="s">
        <v>120</v>
      </c>
      <c r="E131" s="88" t="s">
        <v>315</v>
      </c>
      <c r="F131" s="87" t="s">
        <v>483</v>
      </c>
      <c r="G131" s="88" t="s">
        <v>129</v>
      </c>
      <c r="H131" s="87" t="s">
        <v>480</v>
      </c>
      <c r="I131" s="87" t="s">
        <v>319</v>
      </c>
      <c r="J131" s="100"/>
      <c r="K131" s="90">
        <v>1</v>
      </c>
      <c r="L131" s="88" t="s">
        <v>133</v>
      </c>
      <c r="M131" s="89">
        <v>3.15E-2</v>
      </c>
      <c r="N131" s="89">
        <v>3.0399999999974562E-2</v>
      </c>
      <c r="O131" s="90">
        <v>72214.632016999996</v>
      </c>
      <c r="P131" s="101">
        <v>108.89</v>
      </c>
      <c r="Q131" s="90"/>
      <c r="R131" s="90">
        <v>78.63451000500001</v>
      </c>
      <c r="S131" s="91">
        <v>5.3258389440839001E-4</v>
      </c>
      <c r="T131" s="91">
        <f t="shared" si="1"/>
        <v>1.7313493000695804E-3</v>
      </c>
      <c r="U131" s="91">
        <f>R131/'סכום נכסי הקרן'!$C$42</f>
        <v>4.0650070967070102E-4</v>
      </c>
    </row>
    <row r="132" spans="2:21">
      <c r="B132" s="86" t="s">
        <v>484</v>
      </c>
      <c r="C132" s="110">
        <v>1184779</v>
      </c>
      <c r="D132" s="88" t="s">
        <v>120</v>
      </c>
      <c r="E132" s="88" t="s">
        <v>315</v>
      </c>
      <c r="F132" s="87" t="s">
        <v>483</v>
      </c>
      <c r="G132" s="88" t="s">
        <v>129</v>
      </c>
      <c r="H132" s="87" t="s">
        <v>480</v>
      </c>
      <c r="I132" s="87" t="s">
        <v>319</v>
      </c>
      <c r="J132" s="100"/>
      <c r="K132" s="90">
        <v>2.6500000000009938</v>
      </c>
      <c r="L132" s="88" t="s">
        <v>133</v>
      </c>
      <c r="M132" s="89">
        <v>0.01</v>
      </c>
      <c r="N132" s="89">
        <v>3.9100000000023852E-2</v>
      </c>
      <c r="O132" s="90">
        <v>204665.97668600001</v>
      </c>
      <c r="P132" s="101">
        <v>98.34</v>
      </c>
      <c r="Q132" s="90"/>
      <c r="R132" s="90">
        <v>201.26852477200001</v>
      </c>
      <c r="S132" s="91">
        <v>4.4339343721917719E-4</v>
      </c>
      <c r="T132" s="91">
        <f t="shared" si="1"/>
        <v>4.4314655164492261E-3</v>
      </c>
      <c r="U132" s="91">
        <f>R132/'סכום נכסי הקרן'!$C$42</f>
        <v>1.0404566410980468E-3</v>
      </c>
    </row>
    <row r="133" spans="2:21">
      <c r="B133" s="86" t="s">
        <v>485</v>
      </c>
      <c r="C133" s="110">
        <v>1192442</v>
      </c>
      <c r="D133" s="88" t="s">
        <v>120</v>
      </c>
      <c r="E133" s="88" t="s">
        <v>315</v>
      </c>
      <c r="F133" s="87" t="s">
        <v>483</v>
      </c>
      <c r="G133" s="88" t="s">
        <v>129</v>
      </c>
      <c r="H133" s="87" t="s">
        <v>480</v>
      </c>
      <c r="I133" s="87" t="s">
        <v>319</v>
      </c>
      <c r="J133" s="100"/>
      <c r="K133" s="90">
        <v>3.6999999999989801</v>
      </c>
      <c r="L133" s="88" t="s">
        <v>133</v>
      </c>
      <c r="M133" s="89">
        <v>3.2300000000000002E-2</v>
      </c>
      <c r="N133" s="89">
        <v>3.9800000000046895E-2</v>
      </c>
      <c r="O133" s="90">
        <v>98958.054000000004</v>
      </c>
      <c r="P133" s="101">
        <v>99.12</v>
      </c>
      <c r="Q133" s="90"/>
      <c r="R133" s="90">
        <v>98.087222523000008</v>
      </c>
      <c r="S133" s="91">
        <v>3.8807080000000002E-4</v>
      </c>
      <c r="T133" s="91">
        <f t="shared" si="1"/>
        <v>2.1596528553451525E-3</v>
      </c>
      <c r="U133" s="91">
        <f>R133/'סכום נכסי הקרן'!$C$42</f>
        <v>5.0706141060320915E-4</v>
      </c>
    </row>
    <row r="134" spans="2:21">
      <c r="B134" s="86" t="s">
        <v>486</v>
      </c>
      <c r="C134" s="110">
        <v>1139849</v>
      </c>
      <c r="D134" s="88" t="s">
        <v>120</v>
      </c>
      <c r="E134" s="88" t="s">
        <v>315</v>
      </c>
      <c r="F134" s="87" t="s">
        <v>487</v>
      </c>
      <c r="G134" s="88" t="s">
        <v>339</v>
      </c>
      <c r="H134" s="87" t="s">
        <v>488</v>
      </c>
      <c r="I134" s="87" t="s">
        <v>131</v>
      </c>
      <c r="J134" s="100"/>
      <c r="K134" s="90">
        <v>2.4599999999931539</v>
      </c>
      <c r="L134" s="88" t="s">
        <v>133</v>
      </c>
      <c r="M134" s="89">
        <v>2.5000000000000001E-2</v>
      </c>
      <c r="N134" s="89">
        <v>3.3199999999957507E-2</v>
      </c>
      <c r="O134" s="90">
        <v>77843.695275000005</v>
      </c>
      <c r="P134" s="101">
        <v>108.84</v>
      </c>
      <c r="Q134" s="90"/>
      <c r="R134" s="90">
        <v>84.725079973000021</v>
      </c>
      <c r="S134" s="91">
        <v>2.1886248008840298E-4</v>
      </c>
      <c r="T134" s="91">
        <f t="shared" si="1"/>
        <v>1.8654495068420409E-3</v>
      </c>
      <c r="U134" s="91">
        <f>R134/'סכום נכסי הקרן'!$C$42</f>
        <v>4.3798588092863392E-4</v>
      </c>
    </row>
    <row r="135" spans="2:21">
      <c r="B135" s="86" t="s">
        <v>489</v>
      </c>
      <c r="C135" s="110">
        <v>1142629</v>
      </c>
      <c r="D135" s="88" t="s">
        <v>120</v>
      </c>
      <c r="E135" s="88" t="s">
        <v>315</v>
      </c>
      <c r="F135" s="87" t="s">
        <v>487</v>
      </c>
      <c r="G135" s="88" t="s">
        <v>339</v>
      </c>
      <c r="H135" s="87" t="s">
        <v>488</v>
      </c>
      <c r="I135" s="87" t="s">
        <v>131</v>
      </c>
      <c r="J135" s="100"/>
      <c r="K135" s="90">
        <v>5.4200000000150705</v>
      </c>
      <c r="L135" s="88" t="s">
        <v>133</v>
      </c>
      <c r="M135" s="89">
        <v>1.9E-2</v>
      </c>
      <c r="N135" s="89">
        <v>3.8600000000050233E-2</v>
      </c>
      <c r="O135" s="90">
        <v>100333.215549</v>
      </c>
      <c r="P135" s="101">
        <v>99.2</v>
      </c>
      <c r="Q135" s="90"/>
      <c r="R135" s="90">
        <v>99.530552575000016</v>
      </c>
      <c r="S135" s="91">
        <v>3.3384402950451783E-4</v>
      </c>
      <c r="T135" s="91">
        <f t="shared" si="1"/>
        <v>2.191431631294042E-3</v>
      </c>
      <c r="U135" s="91">
        <f>R135/'סכום נכסי הקרן'!$C$42</f>
        <v>5.1452269815227319E-4</v>
      </c>
    </row>
    <row r="136" spans="2:21">
      <c r="B136" s="86" t="s">
        <v>490</v>
      </c>
      <c r="C136" s="110">
        <v>1183151</v>
      </c>
      <c r="D136" s="88" t="s">
        <v>120</v>
      </c>
      <c r="E136" s="88" t="s">
        <v>315</v>
      </c>
      <c r="F136" s="87" t="s">
        <v>487</v>
      </c>
      <c r="G136" s="88" t="s">
        <v>339</v>
      </c>
      <c r="H136" s="87" t="s">
        <v>488</v>
      </c>
      <c r="I136" s="87" t="s">
        <v>131</v>
      </c>
      <c r="J136" s="100"/>
      <c r="K136" s="90">
        <v>7.1899999999676973</v>
      </c>
      <c r="L136" s="88" t="s">
        <v>133</v>
      </c>
      <c r="M136" s="89">
        <v>3.9000000000000003E-3</v>
      </c>
      <c r="N136" s="89">
        <v>4.1899999999796614E-2</v>
      </c>
      <c r="O136" s="90">
        <v>103921.15701400001</v>
      </c>
      <c r="P136" s="101">
        <v>80.430000000000007</v>
      </c>
      <c r="Q136" s="90"/>
      <c r="R136" s="90">
        <v>83.583783229999995</v>
      </c>
      <c r="S136" s="91">
        <v>4.4221768942127664E-4</v>
      </c>
      <c r="T136" s="91">
        <f t="shared" si="1"/>
        <v>1.8403208029556795E-3</v>
      </c>
      <c r="U136" s="91">
        <f>R136/'סכום נכסי הקרן'!$C$42</f>
        <v>4.3208595307323212E-4</v>
      </c>
    </row>
    <row r="137" spans="2:21">
      <c r="B137" s="86" t="s">
        <v>491</v>
      </c>
      <c r="C137" s="110">
        <v>1177526</v>
      </c>
      <c r="D137" s="88" t="s">
        <v>120</v>
      </c>
      <c r="E137" s="88" t="s">
        <v>315</v>
      </c>
      <c r="F137" s="87" t="s">
        <v>492</v>
      </c>
      <c r="G137" s="88" t="s">
        <v>493</v>
      </c>
      <c r="H137" s="87" t="s">
        <v>480</v>
      </c>
      <c r="I137" s="87" t="s">
        <v>319</v>
      </c>
      <c r="J137" s="100"/>
      <c r="K137" s="90">
        <v>4.5</v>
      </c>
      <c r="L137" s="88" t="s">
        <v>133</v>
      </c>
      <c r="M137" s="89">
        <v>7.4999999999999997E-3</v>
      </c>
      <c r="N137" s="89">
        <v>4.5300000000006758E-2</v>
      </c>
      <c r="O137" s="90">
        <v>65087.322023000001</v>
      </c>
      <c r="P137" s="101">
        <v>90.85</v>
      </c>
      <c r="Q137" s="90"/>
      <c r="R137" s="90">
        <v>59.131833432000001</v>
      </c>
      <c r="S137" s="91">
        <v>1.2384516533600734E-4</v>
      </c>
      <c r="T137" s="91">
        <f t="shared" si="1"/>
        <v>1.3019456523327287E-3</v>
      </c>
      <c r="U137" s="91">
        <f>R137/'סכום נכסי הקרן'!$C$42</f>
        <v>3.0568171980354774E-4</v>
      </c>
    </row>
    <row r="138" spans="2:21">
      <c r="B138" s="86" t="s">
        <v>494</v>
      </c>
      <c r="C138" s="110">
        <v>1184555</v>
      </c>
      <c r="D138" s="88" t="s">
        <v>120</v>
      </c>
      <c r="E138" s="88" t="s">
        <v>315</v>
      </c>
      <c r="F138" s="87" t="s">
        <v>492</v>
      </c>
      <c r="G138" s="88" t="s">
        <v>493</v>
      </c>
      <c r="H138" s="87" t="s">
        <v>480</v>
      </c>
      <c r="I138" s="87" t="s">
        <v>319</v>
      </c>
      <c r="J138" s="100"/>
      <c r="K138" s="90">
        <v>5.5499999999998257</v>
      </c>
      <c r="L138" s="88" t="s">
        <v>133</v>
      </c>
      <c r="M138" s="89">
        <v>7.4999999999999997E-3</v>
      </c>
      <c r="N138" s="89">
        <v>4.5699999999969654E-2</v>
      </c>
      <c r="O138" s="90">
        <v>334602.920812</v>
      </c>
      <c r="P138" s="101">
        <v>85.68</v>
      </c>
      <c r="Q138" s="90"/>
      <c r="R138" s="90">
        <v>286.68778319099999</v>
      </c>
      <c r="S138" s="91">
        <v>3.8559429612599813E-4</v>
      </c>
      <c r="T138" s="91">
        <f t="shared" si="1"/>
        <v>6.3121992206052581E-3</v>
      </c>
      <c r="U138" s="91">
        <f>R138/'סכום נכסי הקרן'!$C$42</f>
        <v>1.4820310740621566E-3</v>
      </c>
    </row>
    <row r="139" spans="2:21">
      <c r="B139" s="86" t="s">
        <v>495</v>
      </c>
      <c r="C139" s="110">
        <v>1130632</v>
      </c>
      <c r="D139" s="88" t="s">
        <v>120</v>
      </c>
      <c r="E139" s="88" t="s">
        <v>315</v>
      </c>
      <c r="F139" s="87" t="s">
        <v>465</v>
      </c>
      <c r="G139" s="88" t="s">
        <v>339</v>
      </c>
      <c r="H139" s="87" t="s">
        <v>480</v>
      </c>
      <c r="I139" s="87" t="s">
        <v>319</v>
      </c>
      <c r="J139" s="100"/>
      <c r="K139" s="90">
        <v>1.0800000003286232</v>
      </c>
      <c r="L139" s="88" t="s">
        <v>133</v>
      </c>
      <c r="M139" s="89">
        <v>3.4500000000000003E-2</v>
      </c>
      <c r="N139" s="89">
        <v>2.1200000000365135E-2</v>
      </c>
      <c r="O139" s="90">
        <v>981.96395700000005</v>
      </c>
      <c r="P139" s="101">
        <v>111.56</v>
      </c>
      <c r="Q139" s="90"/>
      <c r="R139" s="90">
        <v>1.0954790080000001</v>
      </c>
      <c r="S139" s="91">
        <v>7.5979776180278308E-6</v>
      </c>
      <c r="T139" s="91">
        <f t="shared" si="1"/>
        <v>2.4119903762624306E-5</v>
      </c>
      <c r="U139" s="91">
        <f>R139/'סכום נכסי הקרן'!$C$42</f>
        <v>5.663073301442842E-6</v>
      </c>
    </row>
    <row r="140" spans="2:21">
      <c r="B140" s="86" t="s">
        <v>496</v>
      </c>
      <c r="C140" s="110">
        <v>1138668</v>
      </c>
      <c r="D140" s="88" t="s">
        <v>120</v>
      </c>
      <c r="E140" s="88" t="s">
        <v>315</v>
      </c>
      <c r="F140" s="87" t="s">
        <v>465</v>
      </c>
      <c r="G140" s="88" t="s">
        <v>339</v>
      </c>
      <c r="H140" s="87" t="s">
        <v>480</v>
      </c>
      <c r="I140" s="87" t="s">
        <v>319</v>
      </c>
      <c r="J140" s="100"/>
      <c r="K140" s="90">
        <v>1.9400000003173488</v>
      </c>
      <c r="L140" s="88" t="s">
        <v>133</v>
      </c>
      <c r="M140" s="89">
        <v>2.0499999999999997E-2</v>
      </c>
      <c r="N140" s="89">
        <v>4.23000000096138E-2</v>
      </c>
      <c r="O140" s="90">
        <v>2012.1649279999997</v>
      </c>
      <c r="P140" s="101">
        <v>106.49</v>
      </c>
      <c r="Q140" s="90"/>
      <c r="R140" s="90">
        <v>2.1427544779999996</v>
      </c>
      <c r="S140" s="91">
        <v>4.7985296144692706E-6</v>
      </c>
      <c r="T140" s="91">
        <f t="shared" ref="T140:T179" si="2">IFERROR(R140/$R$11,0)</f>
        <v>4.7178477559920775E-5</v>
      </c>
      <c r="U140" s="91">
        <f>R140/'סכום נכסי הקרן'!$C$42</f>
        <v>1.1076958652145063E-5</v>
      </c>
    </row>
    <row r="141" spans="2:21">
      <c r="B141" s="86" t="s">
        <v>497</v>
      </c>
      <c r="C141" s="110">
        <v>1141696</v>
      </c>
      <c r="D141" s="88" t="s">
        <v>120</v>
      </c>
      <c r="E141" s="88" t="s">
        <v>315</v>
      </c>
      <c r="F141" s="87" t="s">
        <v>465</v>
      </c>
      <c r="G141" s="88" t="s">
        <v>339</v>
      </c>
      <c r="H141" s="87" t="s">
        <v>480</v>
      </c>
      <c r="I141" s="87" t="s">
        <v>319</v>
      </c>
      <c r="J141" s="100"/>
      <c r="K141" s="90">
        <v>2.6699999999965081</v>
      </c>
      <c r="L141" s="88" t="s">
        <v>133</v>
      </c>
      <c r="M141" s="89">
        <v>2.0499999999999997E-2</v>
      </c>
      <c r="N141" s="89">
        <v>4.3799999999899135E-2</v>
      </c>
      <c r="O141" s="90">
        <v>99057.111323999998</v>
      </c>
      <c r="P141" s="101">
        <v>104.09</v>
      </c>
      <c r="Q141" s="90"/>
      <c r="R141" s="90">
        <v>103.108547508</v>
      </c>
      <c r="S141" s="91">
        <v>1.2930250825672675E-4</v>
      </c>
      <c r="T141" s="91">
        <f t="shared" si="2"/>
        <v>2.2702107706631071E-3</v>
      </c>
      <c r="U141" s="91">
        <f>R141/'סכום נכסי הקרן'!$C$42</f>
        <v>5.3301912522189159E-4</v>
      </c>
    </row>
    <row r="142" spans="2:21">
      <c r="B142" s="86" t="s">
        <v>498</v>
      </c>
      <c r="C142" s="110">
        <v>1165141</v>
      </c>
      <c r="D142" s="88" t="s">
        <v>120</v>
      </c>
      <c r="E142" s="88" t="s">
        <v>315</v>
      </c>
      <c r="F142" s="87" t="s">
        <v>465</v>
      </c>
      <c r="G142" s="88" t="s">
        <v>339</v>
      </c>
      <c r="H142" s="87" t="s">
        <v>480</v>
      </c>
      <c r="I142" s="87" t="s">
        <v>319</v>
      </c>
      <c r="J142" s="100"/>
      <c r="K142" s="90">
        <v>5.73999999999329</v>
      </c>
      <c r="L142" s="88" t="s">
        <v>133</v>
      </c>
      <c r="M142" s="89">
        <v>8.3999999999999995E-3</v>
      </c>
      <c r="N142" s="89">
        <v>4.5499999999916121E-2</v>
      </c>
      <c r="O142" s="90">
        <v>94421.349428000001</v>
      </c>
      <c r="P142" s="101">
        <v>88.4</v>
      </c>
      <c r="Q142" s="90"/>
      <c r="R142" s="90">
        <v>83.454424994000007</v>
      </c>
      <c r="S142" s="91">
        <v>1.3941894497129312E-4</v>
      </c>
      <c r="T142" s="91">
        <f t="shared" si="2"/>
        <v>1.8374726350031789E-3</v>
      </c>
      <c r="U142" s="91">
        <f>R142/'סכום נכסי הקרן'!$C$42</f>
        <v>4.3141723631347358E-4</v>
      </c>
    </row>
    <row r="143" spans="2:21">
      <c r="B143" s="86" t="s">
        <v>499</v>
      </c>
      <c r="C143" s="110">
        <v>1178367</v>
      </c>
      <c r="D143" s="88" t="s">
        <v>120</v>
      </c>
      <c r="E143" s="88" t="s">
        <v>315</v>
      </c>
      <c r="F143" s="87" t="s">
        <v>465</v>
      </c>
      <c r="G143" s="88" t="s">
        <v>339</v>
      </c>
      <c r="H143" s="87" t="s">
        <v>480</v>
      </c>
      <c r="I143" s="87" t="s">
        <v>319</v>
      </c>
      <c r="J143" s="100"/>
      <c r="K143" s="90">
        <v>6.5400000000883853</v>
      </c>
      <c r="L143" s="88" t="s">
        <v>133</v>
      </c>
      <c r="M143" s="89">
        <v>5.0000000000000001E-3</v>
      </c>
      <c r="N143" s="89">
        <v>3.7900000000289868E-2</v>
      </c>
      <c r="O143" s="90">
        <v>24283.785361999999</v>
      </c>
      <c r="P143" s="101">
        <v>86.66</v>
      </c>
      <c r="Q143" s="90"/>
      <c r="R143" s="90">
        <v>21.044329140999999</v>
      </c>
      <c r="S143" s="91">
        <v>1.3481195532357598E-4</v>
      </c>
      <c r="T143" s="91">
        <f t="shared" si="2"/>
        <v>4.6334725715703549E-4</v>
      </c>
      <c r="U143" s="91">
        <f>R143/'סכום נכסי הקרן'!$C$42</f>
        <v>1.0878855517528334E-4</v>
      </c>
    </row>
    <row r="144" spans="2:21">
      <c r="B144" s="86" t="s">
        <v>500</v>
      </c>
      <c r="C144" s="110">
        <v>1178375</v>
      </c>
      <c r="D144" s="88" t="s">
        <v>120</v>
      </c>
      <c r="E144" s="88" t="s">
        <v>315</v>
      </c>
      <c r="F144" s="87" t="s">
        <v>465</v>
      </c>
      <c r="G144" s="88" t="s">
        <v>339</v>
      </c>
      <c r="H144" s="87" t="s">
        <v>480</v>
      </c>
      <c r="I144" s="87" t="s">
        <v>319</v>
      </c>
      <c r="J144" s="100"/>
      <c r="K144" s="90">
        <v>6.3899999999944779</v>
      </c>
      <c r="L144" s="88" t="s">
        <v>133</v>
      </c>
      <c r="M144" s="89">
        <v>9.7000000000000003E-3</v>
      </c>
      <c r="N144" s="89">
        <v>4.5199999999980506E-2</v>
      </c>
      <c r="O144" s="90">
        <v>71858.066802000001</v>
      </c>
      <c r="P144" s="101">
        <v>85.7</v>
      </c>
      <c r="Q144" s="90"/>
      <c r="R144" s="90">
        <v>61.582367406000003</v>
      </c>
      <c r="S144" s="91">
        <v>1.7229888114689978E-4</v>
      </c>
      <c r="T144" s="91">
        <f t="shared" si="2"/>
        <v>1.3559007196487438E-3</v>
      </c>
      <c r="U144" s="91">
        <f>R144/'סכום נכסי הקרן'!$C$42</f>
        <v>3.1834974303456709E-4</v>
      </c>
    </row>
    <row r="145" spans="2:21">
      <c r="B145" s="86" t="s">
        <v>501</v>
      </c>
      <c r="C145" s="110">
        <v>1171214</v>
      </c>
      <c r="D145" s="88" t="s">
        <v>120</v>
      </c>
      <c r="E145" s="88" t="s">
        <v>315</v>
      </c>
      <c r="F145" s="87" t="s">
        <v>502</v>
      </c>
      <c r="G145" s="88" t="s">
        <v>503</v>
      </c>
      <c r="H145" s="87" t="s">
        <v>488</v>
      </c>
      <c r="I145" s="87" t="s">
        <v>131</v>
      </c>
      <c r="J145" s="100"/>
      <c r="K145" s="90">
        <v>1.5299999999981069</v>
      </c>
      <c r="L145" s="88" t="s">
        <v>133</v>
      </c>
      <c r="M145" s="89">
        <v>1.8500000000000003E-2</v>
      </c>
      <c r="N145" s="89">
        <v>3.7500000000000006E-2</v>
      </c>
      <c r="O145" s="90">
        <v>158812.173576</v>
      </c>
      <c r="P145" s="101">
        <v>106.43</v>
      </c>
      <c r="Q145" s="90"/>
      <c r="R145" s="90">
        <v>169.023801644</v>
      </c>
      <c r="S145" s="91">
        <v>2.2664141679415458E-4</v>
      </c>
      <c r="T145" s="91">
        <f t="shared" si="2"/>
        <v>3.7215115939913837E-3</v>
      </c>
      <c r="U145" s="91">
        <f>R145/'סכום נכסי הקרן'!$C$42</f>
        <v>8.7376770472858485E-4</v>
      </c>
    </row>
    <row r="146" spans="2:21">
      <c r="B146" s="86" t="s">
        <v>504</v>
      </c>
      <c r="C146" s="110">
        <v>1175660</v>
      </c>
      <c r="D146" s="88" t="s">
        <v>120</v>
      </c>
      <c r="E146" s="88" t="s">
        <v>315</v>
      </c>
      <c r="F146" s="87" t="s">
        <v>502</v>
      </c>
      <c r="G146" s="88" t="s">
        <v>503</v>
      </c>
      <c r="H146" s="87" t="s">
        <v>488</v>
      </c>
      <c r="I146" s="87" t="s">
        <v>131</v>
      </c>
      <c r="J146" s="100"/>
      <c r="K146" s="90">
        <v>1.3800000000000001</v>
      </c>
      <c r="L146" s="88" t="s">
        <v>133</v>
      </c>
      <c r="M146" s="89">
        <v>0.01</v>
      </c>
      <c r="N146" s="89">
        <v>4.5199999999875479E-2</v>
      </c>
      <c r="O146" s="90">
        <v>155858.98631199999</v>
      </c>
      <c r="P146" s="101">
        <v>103.05</v>
      </c>
      <c r="Q146" s="90"/>
      <c r="R146" s="90">
        <v>160.61267504999998</v>
      </c>
      <c r="S146" s="91">
        <v>1.6384061146109134E-4</v>
      </c>
      <c r="T146" s="91">
        <f t="shared" si="2"/>
        <v>3.5363181192639057E-3</v>
      </c>
      <c r="U146" s="91">
        <f>R146/'סכום נכסי הקרן'!$C$42</f>
        <v>8.3028642749580618E-4</v>
      </c>
    </row>
    <row r="147" spans="2:21">
      <c r="B147" s="86" t="s">
        <v>505</v>
      </c>
      <c r="C147" s="110">
        <v>1182831</v>
      </c>
      <c r="D147" s="88" t="s">
        <v>120</v>
      </c>
      <c r="E147" s="88" t="s">
        <v>315</v>
      </c>
      <c r="F147" s="87" t="s">
        <v>502</v>
      </c>
      <c r="G147" s="88" t="s">
        <v>503</v>
      </c>
      <c r="H147" s="87" t="s">
        <v>488</v>
      </c>
      <c r="I147" s="87" t="s">
        <v>131</v>
      </c>
      <c r="J147" s="100"/>
      <c r="K147" s="90">
        <v>4.3700000000008998</v>
      </c>
      <c r="L147" s="88" t="s">
        <v>133</v>
      </c>
      <c r="M147" s="89">
        <v>0.01</v>
      </c>
      <c r="N147" s="89">
        <v>5.1900000000016322E-2</v>
      </c>
      <c r="O147" s="90">
        <v>337801.61955300003</v>
      </c>
      <c r="P147" s="101">
        <v>88.87</v>
      </c>
      <c r="Q147" s="90"/>
      <c r="R147" s="90">
        <v>300.20429702900003</v>
      </c>
      <c r="S147" s="91">
        <v>2.8529144649417515E-4</v>
      </c>
      <c r="T147" s="91">
        <f t="shared" si="2"/>
        <v>6.6098014663789539E-3</v>
      </c>
      <c r="U147" s="91">
        <f>R147/'סכום נכסי הקרן'!$C$42</f>
        <v>1.5519046253448122E-3</v>
      </c>
    </row>
    <row r="148" spans="2:21">
      <c r="B148" s="86" t="s">
        <v>506</v>
      </c>
      <c r="C148" s="110">
        <v>1191659</v>
      </c>
      <c r="D148" s="88" t="s">
        <v>120</v>
      </c>
      <c r="E148" s="88" t="s">
        <v>315</v>
      </c>
      <c r="F148" s="87" t="s">
        <v>502</v>
      </c>
      <c r="G148" s="88" t="s">
        <v>503</v>
      </c>
      <c r="H148" s="87" t="s">
        <v>488</v>
      </c>
      <c r="I148" s="87" t="s">
        <v>131</v>
      </c>
      <c r="J148" s="100"/>
      <c r="K148" s="90">
        <v>3.0400000000014002</v>
      </c>
      <c r="L148" s="88" t="s">
        <v>133</v>
      </c>
      <c r="M148" s="89">
        <v>3.5400000000000001E-2</v>
      </c>
      <c r="N148" s="89">
        <v>4.7900000000046836E-2</v>
      </c>
      <c r="O148" s="90">
        <v>234022.42499999999</v>
      </c>
      <c r="P148" s="101">
        <v>97.61</v>
      </c>
      <c r="Q148" s="90"/>
      <c r="R148" s="90">
        <v>228.42928986700002</v>
      </c>
      <c r="S148" s="91">
        <v>3.4063903727747777E-4</v>
      </c>
      <c r="T148" s="91">
        <f t="shared" si="2"/>
        <v>5.0294824893227456E-3</v>
      </c>
      <c r="U148" s="91">
        <f>R148/'סכום נכסי הקרן'!$C$42</f>
        <v>1.1808640816176694E-3</v>
      </c>
    </row>
    <row r="149" spans="2:21">
      <c r="B149" s="86" t="s">
        <v>507</v>
      </c>
      <c r="C149" s="110">
        <v>1139542</v>
      </c>
      <c r="D149" s="88" t="s">
        <v>120</v>
      </c>
      <c r="E149" s="88" t="s">
        <v>315</v>
      </c>
      <c r="F149" s="87" t="s">
        <v>508</v>
      </c>
      <c r="G149" s="88" t="s">
        <v>349</v>
      </c>
      <c r="H149" s="87" t="s">
        <v>480</v>
      </c>
      <c r="I149" s="87" t="s">
        <v>319</v>
      </c>
      <c r="J149" s="100"/>
      <c r="K149" s="90">
        <v>3.0299999999571789</v>
      </c>
      <c r="L149" s="88" t="s">
        <v>133</v>
      </c>
      <c r="M149" s="89">
        <v>1.9400000000000001E-2</v>
      </c>
      <c r="N149" s="89">
        <v>2.4699999999838931E-2</v>
      </c>
      <c r="O149" s="90">
        <v>23389.626662999995</v>
      </c>
      <c r="P149" s="101">
        <v>108.83</v>
      </c>
      <c r="Q149" s="90"/>
      <c r="R149" s="90">
        <v>25.454929303</v>
      </c>
      <c r="S149" s="91">
        <v>6.4711168330763917E-5</v>
      </c>
      <c r="T149" s="91">
        <f t="shared" si="2"/>
        <v>5.6045843013795608E-4</v>
      </c>
      <c r="U149" s="91">
        <f>R149/'סכום נכסי הקרן'!$C$42</f>
        <v>1.3158913084889925E-4</v>
      </c>
    </row>
    <row r="150" spans="2:21">
      <c r="B150" s="86" t="s">
        <v>509</v>
      </c>
      <c r="C150" s="110">
        <v>1142595</v>
      </c>
      <c r="D150" s="88" t="s">
        <v>120</v>
      </c>
      <c r="E150" s="88" t="s">
        <v>315</v>
      </c>
      <c r="F150" s="87" t="s">
        <v>508</v>
      </c>
      <c r="G150" s="88" t="s">
        <v>349</v>
      </c>
      <c r="H150" s="87" t="s">
        <v>480</v>
      </c>
      <c r="I150" s="87" t="s">
        <v>319</v>
      </c>
      <c r="J150" s="100"/>
      <c r="K150" s="90">
        <v>3.9999999999965783</v>
      </c>
      <c r="L150" s="88" t="s">
        <v>133</v>
      </c>
      <c r="M150" s="89">
        <v>1.23E-2</v>
      </c>
      <c r="N150" s="89">
        <v>2.6299999999977418E-2</v>
      </c>
      <c r="O150" s="90">
        <v>280610.44547500001</v>
      </c>
      <c r="P150" s="101">
        <v>104.15</v>
      </c>
      <c r="Q150" s="90"/>
      <c r="R150" s="90">
        <v>292.25576918199999</v>
      </c>
      <c r="S150" s="91">
        <v>2.2066252522875564E-4</v>
      </c>
      <c r="T150" s="91">
        <f t="shared" si="2"/>
        <v>6.4347933417831247E-3</v>
      </c>
      <c r="U150" s="91">
        <f>R150/'סכום נכסי הקרן'!$C$42</f>
        <v>1.5108147500414958E-3</v>
      </c>
    </row>
    <row r="151" spans="2:21">
      <c r="B151" s="86" t="s">
        <v>510</v>
      </c>
      <c r="C151" s="110">
        <v>1820190</v>
      </c>
      <c r="D151" s="88" t="s">
        <v>120</v>
      </c>
      <c r="E151" s="88" t="s">
        <v>315</v>
      </c>
      <c r="F151" s="87" t="s">
        <v>511</v>
      </c>
      <c r="G151" s="88" t="s">
        <v>512</v>
      </c>
      <c r="H151" s="87" t="s">
        <v>513</v>
      </c>
      <c r="I151" s="87" t="s">
        <v>131</v>
      </c>
      <c r="J151" s="100"/>
      <c r="K151" s="90">
        <v>1.2</v>
      </c>
      <c r="L151" s="88" t="s">
        <v>133</v>
      </c>
      <c r="M151" s="89">
        <v>4.6500000000000007E-2</v>
      </c>
      <c r="N151" s="89">
        <v>5.1107226107226102E-2</v>
      </c>
      <c r="O151" s="90">
        <v>1.5380000000000003E-3</v>
      </c>
      <c r="P151" s="101">
        <v>110.23</v>
      </c>
      <c r="Q151" s="90"/>
      <c r="R151" s="90">
        <v>1.7160000000000002E-6</v>
      </c>
      <c r="S151" s="91">
        <v>3.5769671226020606E-12</v>
      </c>
      <c r="T151" s="91">
        <f t="shared" si="2"/>
        <v>3.7782334991729307E-11</v>
      </c>
      <c r="U151" s="91">
        <f>R151/'סכום נכסי הקרן'!$C$42</f>
        <v>8.8708534935942074E-12</v>
      </c>
    </row>
    <row r="152" spans="2:21">
      <c r="B152" s="86" t="s">
        <v>514</v>
      </c>
      <c r="C152" s="110">
        <v>1142231</v>
      </c>
      <c r="D152" s="88" t="s">
        <v>120</v>
      </c>
      <c r="E152" s="88" t="s">
        <v>315</v>
      </c>
      <c r="F152" s="87" t="s">
        <v>515</v>
      </c>
      <c r="G152" s="88" t="s">
        <v>512</v>
      </c>
      <c r="H152" s="87" t="s">
        <v>513</v>
      </c>
      <c r="I152" s="87" t="s">
        <v>131</v>
      </c>
      <c r="J152" s="100"/>
      <c r="K152" s="90">
        <v>2.8599999999972492</v>
      </c>
      <c r="L152" s="88" t="s">
        <v>133</v>
      </c>
      <c r="M152" s="89">
        <v>2.5699999999999997E-2</v>
      </c>
      <c r="N152" s="89">
        <v>4.5899999999821181E-2</v>
      </c>
      <c r="O152" s="90">
        <v>75988.204704999996</v>
      </c>
      <c r="P152" s="101">
        <v>105.24</v>
      </c>
      <c r="Q152" s="90"/>
      <c r="R152" s="90">
        <v>79.969982776999998</v>
      </c>
      <c r="S152" s="91">
        <v>6.3893008931527087E-5</v>
      </c>
      <c r="T152" s="91">
        <f t="shared" si="2"/>
        <v>1.760753309186152E-3</v>
      </c>
      <c r="U152" s="91">
        <f>R152/'סכום נכסי הקרן'!$C$42</f>
        <v>4.1340442954546558E-4</v>
      </c>
    </row>
    <row r="153" spans="2:21">
      <c r="B153" s="86" t="s">
        <v>516</v>
      </c>
      <c r="C153" s="110">
        <v>1171628</v>
      </c>
      <c r="D153" s="88" t="s">
        <v>120</v>
      </c>
      <c r="E153" s="88" t="s">
        <v>315</v>
      </c>
      <c r="F153" s="87" t="s">
        <v>515</v>
      </c>
      <c r="G153" s="88" t="s">
        <v>512</v>
      </c>
      <c r="H153" s="87" t="s">
        <v>513</v>
      </c>
      <c r="I153" s="87" t="s">
        <v>131</v>
      </c>
      <c r="J153" s="100"/>
      <c r="K153" s="90">
        <v>1.7299999999654121</v>
      </c>
      <c r="L153" s="88" t="s">
        <v>133</v>
      </c>
      <c r="M153" s="89">
        <v>1.2199999999999999E-2</v>
      </c>
      <c r="N153" s="89">
        <v>3.8699999998749512E-2</v>
      </c>
      <c r="O153" s="90">
        <v>10785.899664</v>
      </c>
      <c r="P153" s="101">
        <v>104.54</v>
      </c>
      <c r="Q153" s="90"/>
      <c r="R153" s="90">
        <v>11.275579842999999</v>
      </c>
      <c r="S153" s="91">
        <v>2.3447607965217392E-5</v>
      </c>
      <c r="T153" s="91">
        <f t="shared" si="2"/>
        <v>2.4826208324837788E-4</v>
      </c>
      <c r="U153" s="91">
        <f>R153/'סכום נכסי הקרן'!$C$42</f>
        <v>5.8289054104065829E-5</v>
      </c>
    </row>
    <row r="154" spans="2:21">
      <c r="B154" s="86" t="s">
        <v>517</v>
      </c>
      <c r="C154" s="110">
        <v>1178292</v>
      </c>
      <c r="D154" s="88" t="s">
        <v>120</v>
      </c>
      <c r="E154" s="88" t="s">
        <v>315</v>
      </c>
      <c r="F154" s="87" t="s">
        <v>515</v>
      </c>
      <c r="G154" s="88" t="s">
        <v>512</v>
      </c>
      <c r="H154" s="87" t="s">
        <v>513</v>
      </c>
      <c r="I154" s="87" t="s">
        <v>131</v>
      </c>
      <c r="J154" s="100"/>
      <c r="K154" s="90">
        <v>5.5500000000307095</v>
      </c>
      <c r="L154" s="88" t="s">
        <v>133</v>
      </c>
      <c r="M154" s="89">
        <v>1.09E-2</v>
      </c>
      <c r="N154" s="89">
        <v>4.4700000000272813E-2</v>
      </c>
      <c r="O154" s="90">
        <v>78007.475000000006</v>
      </c>
      <c r="P154" s="101">
        <v>89.75</v>
      </c>
      <c r="Q154" s="90"/>
      <c r="R154" s="90">
        <v>70.011709346999993</v>
      </c>
      <c r="S154" s="91">
        <v>1.7334994444444447E-4</v>
      </c>
      <c r="T154" s="91">
        <f t="shared" si="2"/>
        <v>1.5414952540162817E-3</v>
      </c>
      <c r="U154" s="91">
        <f>R154/'סכום נכסי הקרן'!$C$42</f>
        <v>3.619251844133666E-4</v>
      </c>
    </row>
    <row r="155" spans="2:21">
      <c r="B155" s="86" t="s">
        <v>518</v>
      </c>
      <c r="C155" s="110">
        <v>1184530</v>
      </c>
      <c r="D155" s="88" t="s">
        <v>120</v>
      </c>
      <c r="E155" s="88" t="s">
        <v>315</v>
      </c>
      <c r="F155" s="87" t="s">
        <v>515</v>
      </c>
      <c r="G155" s="88" t="s">
        <v>512</v>
      </c>
      <c r="H155" s="87" t="s">
        <v>513</v>
      </c>
      <c r="I155" s="87" t="s">
        <v>131</v>
      </c>
      <c r="J155" s="100"/>
      <c r="K155" s="90">
        <v>6.48999999995974</v>
      </c>
      <c r="L155" s="88" t="s">
        <v>133</v>
      </c>
      <c r="M155" s="89">
        <v>1.54E-2</v>
      </c>
      <c r="N155" s="89">
        <v>4.6799999999719927E-2</v>
      </c>
      <c r="O155" s="90">
        <v>98723.478836000009</v>
      </c>
      <c r="P155" s="101">
        <v>86.8</v>
      </c>
      <c r="Q155" s="90"/>
      <c r="R155" s="90">
        <v>85.691979305000004</v>
      </c>
      <c r="S155" s="91">
        <v>2.8206708238857144E-4</v>
      </c>
      <c r="T155" s="91">
        <f t="shared" si="2"/>
        <v>1.886738384735341E-3</v>
      </c>
      <c r="U155" s="91">
        <f>R155/'סכום נכסי הקרן'!$C$42</f>
        <v>4.4298426223237866E-4</v>
      </c>
    </row>
    <row r="156" spans="2:21">
      <c r="B156" s="86" t="s">
        <v>519</v>
      </c>
      <c r="C156" s="110">
        <v>1182989</v>
      </c>
      <c r="D156" s="88" t="s">
        <v>120</v>
      </c>
      <c r="E156" s="88" t="s">
        <v>315</v>
      </c>
      <c r="F156" s="87" t="s">
        <v>520</v>
      </c>
      <c r="G156" s="88" t="s">
        <v>521</v>
      </c>
      <c r="H156" s="87" t="s">
        <v>522</v>
      </c>
      <c r="I156" s="87" t="s">
        <v>319</v>
      </c>
      <c r="J156" s="100"/>
      <c r="K156" s="90">
        <v>4.7100000000048325</v>
      </c>
      <c r="L156" s="88" t="s">
        <v>133</v>
      </c>
      <c r="M156" s="89">
        <v>7.4999999999999997E-3</v>
      </c>
      <c r="N156" s="89">
        <v>3.8400000000042289E-2</v>
      </c>
      <c r="O156" s="90">
        <v>286649.165056</v>
      </c>
      <c r="P156" s="101">
        <v>92.39</v>
      </c>
      <c r="Q156" s="90"/>
      <c r="R156" s="90">
        <v>264.835172532</v>
      </c>
      <c r="S156" s="91">
        <v>2.1414101677573585E-4</v>
      </c>
      <c r="T156" s="91">
        <f t="shared" si="2"/>
        <v>5.831055481466463E-3</v>
      </c>
      <c r="U156" s="91">
        <f>R156/'סכום נכסי הקרן'!$C$42</f>
        <v>1.3690641115863152E-3</v>
      </c>
    </row>
    <row r="157" spans="2:21">
      <c r="B157" s="86" t="s">
        <v>523</v>
      </c>
      <c r="C157" s="110">
        <v>1260769</v>
      </c>
      <c r="D157" s="88" t="s">
        <v>120</v>
      </c>
      <c r="E157" s="88" t="s">
        <v>315</v>
      </c>
      <c r="F157" s="87" t="s">
        <v>524</v>
      </c>
      <c r="G157" s="88" t="s">
        <v>512</v>
      </c>
      <c r="H157" s="87" t="s">
        <v>513</v>
      </c>
      <c r="I157" s="87" t="s">
        <v>131</v>
      </c>
      <c r="J157" s="100"/>
      <c r="K157" s="90">
        <v>3.7899999999848313</v>
      </c>
      <c r="L157" s="88" t="s">
        <v>133</v>
      </c>
      <c r="M157" s="89">
        <v>1.0800000000000001E-2</v>
      </c>
      <c r="N157" s="89">
        <v>3.6899999999882784E-2</v>
      </c>
      <c r="O157" s="90">
        <v>116110.78335999999</v>
      </c>
      <c r="P157" s="101">
        <v>99.93</v>
      </c>
      <c r="Q157" s="90"/>
      <c r="R157" s="90">
        <v>116.029505344</v>
      </c>
      <c r="S157" s="91">
        <v>3.5399629073170729E-4</v>
      </c>
      <c r="T157" s="91">
        <f t="shared" si="2"/>
        <v>2.5547002563121525E-3</v>
      </c>
      <c r="U157" s="91">
        <f>R157/'סכום נכסי הקרן'!$C$42</f>
        <v>5.998139527044464E-4</v>
      </c>
    </row>
    <row r="158" spans="2:21">
      <c r="B158" s="86" t="s">
        <v>525</v>
      </c>
      <c r="C158" s="110">
        <v>6120224</v>
      </c>
      <c r="D158" s="88" t="s">
        <v>120</v>
      </c>
      <c r="E158" s="88" t="s">
        <v>315</v>
      </c>
      <c r="F158" s="87" t="s">
        <v>526</v>
      </c>
      <c r="G158" s="88" t="s">
        <v>339</v>
      </c>
      <c r="H158" s="87" t="s">
        <v>522</v>
      </c>
      <c r="I158" s="87" t="s">
        <v>319</v>
      </c>
      <c r="J158" s="100"/>
      <c r="K158" s="90">
        <v>3.9900000001177953</v>
      </c>
      <c r="L158" s="88" t="s">
        <v>133</v>
      </c>
      <c r="M158" s="89">
        <v>1.8000000000000002E-2</v>
      </c>
      <c r="N158" s="89">
        <v>3.280000000067311E-2</v>
      </c>
      <c r="O158" s="90">
        <v>13164.878094</v>
      </c>
      <c r="P158" s="101">
        <v>103.82</v>
      </c>
      <c r="Q158" s="90"/>
      <c r="R158" s="90">
        <v>13.667776460999999</v>
      </c>
      <c r="S158" s="91">
        <v>2.3592209060383538E-5</v>
      </c>
      <c r="T158" s="91">
        <f t="shared" si="2"/>
        <v>3.0093269746012493E-4</v>
      </c>
      <c r="U158" s="91">
        <f>R158/'סכום נכסי הקרן'!$C$42</f>
        <v>7.0655502662428032E-5</v>
      </c>
    </row>
    <row r="159" spans="2:21">
      <c r="B159" s="86" t="s">
        <v>527</v>
      </c>
      <c r="C159" s="110">
        <v>1193630</v>
      </c>
      <c r="D159" s="88" t="s">
        <v>120</v>
      </c>
      <c r="E159" s="88" t="s">
        <v>315</v>
      </c>
      <c r="F159" s="87" t="s">
        <v>528</v>
      </c>
      <c r="G159" s="88" t="s">
        <v>339</v>
      </c>
      <c r="H159" s="87" t="s">
        <v>522</v>
      </c>
      <c r="I159" s="87" t="s">
        <v>319</v>
      </c>
      <c r="J159" s="100"/>
      <c r="K159" s="90">
        <v>5.0900000000067367</v>
      </c>
      <c r="L159" s="88" t="s">
        <v>133</v>
      </c>
      <c r="M159" s="89">
        <v>3.6200000000000003E-2</v>
      </c>
      <c r="N159" s="89">
        <v>4.6200000000054066E-2</v>
      </c>
      <c r="O159" s="90">
        <v>242327.805085</v>
      </c>
      <c r="P159" s="101">
        <v>96.18</v>
      </c>
      <c r="Q159" s="90"/>
      <c r="R159" s="90">
        <v>233.07087722699998</v>
      </c>
      <c r="S159" s="91">
        <v>1.9221900226146717E-4</v>
      </c>
      <c r="T159" s="91">
        <f t="shared" si="2"/>
        <v>5.1316794639899334E-3</v>
      </c>
      <c r="U159" s="91">
        <f>R159/'סכום נכסי הקרן'!$C$42</f>
        <v>1.2048587444663166E-3</v>
      </c>
    </row>
    <row r="160" spans="2:21">
      <c r="B160" s="86" t="s">
        <v>529</v>
      </c>
      <c r="C160" s="110">
        <v>1132828</v>
      </c>
      <c r="D160" s="88" t="s">
        <v>120</v>
      </c>
      <c r="E160" s="88" t="s">
        <v>315</v>
      </c>
      <c r="F160" s="87" t="s">
        <v>530</v>
      </c>
      <c r="G160" s="88" t="s">
        <v>157</v>
      </c>
      <c r="H160" s="87" t="s">
        <v>522</v>
      </c>
      <c r="I160" s="87" t="s">
        <v>319</v>
      </c>
      <c r="J160" s="100"/>
      <c r="K160" s="90">
        <v>0.76000000000189183</v>
      </c>
      <c r="L160" s="88" t="s">
        <v>133</v>
      </c>
      <c r="M160" s="89">
        <v>1.9799999999999998E-2</v>
      </c>
      <c r="N160" s="89">
        <v>2.1799999999962173E-2</v>
      </c>
      <c r="O160" s="90">
        <v>96625.749179999999</v>
      </c>
      <c r="P160" s="101">
        <v>109.42</v>
      </c>
      <c r="Q160" s="90"/>
      <c r="R160" s="90">
        <v>105.72788967999998</v>
      </c>
      <c r="S160" s="91">
        <v>3.1797381547642596E-4</v>
      </c>
      <c r="T160" s="91">
        <f t="shared" si="2"/>
        <v>2.327882602481561E-3</v>
      </c>
      <c r="U160" s="91">
        <f>R160/'סכום נכסי הקרן'!$C$42</f>
        <v>5.4655980159567055E-4</v>
      </c>
    </row>
    <row r="161" spans="2:21">
      <c r="B161" s="86" t="s">
        <v>531</v>
      </c>
      <c r="C161" s="110">
        <v>1166057</v>
      </c>
      <c r="D161" s="88" t="s">
        <v>120</v>
      </c>
      <c r="E161" s="88" t="s">
        <v>315</v>
      </c>
      <c r="F161" s="87" t="s">
        <v>532</v>
      </c>
      <c r="G161" s="88" t="s">
        <v>349</v>
      </c>
      <c r="H161" s="87" t="s">
        <v>533</v>
      </c>
      <c r="I161" s="87" t="s">
        <v>319</v>
      </c>
      <c r="J161" s="100"/>
      <c r="K161" s="90">
        <v>3.9699999999937154</v>
      </c>
      <c r="L161" s="88" t="s">
        <v>133</v>
      </c>
      <c r="M161" s="89">
        <v>2.75E-2</v>
      </c>
      <c r="N161" s="89">
        <v>3.7799999999950623E-2</v>
      </c>
      <c r="O161" s="90">
        <v>170913.47471000001</v>
      </c>
      <c r="P161" s="101">
        <v>104.28</v>
      </c>
      <c r="Q161" s="90"/>
      <c r="R161" s="90">
        <v>178.228571096</v>
      </c>
      <c r="S161" s="91">
        <v>1.8927306099485828E-4</v>
      </c>
      <c r="T161" s="91">
        <f t="shared" si="2"/>
        <v>3.9241792414022817E-3</v>
      </c>
      <c r="U161" s="91">
        <f>R161/'סכום נכסי הקרן'!$C$42</f>
        <v>9.2135171478161719E-4</v>
      </c>
    </row>
    <row r="162" spans="2:21">
      <c r="B162" s="86" t="s">
        <v>534</v>
      </c>
      <c r="C162" s="110">
        <v>1180355</v>
      </c>
      <c r="D162" s="88" t="s">
        <v>120</v>
      </c>
      <c r="E162" s="88" t="s">
        <v>315</v>
      </c>
      <c r="F162" s="87" t="s">
        <v>532</v>
      </c>
      <c r="G162" s="88" t="s">
        <v>349</v>
      </c>
      <c r="H162" s="87" t="s">
        <v>533</v>
      </c>
      <c r="I162" s="87" t="s">
        <v>319</v>
      </c>
      <c r="J162" s="100"/>
      <c r="K162" s="90">
        <v>4.2100000001174358</v>
      </c>
      <c r="L162" s="88" t="s">
        <v>133</v>
      </c>
      <c r="M162" s="89">
        <v>2.5000000000000001E-2</v>
      </c>
      <c r="N162" s="89">
        <v>6.1400000002045638E-2</v>
      </c>
      <c r="O162" s="90">
        <v>12233.796406999998</v>
      </c>
      <c r="P162" s="101">
        <v>86.31</v>
      </c>
      <c r="Q162" s="90"/>
      <c r="R162" s="90">
        <v>10.558988556000003</v>
      </c>
      <c r="S162" s="91">
        <v>1.437972606718408E-5</v>
      </c>
      <c r="T162" s="91">
        <f t="shared" si="2"/>
        <v>2.324844072241423E-4</v>
      </c>
      <c r="U162" s="91">
        <f>R162/'סכום נכסי הקרן'!$C$42</f>
        <v>5.4584638998143283E-5</v>
      </c>
    </row>
    <row r="163" spans="2:21">
      <c r="B163" s="86" t="s">
        <v>535</v>
      </c>
      <c r="C163" s="110">
        <v>1260603</v>
      </c>
      <c r="D163" s="88" t="s">
        <v>120</v>
      </c>
      <c r="E163" s="88" t="s">
        <v>315</v>
      </c>
      <c r="F163" s="87" t="s">
        <v>524</v>
      </c>
      <c r="G163" s="88" t="s">
        <v>512</v>
      </c>
      <c r="H163" s="87" t="s">
        <v>536</v>
      </c>
      <c r="I163" s="87" t="s">
        <v>131</v>
      </c>
      <c r="J163" s="100"/>
      <c r="K163" s="90">
        <v>2.4599999999962443</v>
      </c>
      <c r="L163" s="88" t="s">
        <v>133</v>
      </c>
      <c r="M163" s="89">
        <v>0.04</v>
      </c>
      <c r="N163" s="89">
        <v>0.13529999999976408</v>
      </c>
      <c r="O163" s="90">
        <v>193686.62517099999</v>
      </c>
      <c r="P163" s="101">
        <v>87.99</v>
      </c>
      <c r="Q163" s="90"/>
      <c r="R163" s="90">
        <v>170.42486303400003</v>
      </c>
      <c r="S163" s="91">
        <v>6.6916625793113165E-5</v>
      </c>
      <c r="T163" s="91">
        <f t="shared" si="2"/>
        <v>3.7523597121621056E-3</v>
      </c>
      <c r="U163" s="91">
        <f>R163/'סכום נכסי הקרן'!$C$42</f>
        <v>8.8101048463897044E-4</v>
      </c>
    </row>
    <row r="164" spans="2:21">
      <c r="B164" s="86" t="s">
        <v>537</v>
      </c>
      <c r="C164" s="110">
        <v>1260652</v>
      </c>
      <c r="D164" s="88" t="s">
        <v>120</v>
      </c>
      <c r="E164" s="88" t="s">
        <v>315</v>
      </c>
      <c r="F164" s="87" t="s">
        <v>524</v>
      </c>
      <c r="G164" s="88" t="s">
        <v>512</v>
      </c>
      <c r="H164" s="87" t="s">
        <v>536</v>
      </c>
      <c r="I164" s="87" t="s">
        <v>131</v>
      </c>
      <c r="J164" s="100"/>
      <c r="K164" s="90">
        <v>3.189999999992513</v>
      </c>
      <c r="L164" s="88" t="s">
        <v>133</v>
      </c>
      <c r="M164" s="89">
        <v>3.2799999999999996E-2</v>
      </c>
      <c r="N164" s="89">
        <v>0.1213999999996159</v>
      </c>
      <c r="O164" s="90">
        <v>180990.12441600004</v>
      </c>
      <c r="P164" s="101">
        <v>84.87</v>
      </c>
      <c r="Q164" s="90"/>
      <c r="R164" s="90">
        <v>153.60631738500001</v>
      </c>
      <c r="S164" s="91">
        <v>1.2062253347099059E-4</v>
      </c>
      <c r="T164" s="91">
        <f t="shared" si="2"/>
        <v>3.3820543941060393E-3</v>
      </c>
      <c r="U164" s="91">
        <f>R164/'סכום נכסי הקרן'!$C$42</f>
        <v>7.9406709627789502E-4</v>
      </c>
    </row>
    <row r="165" spans="2:21">
      <c r="B165" s="86" t="s">
        <v>538</v>
      </c>
      <c r="C165" s="110">
        <v>1260736</v>
      </c>
      <c r="D165" s="88" t="s">
        <v>120</v>
      </c>
      <c r="E165" s="88" t="s">
        <v>315</v>
      </c>
      <c r="F165" s="87" t="s">
        <v>524</v>
      </c>
      <c r="G165" s="88" t="s">
        <v>512</v>
      </c>
      <c r="H165" s="87" t="s">
        <v>536</v>
      </c>
      <c r="I165" s="87" t="s">
        <v>131</v>
      </c>
      <c r="J165" s="100"/>
      <c r="K165" s="90">
        <v>4.0700000000133638</v>
      </c>
      <c r="L165" s="88" t="s">
        <v>133</v>
      </c>
      <c r="M165" s="89">
        <v>1.29E-2</v>
      </c>
      <c r="N165" s="89">
        <v>9.5000000000402526E-2</v>
      </c>
      <c r="O165" s="90">
        <v>79288.816869000002</v>
      </c>
      <c r="P165" s="101">
        <v>78.33</v>
      </c>
      <c r="Q165" s="90"/>
      <c r="R165" s="90">
        <v>62.106930031000005</v>
      </c>
      <c r="S165" s="91">
        <v>7.6940468958932727E-5</v>
      </c>
      <c r="T165" s="91">
        <f t="shared" si="2"/>
        <v>1.3674503704773514E-3</v>
      </c>
      <c r="U165" s="91">
        <f>R165/'סכום נכסי הקרן'!$C$42</f>
        <v>3.2106146692418842E-4</v>
      </c>
    </row>
    <row r="166" spans="2:21">
      <c r="B166" s="86" t="s">
        <v>539</v>
      </c>
      <c r="C166" s="110">
        <v>6120323</v>
      </c>
      <c r="D166" s="88" t="s">
        <v>120</v>
      </c>
      <c r="E166" s="88" t="s">
        <v>315</v>
      </c>
      <c r="F166" s="87" t="s">
        <v>526</v>
      </c>
      <c r="G166" s="88" t="s">
        <v>339</v>
      </c>
      <c r="H166" s="87" t="s">
        <v>533</v>
      </c>
      <c r="I166" s="87" t="s">
        <v>319</v>
      </c>
      <c r="J166" s="100"/>
      <c r="K166" s="90">
        <v>3.1900000000050079</v>
      </c>
      <c r="L166" s="88" t="s">
        <v>133</v>
      </c>
      <c r="M166" s="89">
        <v>3.3000000000000002E-2</v>
      </c>
      <c r="N166" s="89">
        <v>5.7600000000152633E-2</v>
      </c>
      <c r="O166" s="90">
        <v>206134.74377199999</v>
      </c>
      <c r="P166" s="101">
        <v>101.7</v>
      </c>
      <c r="Q166" s="90"/>
      <c r="R166" s="90">
        <v>209.63904350500005</v>
      </c>
      <c r="S166" s="91">
        <v>3.2647561391460796E-4</v>
      </c>
      <c r="T166" s="91">
        <f t="shared" si="2"/>
        <v>4.6157649003797348E-3</v>
      </c>
      <c r="U166" s="91">
        <f>R166/'סכום נכסי הקרן'!$C$42</f>
        <v>1.0837279961946839E-3</v>
      </c>
    </row>
    <row r="167" spans="2:21">
      <c r="B167" s="86" t="s">
        <v>540</v>
      </c>
      <c r="C167" s="110">
        <v>1168350</v>
      </c>
      <c r="D167" s="88" t="s">
        <v>120</v>
      </c>
      <c r="E167" s="88" t="s">
        <v>315</v>
      </c>
      <c r="F167" s="87" t="s">
        <v>541</v>
      </c>
      <c r="G167" s="88" t="s">
        <v>339</v>
      </c>
      <c r="H167" s="87" t="s">
        <v>533</v>
      </c>
      <c r="I167" s="87" t="s">
        <v>319</v>
      </c>
      <c r="J167" s="100"/>
      <c r="K167" s="90">
        <v>2.7499999999976987</v>
      </c>
      <c r="L167" s="88" t="s">
        <v>133</v>
      </c>
      <c r="M167" s="89">
        <v>1E-3</v>
      </c>
      <c r="N167" s="89">
        <v>3.2399999999931886E-2</v>
      </c>
      <c r="O167" s="90">
        <v>217003.42274000001</v>
      </c>
      <c r="P167" s="101">
        <v>100.12</v>
      </c>
      <c r="Q167" s="90"/>
      <c r="R167" s="90">
        <v>217.26383400199998</v>
      </c>
      <c r="S167" s="91">
        <v>3.8318839988698769E-4</v>
      </c>
      <c r="T167" s="91">
        <f t="shared" si="2"/>
        <v>4.7836450803327686E-3</v>
      </c>
      <c r="U167" s="91">
        <f>R167/'סכום נכסי הקרן'!$C$42</f>
        <v>1.1231443128719774E-3</v>
      </c>
    </row>
    <row r="168" spans="2:21">
      <c r="B168" s="86" t="s">
        <v>542</v>
      </c>
      <c r="C168" s="110">
        <v>1175975</v>
      </c>
      <c r="D168" s="88" t="s">
        <v>120</v>
      </c>
      <c r="E168" s="88" t="s">
        <v>315</v>
      </c>
      <c r="F168" s="87" t="s">
        <v>541</v>
      </c>
      <c r="G168" s="88" t="s">
        <v>339</v>
      </c>
      <c r="H168" s="87" t="s">
        <v>533</v>
      </c>
      <c r="I168" s="87" t="s">
        <v>319</v>
      </c>
      <c r="J168" s="100"/>
      <c r="K168" s="90">
        <v>5.460000000004066</v>
      </c>
      <c r="L168" s="88" t="s">
        <v>133</v>
      </c>
      <c r="M168" s="89">
        <v>3.0000000000000001E-3</v>
      </c>
      <c r="N168" s="89">
        <v>4.0200000000025875E-2</v>
      </c>
      <c r="O168" s="90">
        <v>122375.909139</v>
      </c>
      <c r="P168" s="101">
        <v>88.42</v>
      </c>
      <c r="Q168" s="90"/>
      <c r="R168" s="90">
        <v>108.204778836</v>
      </c>
      <c r="S168" s="91">
        <v>3.3824748099470968E-4</v>
      </c>
      <c r="T168" s="91">
        <f t="shared" si="2"/>
        <v>2.3824179497014763E-3</v>
      </c>
      <c r="U168" s="91">
        <f>R168/'סכום נכסי הקרן'!$C$42</f>
        <v>5.5936406780939343E-4</v>
      </c>
    </row>
    <row r="169" spans="2:21">
      <c r="B169" s="86" t="s">
        <v>543</v>
      </c>
      <c r="C169" s="110">
        <v>1185834</v>
      </c>
      <c r="D169" s="88" t="s">
        <v>120</v>
      </c>
      <c r="E169" s="88" t="s">
        <v>315</v>
      </c>
      <c r="F169" s="87" t="s">
        <v>541</v>
      </c>
      <c r="G169" s="88" t="s">
        <v>339</v>
      </c>
      <c r="H169" s="87" t="s">
        <v>533</v>
      </c>
      <c r="I169" s="87" t="s">
        <v>319</v>
      </c>
      <c r="J169" s="100"/>
      <c r="K169" s="90">
        <v>3.9799999999914015</v>
      </c>
      <c r="L169" s="88" t="s">
        <v>133</v>
      </c>
      <c r="M169" s="89">
        <v>3.0000000000000001E-3</v>
      </c>
      <c r="N169" s="89">
        <v>3.8499999999938576E-2</v>
      </c>
      <c r="O169" s="90">
        <v>177741.14618000001</v>
      </c>
      <c r="P169" s="101">
        <v>91.6</v>
      </c>
      <c r="Q169" s="90"/>
      <c r="R169" s="90">
        <v>162.81089028</v>
      </c>
      <c r="S169" s="91">
        <v>3.4947138454581204E-4</v>
      </c>
      <c r="T169" s="91">
        <f t="shared" si="2"/>
        <v>3.584717713788254E-3</v>
      </c>
      <c r="U169" s="91">
        <f>R169/'סכום נכסי הקרן'!$C$42</f>
        <v>8.4165009023049007E-4</v>
      </c>
    </row>
    <row r="170" spans="2:21">
      <c r="B170" s="86" t="s">
        <v>544</v>
      </c>
      <c r="C170" s="110">
        <v>1192129</v>
      </c>
      <c r="D170" s="88" t="s">
        <v>120</v>
      </c>
      <c r="E170" s="88" t="s">
        <v>315</v>
      </c>
      <c r="F170" s="87" t="s">
        <v>541</v>
      </c>
      <c r="G170" s="88" t="s">
        <v>339</v>
      </c>
      <c r="H170" s="87" t="s">
        <v>533</v>
      </c>
      <c r="I170" s="87" t="s">
        <v>319</v>
      </c>
      <c r="J170" s="100"/>
      <c r="K170" s="90">
        <v>3.4900000000126528</v>
      </c>
      <c r="L170" s="88" t="s">
        <v>133</v>
      </c>
      <c r="M170" s="89">
        <v>3.0000000000000001E-3</v>
      </c>
      <c r="N170" s="89">
        <v>3.2800000000140946E-2</v>
      </c>
      <c r="O170" s="90">
        <v>68414.784360000005</v>
      </c>
      <c r="P170" s="101">
        <v>91.26</v>
      </c>
      <c r="Q170" s="90"/>
      <c r="R170" s="90">
        <v>62.435332229000004</v>
      </c>
      <c r="S170" s="91">
        <v>2.7365913744000002E-4</v>
      </c>
      <c r="T170" s="91">
        <f t="shared" si="2"/>
        <v>1.3746810242400882E-3</v>
      </c>
      <c r="U170" s="91">
        <f>R170/'סכום נכסי הקרן'!$C$42</f>
        <v>3.2275914045882262E-4</v>
      </c>
    </row>
    <row r="171" spans="2:21">
      <c r="B171" s="86" t="s">
        <v>545</v>
      </c>
      <c r="C171" s="110">
        <v>1188192</v>
      </c>
      <c r="D171" s="88" t="s">
        <v>120</v>
      </c>
      <c r="E171" s="88" t="s">
        <v>315</v>
      </c>
      <c r="F171" s="87" t="s">
        <v>546</v>
      </c>
      <c r="G171" s="88" t="s">
        <v>547</v>
      </c>
      <c r="H171" s="87" t="s">
        <v>536</v>
      </c>
      <c r="I171" s="87" t="s">
        <v>131</v>
      </c>
      <c r="J171" s="100"/>
      <c r="K171" s="90">
        <v>4.4100000000154154</v>
      </c>
      <c r="L171" s="88" t="s">
        <v>133</v>
      </c>
      <c r="M171" s="89">
        <v>3.2500000000000001E-2</v>
      </c>
      <c r="N171" s="89">
        <v>5.5600000000160223E-2</v>
      </c>
      <c r="O171" s="90">
        <v>87688.984951000006</v>
      </c>
      <c r="P171" s="101">
        <v>93.95</v>
      </c>
      <c r="Q171" s="90"/>
      <c r="R171" s="90">
        <v>82.383801953000003</v>
      </c>
      <c r="S171" s="91">
        <v>3.3726532673461539E-4</v>
      </c>
      <c r="T171" s="91">
        <f t="shared" si="2"/>
        <v>1.8139000019117301E-3</v>
      </c>
      <c r="U171" s="91">
        <f>R171/'סכום נכסי הקרן'!$C$42</f>
        <v>4.2588265581022339E-4</v>
      </c>
    </row>
    <row r="172" spans="2:21">
      <c r="B172" s="86" t="s">
        <v>552</v>
      </c>
      <c r="C172" s="110">
        <v>3660156</v>
      </c>
      <c r="D172" s="88" t="s">
        <v>120</v>
      </c>
      <c r="E172" s="88" t="s">
        <v>315</v>
      </c>
      <c r="F172" s="87" t="s">
        <v>553</v>
      </c>
      <c r="G172" s="88" t="s">
        <v>339</v>
      </c>
      <c r="H172" s="87" t="s">
        <v>551</v>
      </c>
      <c r="I172" s="87"/>
      <c r="J172" s="100"/>
      <c r="K172" s="90">
        <v>3.6600000000050938</v>
      </c>
      <c r="L172" s="88" t="s">
        <v>133</v>
      </c>
      <c r="M172" s="89">
        <v>1.9E-2</v>
      </c>
      <c r="N172" s="89">
        <v>3.7000000000028302E-2</v>
      </c>
      <c r="O172" s="90">
        <v>178302.8</v>
      </c>
      <c r="P172" s="101">
        <v>98.09</v>
      </c>
      <c r="Q172" s="90">
        <v>1.7714141580000002</v>
      </c>
      <c r="R172" s="90">
        <v>176.66863123500002</v>
      </c>
      <c r="S172" s="91">
        <v>3.2787641294493855E-4</v>
      </c>
      <c r="T172" s="91">
        <f t="shared" si="2"/>
        <v>3.8898329882581946E-3</v>
      </c>
      <c r="U172" s="91">
        <f>R172/'סכום נכסי הקרן'!$C$42</f>
        <v>9.1328761340297581E-4</v>
      </c>
    </row>
    <row r="173" spans="2:21">
      <c r="B173" s="86" t="s">
        <v>554</v>
      </c>
      <c r="C173" s="110">
        <v>1140581</v>
      </c>
      <c r="D173" s="88" t="s">
        <v>120</v>
      </c>
      <c r="E173" s="88" t="s">
        <v>315</v>
      </c>
      <c r="F173" s="87" t="s">
        <v>555</v>
      </c>
      <c r="G173" s="88" t="s">
        <v>339</v>
      </c>
      <c r="H173" s="87" t="s">
        <v>551</v>
      </c>
      <c r="I173" s="87"/>
      <c r="J173" s="100"/>
      <c r="K173" s="90">
        <v>9.9984412542426723E-3</v>
      </c>
      <c r="L173" s="88" t="s">
        <v>133</v>
      </c>
      <c r="M173" s="89">
        <v>2.1000000000000001E-2</v>
      </c>
      <c r="N173" s="89">
        <v>0.24751011401250456</v>
      </c>
      <c r="O173" s="90">
        <v>4.8589999999999996E-3</v>
      </c>
      <c r="P173" s="101">
        <v>111.53</v>
      </c>
      <c r="Q173" s="90"/>
      <c r="R173" s="90">
        <v>5.4380000000000011E-6</v>
      </c>
      <c r="S173" s="91">
        <v>2.3833813328708164E-11</v>
      </c>
      <c r="T173" s="91">
        <f t="shared" si="2"/>
        <v>1.1973213151807925E-10</v>
      </c>
      <c r="U173" s="91">
        <f>R173/'סכום נכסי הקרן'!$C$42</f>
        <v>2.8111714043219875E-11</v>
      </c>
    </row>
    <row r="174" spans="2:21">
      <c r="B174" s="86" t="s">
        <v>556</v>
      </c>
      <c r="C174" s="110">
        <v>1155928</v>
      </c>
      <c r="D174" s="88" t="s">
        <v>120</v>
      </c>
      <c r="E174" s="88" t="s">
        <v>315</v>
      </c>
      <c r="F174" s="87" t="s">
        <v>555</v>
      </c>
      <c r="G174" s="88" t="s">
        <v>339</v>
      </c>
      <c r="H174" s="87" t="s">
        <v>551</v>
      </c>
      <c r="I174" s="87"/>
      <c r="J174" s="100"/>
      <c r="K174" s="90">
        <v>3.9400000000042361</v>
      </c>
      <c r="L174" s="88" t="s">
        <v>133</v>
      </c>
      <c r="M174" s="89">
        <v>2.75E-2</v>
      </c>
      <c r="N174" s="89">
        <v>3.4700000000046388E-2</v>
      </c>
      <c r="O174" s="90">
        <v>186748.36114399999</v>
      </c>
      <c r="P174" s="101">
        <v>106.19</v>
      </c>
      <c r="Q174" s="90"/>
      <c r="R174" s="90">
        <v>198.30808506400001</v>
      </c>
      <c r="S174" s="91">
        <v>3.6561936960856714E-4</v>
      </c>
      <c r="T174" s="91">
        <f t="shared" si="2"/>
        <v>4.3662835090072256E-3</v>
      </c>
      <c r="U174" s="91">
        <f>R174/'סכום נכסי הקרן'!$C$42</f>
        <v>1.0251526627027749E-3</v>
      </c>
    </row>
    <row r="175" spans="2:21">
      <c r="B175" s="86" t="s">
        <v>557</v>
      </c>
      <c r="C175" s="110">
        <v>1177658</v>
      </c>
      <c r="D175" s="88" t="s">
        <v>120</v>
      </c>
      <c r="E175" s="88" t="s">
        <v>315</v>
      </c>
      <c r="F175" s="87" t="s">
        <v>555</v>
      </c>
      <c r="G175" s="88" t="s">
        <v>339</v>
      </c>
      <c r="H175" s="87" t="s">
        <v>551</v>
      </c>
      <c r="I175" s="87"/>
      <c r="J175" s="100"/>
      <c r="K175" s="90">
        <v>5.6499999999826507</v>
      </c>
      <c r="L175" s="88" t="s">
        <v>133</v>
      </c>
      <c r="M175" s="89">
        <v>8.5000000000000006E-3</v>
      </c>
      <c r="N175" s="89">
        <v>3.6299999999874794E-2</v>
      </c>
      <c r="O175" s="90">
        <v>143672.15932000001</v>
      </c>
      <c r="P175" s="101">
        <v>92.28</v>
      </c>
      <c r="Q175" s="90"/>
      <c r="R175" s="90">
        <v>132.58066468199999</v>
      </c>
      <c r="S175" s="91">
        <v>2.7783996898109474E-4</v>
      </c>
      <c r="T175" s="91">
        <f t="shared" si="2"/>
        <v>2.9191183487421082E-3</v>
      </c>
      <c r="U175" s="91">
        <f>R175/'סכום נכסי הקרן'!$C$42</f>
        <v>6.8537508885627141E-4</v>
      </c>
    </row>
    <row r="176" spans="2:21">
      <c r="B176" s="86" t="s">
        <v>558</v>
      </c>
      <c r="C176" s="110">
        <v>1193929</v>
      </c>
      <c r="D176" s="88" t="s">
        <v>120</v>
      </c>
      <c r="E176" s="88" t="s">
        <v>315</v>
      </c>
      <c r="F176" s="87" t="s">
        <v>555</v>
      </c>
      <c r="G176" s="88" t="s">
        <v>339</v>
      </c>
      <c r="H176" s="87" t="s">
        <v>551</v>
      </c>
      <c r="I176" s="87"/>
      <c r="J176" s="100"/>
      <c r="K176" s="90">
        <v>6.9600000000461275</v>
      </c>
      <c r="L176" s="88" t="s">
        <v>133</v>
      </c>
      <c r="M176" s="89">
        <v>3.1800000000000002E-2</v>
      </c>
      <c r="N176" s="89">
        <v>3.8200000000210281E-2</v>
      </c>
      <c r="O176" s="90">
        <v>61062.022644999997</v>
      </c>
      <c r="P176" s="101">
        <v>96.57</v>
      </c>
      <c r="Q176" s="90"/>
      <c r="R176" s="90">
        <v>58.967593418</v>
      </c>
      <c r="S176" s="91">
        <v>3.1176362016236087E-4</v>
      </c>
      <c r="T176" s="91">
        <f t="shared" si="2"/>
        <v>1.2983294686334313E-3</v>
      </c>
      <c r="U176" s="91">
        <f>R176/'סכום נכסי הקרן'!$C$42</f>
        <v>3.0483268186533101E-4</v>
      </c>
    </row>
    <row r="177" spans="2:21">
      <c r="B177" s="86" t="s">
        <v>559</v>
      </c>
      <c r="C177" s="110">
        <v>1169531</v>
      </c>
      <c r="D177" s="88" t="s">
        <v>120</v>
      </c>
      <c r="E177" s="88" t="s">
        <v>315</v>
      </c>
      <c r="F177" s="87" t="s">
        <v>560</v>
      </c>
      <c r="G177" s="88" t="s">
        <v>349</v>
      </c>
      <c r="H177" s="87" t="s">
        <v>551</v>
      </c>
      <c r="I177" s="87"/>
      <c r="J177" s="100"/>
      <c r="K177" s="90">
        <v>2.7599999999898608</v>
      </c>
      <c r="L177" s="88" t="s">
        <v>133</v>
      </c>
      <c r="M177" s="89">
        <v>1.6399999999999998E-2</v>
      </c>
      <c r="N177" s="89">
        <v>3.4099999999886541E-2</v>
      </c>
      <c r="O177" s="90">
        <v>79653.147416000007</v>
      </c>
      <c r="P177" s="101">
        <v>104.01</v>
      </c>
      <c r="Q177" s="90"/>
      <c r="R177" s="90">
        <v>82.847238434000005</v>
      </c>
      <c r="S177" s="91">
        <v>3.0545731529052993E-4</v>
      </c>
      <c r="T177" s="91">
        <f t="shared" si="2"/>
        <v>1.8241037970006173E-3</v>
      </c>
      <c r="U177" s="91">
        <f>R177/'סכום נכסי הקרן'!$C$42</f>
        <v>4.2827838840144592E-4</v>
      </c>
    </row>
    <row r="178" spans="2:21">
      <c r="B178" s="86" t="s">
        <v>561</v>
      </c>
      <c r="C178" s="110">
        <v>1179340</v>
      </c>
      <c r="D178" s="88" t="s">
        <v>120</v>
      </c>
      <c r="E178" s="88" t="s">
        <v>315</v>
      </c>
      <c r="F178" s="87" t="s">
        <v>562</v>
      </c>
      <c r="G178" s="88" t="s">
        <v>563</v>
      </c>
      <c r="H178" s="87" t="s">
        <v>551</v>
      </c>
      <c r="I178" s="87"/>
      <c r="J178" s="100"/>
      <c r="K178" s="90">
        <v>3.1300000000005945</v>
      </c>
      <c r="L178" s="88" t="s">
        <v>133</v>
      </c>
      <c r="M178" s="89">
        <v>1.4800000000000001E-2</v>
      </c>
      <c r="N178" s="89">
        <v>4.8300000000012562E-2</v>
      </c>
      <c r="O178" s="90">
        <v>312589.32503499999</v>
      </c>
      <c r="P178" s="101">
        <v>96.82</v>
      </c>
      <c r="Q178" s="90"/>
      <c r="R178" s="90">
        <v>302.64898211400003</v>
      </c>
      <c r="S178" s="91">
        <v>4.3596533501858424E-4</v>
      </c>
      <c r="T178" s="91">
        <f t="shared" si="2"/>
        <v>6.6636277547418646E-3</v>
      </c>
      <c r="U178" s="91">
        <f>R178/'סכום נכסי הקרן'!$C$42</f>
        <v>1.5645424127731398E-3</v>
      </c>
    </row>
    <row r="179" spans="2:21">
      <c r="B179" s="86" t="s">
        <v>564</v>
      </c>
      <c r="C179" s="110">
        <v>1113034</v>
      </c>
      <c r="D179" s="88" t="s">
        <v>120</v>
      </c>
      <c r="E179" s="88" t="s">
        <v>315</v>
      </c>
      <c r="F179" s="87" t="s">
        <v>565</v>
      </c>
      <c r="G179" s="88" t="s">
        <v>493</v>
      </c>
      <c r="H179" s="87" t="s">
        <v>551</v>
      </c>
      <c r="I179" s="87"/>
      <c r="J179" s="100"/>
      <c r="K179" s="90">
        <v>1.7599999999469793</v>
      </c>
      <c r="L179" s="88" t="s">
        <v>133</v>
      </c>
      <c r="M179" s="89">
        <v>4.9000000000000002E-2</v>
      </c>
      <c r="N179" s="89">
        <v>0</v>
      </c>
      <c r="O179" s="90">
        <v>59874.752664</v>
      </c>
      <c r="P179" s="101">
        <v>25.2</v>
      </c>
      <c r="Q179" s="90"/>
      <c r="R179" s="90">
        <v>15.088436404999999</v>
      </c>
      <c r="S179" s="91">
        <v>1.3184052615057454E-4</v>
      </c>
      <c r="T179" s="91">
        <f t="shared" si="2"/>
        <v>3.3221233027687282E-4</v>
      </c>
      <c r="U179" s="91">
        <f>R179/'סכום נכסי הקרן'!$C$42</f>
        <v>7.7999597200564252E-5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101"/>
      <c r="Q180" s="87"/>
      <c r="R180" s="87"/>
      <c r="S180" s="87"/>
      <c r="T180" s="91"/>
      <c r="U180" s="87"/>
    </row>
    <row r="181" spans="2:21">
      <c r="B181" s="85" t="s">
        <v>48</v>
      </c>
      <c r="C181" s="80"/>
      <c r="D181" s="81"/>
      <c r="E181" s="81"/>
      <c r="F181" s="80"/>
      <c r="G181" s="81"/>
      <c r="H181" s="80"/>
      <c r="I181" s="80"/>
      <c r="J181" s="98"/>
      <c r="K181" s="83">
        <v>4.1104754339724305</v>
      </c>
      <c r="L181" s="81"/>
      <c r="M181" s="82"/>
      <c r="N181" s="82">
        <v>6.5000606384614509E-2</v>
      </c>
      <c r="O181" s="83"/>
      <c r="P181" s="99"/>
      <c r="Q181" s="83">
        <v>3.2443008409999998</v>
      </c>
      <c r="R181" s="83">
        <v>6197.3575772589957</v>
      </c>
      <c r="S181" s="84"/>
      <c r="T181" s="84">
        <f t="shared" ref="T181:T202" si="3">IFERROR(R181/$R$11,0)</f>
        <v>0.1364514219391208</v>
      </c>
      <c r="U181" s="84">
        <f>R181/'סכום נכסי הקרן'!$C$42</f>
        <v>3.2037209274638982E-2</v>
      </c>
    </row>
    <row r="182" spans="2:21">
      <c r="B182" s="86" t="s">
        <v>566</v>
      </c>
      <c r="C182" s="110">
        <v>7480163</v>
      </c>
      <c r="D182" s="88" t="s">
        <v>120</v>
      </c>
      <c r="E182" s="88" t="s">
        <v>315</v>
      </c>
      <c r="F182" s="87" t="s">
        <v>325</v>
      </c>
      <c r="G182" s="88" t="s">
        <v>322</v>
      </c>
      <c r="H182" s="87" t="s">
        <v>323</v>
      </c>
      <c r="I182" s="87" t="s">
        <v>131</v>
      </c>
      <c r="J182" s="100"/>
      <c r="K182" s="90">
        <v>3.8300031964432639</v>
      </c>
      <c r="L182" s="88" t="s">
        <v>133</v>
      </c>
      <c r="M182" s="89">
        <v>2.6800000000000001E-2</v>
      </c>
      <c r="N182" s="89">
        <v>4.5700061462815002E-2</v>
      </c>
      <c r="O182" s="90">
        <v>8.6700000000000006E-3</v>
      </c>
      <c r="P182" s="101">
        <v>93.96</v>
      </c>
      <c r="Q182" s="90"/>
      <c r="R182" s="90">
        <v>8.1349999999999992E-6</v>
      </c>
      <c r="S182" s="91">
        <v>3.322409636211757E-12</v>
      </c>
      <c r="T182" s="91">
        <f t="shared" si="3"/>
        <v>1.7911380836696846E-10</v>
      </c>
      <c r="U182" s="91">
        <f>R182/'סכום נכסי הקרן'!$C$42</f>
        <v>4.2053842173886284E-11</v>
      </c>
    </row>
    <row r="183" spans="2:21">
      <c r="B183" s="86" t="s">
        <v>567</v>
      </c>
      <c r="C183" s="110">
        <v>1143585</v>
      </c>
      <c r="D183" s="88" t="s">
        <v>120</v>
      </c>
      <c r="E183" s="88" t="s">
        <v>315</v>
      </c>
      <c r="F183" s="87" t="s">
        <v>568</v>
      </c>
      <c r="G183" s="88" t="s">
        <v>339</v>
      </c>
      <c r="H183" s="87" t="s">
        <v>323</v>
      </c>
      <c r="I183" s="87" t="s">
        <v>131</v>
      </c>
      <c r="J183" s="100"/>
      <c r="K183" s="90">
        <v>2.63</v>
      </c>
      <c r="L183" s="88" t="s">
        <v>133</v>
      </c>
      <c r="M183" s="89">
        <v>1.44E-2</v>
      </c>
      <c r="N183" s="89">
        <v>4.5718132854578111E-2</v>
      </c>
      <c r="O183" s="90">
        <v>1.204E-3</v>
      </c>
      <c r="P183" s="101">
        <v>92.24</v>
      </c>
      <c r="Q183" s="90"/>
      <c r="R183" s="90">
        <v>1.114E-6</v>
      </c>
      <c r="S183" s="91">
        <v>2.4079999999999998E-12</v>
      </c>
      <c r="T183" s="91">
        <f t="shared" si="3"/>
        <v>2.4527692995796298E-11</v>
      </c>
      <c r="U183" s="91">
        <f>R183/'סכום נכסי הקרן'!$C$42</f>
        <v>5.7588174777761931E-12</v>
      </c>
    </row>
    <row r="184" spans="2:21">
      <c r="B184" s="86" t="s">
        <v>569</v>
      </c>
      <c r="C184" s="110">
        <v>6620488</v>
      </c>
      <c r="D184" s="88" t="s">
        <v>120</v>
      </c>
      <c r="E184" s="88" t="s">
        <v>315</v>
      </c>
      <c r="F184" s="87" t="s">
        <v>342</v>
      </c>
      <c r="G184" s="88" t="s">
        <v>322</v>
      </c>
      <c r="H184" s="87" t="s">
        <v>323</v>
      </c>
      <c r="I184" s="87" t="s">
        <v>131</v>
      </c>
      <c r="J184" s="100"/>
      <c r="K184" s="90">
        <v>4.2600000000124219</v>
      </c>
      <c r="L184" s="88" t="s">
        <v>133</v>
      </c>
      <c r="M184" s="89">
        <v>2.5000000000000001E-2</v>
      </c>
      <c r="N184" s="89">
        <v>4.5300000000261742E-2</v>
      </c>
      <c r="O184" s="90">
        <v>48712.464482000003</v>
      </c>
      <c r="P184" s="101">
        <v>92.55</v>
      </c>
      <c r="Q184" s="90"/>
      <c r="R184" s="90">
        <v>45.083384793999997</v>
      </c>
      <c r="S184" s="91">
        <v>1.6418040637161663E-5</v>
      </c>
      <c r="T184" s="91">
        <f t="shared" si="3"/>
        <v>9.9263143755707619E-4</v>
      </c>
      <c r="U184" s="91">
        <f>R184/'סכום נכסי הקרן'!$C$42</f>
        <v>2.3305833420915315E-4</v>
      </c>
    </row>
    <row r="185" spans="2:21">
      <c r="B185" s="86" t="s">
        <v>570</v>
      </c>
      <c r="C185" s="110">
        <v>6000202</v>
      </c>
      <c r="D185" s="88" t="s">
        <v>120</v>
      </c>
      <c r="E185" s="88" t="s">
        <v>315</v>
      </c>
      <c r="F185" s="87" t="s">
        <v>348</v>
      </c>
      <c r="G185" s="88" t="s">
        <v>349</v>
      </c>
      <c r="H185" s="87" t="s">
        <v>350</v>
      </c>
      <c r="I185" s="87" t="s">
        <v>131</v>
      </c>
      <c r="J185" s="100"/>
      <c r="K185" s="90">
        <v>0.52</v>
      </c>
      <c r="L185" s="88" t="s">
        <v>133</v>
      </c>
      <c r="M185" s="89">
        <v>4.8000000000000001E-2</v>
      </c>
      <c r="N185" s="89">
        <v>4.8588516746411479E-2</v>
      </c>
      <c r="O185" s="90">
        <v>1.6270000000000002E-3</v>
      </c>
      <c r="P185" s="101">
        <v>102.23</v>
      </c>
      <c r="Q185" s="90"/>
      <c r="R185" s="90">
        <v>1.672E-6</v>
      </c>
      <c r="S185" s="91">
        <v>2.4003443985226748E-12</v>
      </c>
      <c r="T185" s="91">
        <f t="shared" si="3"/>
        <v>3.6813557171428553E-11</v>
      </c>
      <c r="U185" s="91">
        <f>R185/'סכום נכסי הקרן'!$C$42</f>
        <v>8.6433957117071753E-12</v>
      </c>
    </row>
    <row r="186" spans="2:21">
      <c r="B186" s="86" t="s">
        <v>571</v>
      </c>
      <c r="C186" s="110">
        <v>7460389</v>
      </c>
      <c r="D186" s="88" t="s">
        <v>120</v>
      </c>
      <c r="E186" s="88" t="s">
        <v>315</v>
      </c>
      <c r="F186" s="87" t="s">
        <v>572</v>
      </c>
      <c r="G186" s="88" t="s">
        <v>573</v>
      </c>
      <c r="H186" s="87" t="s">
        <v>350</v>
      </c>
      <c r="I186" s="87" t="s">
        <v>131</v>
      </c>
      <c r="J186" s="100"/>
      <c r="K186" s="90">
        <v>2.4700000000000002</v>
      </c>
      <c r="L186" s="88" t="s">
        <v>133</v>
      </c>
      <c r="M186" s="89">
        <v>2.6099999999999998E-2</v>
      </c>
      <c r="N186" s="89">
        <v>4.7709022201228156E-2</v>
      </c>
      <c r="O186" s="90">
        <v>2.1840000000000002E-3</v>
      </c>
      <c r="P186" s="101">
        <v>95.61</v>
      </c>
      <c r="Q186" s="90"/>
      <c r="R186" s="90">
        <v>2.1169999999999998E-6</v>
      </c>
      <c r="S186" s="91">
        <v>4.2602564112567522E-12</v>
      </c>
      <c r="T186" s="91">
        <f t="shared" si="3"/>
        <v>4.6611423763106603E-11</v>
      </c>
      <c r="U186" s="91">
        <f>R186/'סכום נכסי הקרן'!$C$42</f>
        <v>1.0943821005791919E-11</v>
      </c>
    </row>
    <row r="187" spans="2:21">
      <c r="B187" s="86" t="s">
        <v>574</v>
      </c>
      <c r="C187" s="110">
        <v>1133131</v>
      </c>
      <c r="D187" s="88" t="s">
        <v>120</v>
      </c>
      <c r="E187" s="88" t="s">
        <v>315</v>
      </c>
      <c r="F187" s="87" t="s">
        <v>575</v>
      </c>
      <c r="G187" s="88" t="s">
        <v>576</v>
      </c>
      <c r="H187" s="87" t="s">
        <v>359</v>
      </c>
      <c r="I187" s="87" t="s">
        <v>319</v>
      </c>
      <c r="J187" s="100"/>
      <c r="K187" s="90">
        <v>0.66000033941522995</v>
      </c>
      <c r="L187" s="88" t="s">
        <v>133</v>
      </c>
      <c r="M187" s="89">
        <v>5.2000000000000005E-2</v>
      </c>
      <c r="N187" s="89">
        <v>4.5999623493975905E-2</v>
      </c>
      <c r="O187" s="90">
        <v>1.5601E-2</v>
      </c>
      <c r="P187" s="101">
        <v>102.13</v>
      </c>
      <c r="Q187" s="90"/>
      <c r="R187" s="90">
        <v>1.5935999999999998E-5</v>
      </c>
      <c r="S187" s="91">
        <v>1.0100975962370631E-10</v>
      </c>
      <c r="T187" s="91">
        <f t="shared" si="3"/>
        <v>3.508737123707448E-10</v>
      </c>
      <c r="U187" s="91">
        <f>R187/'סכום נכסי הקרן'!$C$42</f>
        <v>8.238107300344828E-11</v>
      </c>
    </row>
    <row r="188" spans="2:21">
      <c r="B188" s="86" t="s">
        <v>577</v>
      </c>
      <c r="C188" s="110">
        <v>2810372</v>
      </c>
      <c r="D188" s="88" t="s">
        <v>120</v>
      </c>
      <c r="E188" s="88" t="s">
        <v>315</v>
      </c>
      <c r="F188" s="87" t="s">
        <v>578</v>
      </c>
      <c r="G188" s="88" t="s">
        <v>432</v>
      </c>
      <c r="H188" s="87" t="s">
        <v>373</v>
      </c>
      <c r="I188" s="87" t="s">
        <v>319</v>
      </c>
      <c r="J188" s="100"/>
      <c r="K188" s="90">
        <v>8.5700000000375205</v>
      </c>
      <c r="L188" s="88" t="s">
        <v>133</v>
      </c>
      <c r="M188" s="89">
        <v>2.4E-2</v>
      </c>
      <c r="N188" s="89">
        <v>5.1600000000279561E-2</v>
      </c>
      <c r="O188" s="90">
        <v>68184.024875999996</v>
      </c>
      <c r="P188" s="101">
        <v>79.739999999999995</v>
      </c>
      <c r="Q188" s="90"/>
      <c r="R188" s="90">
        <v>54.369941427999997</v>
      </c>
      <c r="S188" s="91">
        <v>9.0785828761244695E-5</v>
      </c>
      <c r="T188" s="91">
        <f t="shared" si="3"/>
        <v>1.197099848784031E-3</v>
      </c>
      <c r="U188" s="91">
        <f>R188/'סכום נכסי הקרן'!$C$42</f>
        <v>2.8106514269410614E-4</v>
      </c>
    </row>
    <row r="189" spans="2:21">
      <c r="B189" s="86" t="s">
        <v>579</v>
      </c>
      <c r="C189" s="110">
        <v>1138114</v>
      </c>
      <c r="D189" s="88" t="s">
        <v>120</v>
      </c>
      <c r="E189" s="88" t="s">
        <v>315</v>
      </c>
      <c r="F189" s="87" t="s">
        <v>367</v>
      </c>
      <c r="G189" s="88" t="s">
        <v>339</v>
      </c>
      <c r="H189" s="87" t="s">
        <v>368</v>
      </c>
      <c r="I189" s="87" t="s">
        <v>131</v>
      </c>
      <c r="J189" s="100"/>
      <c r="K189" s="90">
        <v>1.7099984220373756</v>
      </c>
      <c r="L189" s="88" t="s">
        <v>133</v>
      </c>
      <c r="M189" s="89">
        <v>3.39E-2</v>
      </c>
      <c r="N189" s="89">
        <v>5.4795749704840614E-2</v>
      </c>
      <c r="O189" s="90">
        <v>4.3680000000000004E-3</v>
      </c>
      <c r="P189" s="101">
        <v>97.37</v>
      </c>
      <c r="Q189" s="90"/>
      <c r="R189" s="90">
        <v>4.2350000000000001E-6</v>
      </c>
      <c r="S189" s="91">
        <v>6.7083610967027766E-12</v>
      </c>
      <c r="T189" s="91">
        <f t="shared" si="3"/>
        <v>9.3244865203947328E-11</v>
      </c>
      <c r="U189" s="91">
        <f>R189/'סכום נכסי הקרן'!$C$42</f>
        <v>2.1892811506626727E-11</v>
      </c>
    </row>
    <row r="190" spans="2:21">
      <c r="B190" s="86" t="s">
        <v>580</v>
      </c>
      <c r="C190" s="110">
        <v>1162866</v>
      </c>
      <c r="D190" s="88" t="s">
        <v>120</v>
      </c>
      <c r="E190" s="88" t="s">
        <v>315</v>
      </c>
      <c r="F190" s="87" t="s">
        <v>367</v>
      </c>
      <c r="G190" s="88" t="s">
        <v>339</v>
      </c>
      <c r="H190" s="87" t="s">
        <v>368</v>
      </c>
      <c r="I190" s="87" t="s">
        <v>131</v>
      </c>
      <c r="J190" s="100"/>
      <c r="K190" s="90">
        <v>6.5999999999944396</v>
      </c>
      <c r="L190" s="88" t="s">
        <v>133</v>
      </c>
      <c r="M190" s="89">
        <v>2.4399999999999998E-2</v>
      </c>
      <c r="N190" s="89">
        <v>5.5099999999952728E-2</v>
      </c>
      <c r="O190" s="90">
        <v>43555.460293999997</v>
      </c>
      <c r="P190" s="101">
        <v>82.59</v>
      </c>
      <c r="Q190" s="90"/>
      <c r="R190" s="90">
        <v>35.972454167000002</v>
      </c>
      <c r="S190" s="91">
        <v>3.9648569547890008E-5</v>
      </c>
      <c r="T190" s="91">
        <f t="shared" si="3"/>
        <v>7.9202990315397595E-4</v>
      </c>
      <c r="U190" s="91">
        <f>R190/'סכום נכסי הקרן'!$C$42</f>
        <v>1.8595942349678872E-4</v>
      </c>
    </row>
    <row r="191" spans="2:21">
      <c r="B191" s="86" t="s">
        <v>581</v>
      </c>
      <c r="C191" s="110">
        <v>1132521</v>
      </c>
      <c r="D191" s="88" t="s">
        <v>120</v>
      </c>
      <c r="E191" s="88" t="s">
        <v>315</v>
      </c>
      <c r="F191" s="87" t="s">
        <v>376</v>
      </c>
      <c r="G191" s="88" t="s">
        <v>339</v>
      </c>
      <c r="H191" s="87" t="s">
        <v>368</v>
      </c>
      <c r="I191" s="87" t="s">
        <v>131</v>
      </c>
      <c r="J191" s="100"/>
      <c r="K191" s="90">
        <v>0.26000000001216939</v>
      </c>
      <c r="L191" s="88" t="s">
        <v>133</v>
      </c>
      <c r="M191" s="89">
        <v>3.5000000000000003E-2</v>
      </c>
      <c r="N191" s="89">
        <v>3.1500000000304229E-2</v>
      </c>
      <c r="O191" s="90">
        <v>42332.545934000009</v>
      </c>
      <c r="P191" s="101">
        <v>100.94</v>
      </c>
      <c r="Q191" s="90"/>
      <c r="R191" s="90">
        <v>42.730469998000004</v>
      </c>
      <c r="S191" s="91">
        <v>3.7131532216442859E-4</v>
      </c>
      <c r="T191" s="91">
        <f t="shared" si="3"/>
        <v>9.4082571784293403E-4</v>
      </c>
      <c r="U191" s="91">
        <f>R191/'סכום נכסי הקרן'!$C$42</f>
        <v>2.2089495283489556E-4</v>
      </c>
    </row>
    <row r="192" spans="2:21">
      <c r="B192" s="86" t="s">
        <v>582</v>
      </c>
      <c r="C192" s="110">
        <v>7590151</v>
      </c>
      <c r="D192" s="88" t="s">
        <v>120</v>
      </c>
      <c r="E192" s="88" t="s">
        <v>315</v>
      </c>
      <c r="F192" s="87" t="s">
        <v>381</v>
      </c>
      <c r="G192" s="88" t="s">
        <v>339</v>
      </c>
      <c r="H192" s="87" t="s">
        <v>373</v>
      </c>
      <c r="I192" s="87" t="s">
        <v>319</v>
      </c>
      <c r="J192" s="100"/>
      <c r="K192" s="90">
        <v>5.9500000000062743</v>
      </c>
      <c r="L192" s="88" t="s">
        <v>133</v>
      </c>
      <c r="M192" s="89">
        <v>2.5499999999999998E-2</v>
      </c>
      <c r="N192" s="89">
        <v>5.4500000000062734E-2</v>
      </c>
      <c r="O192" s="90">
        <v>393992.80179</v>
      </c>
      <c r="P192" s="101">
        <v>84.96</v>
      </c>
      <c r="Q192" s="90"/>
      <c r="R192" s="90">
        <v>334.73629750200001</v>
      </c>
      <c r="S192" s="91">
        <v>2.7876499661916266E-4</v>
      </c>
      <c r="T192" s="91">
        <f t="shared" si="3"/>
        <v>7.3701159243075324E-3</v>
      </c>
      <c r="U192" s="91">
        <f>R192/'סכום נכסי הקרן'!$C$42</f>
        <v>1.7304176306109594E-3</v>
      </c>
    </row>
    <row r="193" spans="2:21">
      <c r="B193" s="86" t="s">
        <v>583</v>
      </c>
      <c r="C193" s="110">
        <v>4160156</v>
      </c>
      <c r="D193" s="88" t="s">
        <v>120</v>
      </c>
      <c r="E193" s="88" t="s">
        <v>315</v>
      </c>
      <c r="F193" s="87" t="s">
        <v>584</v>
      </c>
      <c r="G193" s="88" t="s">
        <v>339</v>
      </c>
      <c r="H193" s="87" t="s">
        <v>373</v>
      </c>
      <c r="I193" s="87" t="s">
        <v>319</v>
      </c>
      <c r="J193" s="100"/>
      <c r="K193" s="90">
        <v>1.099999999996943</v>
      </c>
      <c r="L193" s="88" t="s">
        <v>133</v>
      </c>
      <c r="M193" s="89">
        <v>2.5499999999999998E-2</v>
      </c>
      <c r="N193" s="89">
        <v>5.2299999999695326E-2</v>
      </c>
      <c r="O193" s="90">
        <v>100295.325</v>
      </c>
      <c r="P193" s="101">
        <v>97.85</v>
      </c>
      <c r="Q193" s="90"/>
      <c r="R193" s="90">
        <v>98.138975512999991</v>
      </c>
      <c r="S193" s="91">
        <v>3.3211912141622459E-4</v>
      </c>
      <c r="T193" s="91">
        <f t="shared" si="3"/>
        <v>2.1607923360007488E-3</v>
      </c>
      <c r="U193" s="91">
        <f>R193/'סכום נכסי הקרן'!$C$42</f>
        <v>5.0732894742846872E-4</v>
      </c>
    </row>
    <row r="194" spans="2:21">
      <c r="B194" s="86" t="s">
        <v>585</v>
      </c>
      <c r="C194" s="110">
        <v>2320232</v>
      </c>
      <c r="D194" s="88" t="s">
        <v>120</v>
      </c>
      <c r="E194" s="88" t="s">
        <v>315</v>
      </c>
      <c r="F194" s="87" t="s">
        <v>586</v>
      </c>
      <c r="G194" s="88" t="s">
        <v>127</v>
      </c>
      <c r="H194" s="87" t="s">
        <v>373</v>
      </c>
      <c r="I194" s="87" t="s">
        <v>319</v>
      </c>
      <c r="J194" s="100"/>
      <c r="K194" s="90">
        <v>4.0600000000057133</v>
      </c>
      <c r="L194" s="88" t="s">
        <v>133</v>
      </c>
      <c r="M194" s="89">
        <v>2.2400000000000003E-2</v>
      </c>
      <c r="N194" s="89">
        <v>4.9900000000102508E-2</v>
      </c>
      <c r="O194" s="90">
        <v>65682.746371000001</v>
      </c>
      <c r="P194" s="101">
        <v>90.6</v>
      </c>
      <c r="Q194" s="90"/>
      <c r="R194" s="90">
        <v>59.508565161</v>
      </c>
      <c r="S194" s="91">
        <v>1.9897066181212285E-4</v>
      </c>
      <c r="T194" s="91">
        <f t="shared" si="3"/>
        <v>1.3102404101340639E-3</v>
      </c>
      <c r="U194" s="91">
        <f>R194/'סכום נכסי הקרן'!$C$42</f>
        <v>3.0762923260911152E-4</v>
      </c>
    </row>
    <row r="195" spans="2:21">
      <c r="B195" s="86" t="s">
        <v>587</v>
      </c>
      <c r="C195" s="110">
        <v>1135920</v>
      </c>
      <c r="D195" s="88" t="s">
        <v>120</v>
      </c>
      <c r="E195" s="88" t="s">
        <v>315</v>
      </c>
      <c r="F195" s="87" t="s">
        <v>588</v>
      </c>
      <c r="G195" s="88" t="s">
        <v>455</v>
      </c>
      <c r="H195" s="87" t="s">
        <v>368</v>
      </c>
      <c r="I195" s="87" t="s">
        <v>131</v>
      </c>
      <c r="J195" s="100"/>
      <c r="K195" s="90">
        <v>1.2200000000029889</v>
      </c>
      <c r="L195" s="88" t="s">
        <v>133</v>
      </c>
      <c r="M195" s="89">
        <v>4.0999999999999995E-2</v>
      </c>
      <c r="N195" s="89">
        <v>4.9199999999955162E-2</v>
      </c>
      <c r="O195" s="90">
        <v>53490.84</v>
      </c>
      <c r="P195" s="101">
        <v>100.08</v>
      </c>
      <c r="Q195" s="90"/>
      <c r="R195" s="90">
        <v>53.533632672000003</v>
      </c>
      <c r="S195" s="91">
        <v>1.7830279999999998E-4</v>
      </c>
      <c r="T195" s="91">
        <f t="shared" si="3"/>
        <v>1.1786862721082103E-3</v>
      </c>
      <c r="U195" s="91">
        <f>R195/'סכום נכסי הקרן'!$C$42</f>
        <v>2.7674184872564114E-4</v>
      </c>
    </row>
    <row r="196" spans="2:21">
      <c r="B196" s="86" t="s">
        <v>589</v>
      </c>
      <c r="C196" s="110">
        <v>7770209</v>
      </c>
      <c r="D196" s="88" t="s">
        <v>120</v>
      </c>
      <c r="E196" s="88" t="s">
        <v>315</v>
      </c>
      <c r="F196" s="87" t="s">
        <v>424</v>
      </c>
      <c r="G196" s="88" t="s">
        <v>425</v>
      </c>
      <c r="H196" s="87" t="s">
        <v>373</v>
      </c>
      <c r="I196" s="87" t="s">
        <v>319</v>
      </c>
      <c r="J196" s="100"/>
      <c r="K196" s="90">
        <v>3.17</v>
      </c>
      <c r="L196" s="88" t="s">
        <v>133</v>
      </c>
      <c r="M196" s="89">
        <v>5.0900000000000001E-2</v>
      </c>
      <c r="N196" s="89">
        <v>4.9087393658159326E-2</v>
      </c>
      <c r="O196" s="90">
        <v>1.2700000000000001E-3</v>
      </c>
      <c r="P196" s="101">
        <v>102.93</v>
      </c>
      <c r="Q196" s="90"/>
      <c r="R196" s="90">
        <v>1.2929999999999999E-6</v>
      </c>
      <c r="S196" s="91">
        <v>1.7572945483501041E-12</v>
      </c>
      <c r="T196" s="91">
        <f t="shared" si="3"/>
        <v>2.8468857310201624E-11</v>
      </c>
      <c r="U196" s="91">
        <f>R196/'סכום נכסי הקרן'!$C$42</f>
        <v>6.6841570904529774E-12</v>
      </c>
    </row>
    <row r="197" spans="2:21">
      <c r="B197" s="86" t="s">
        <v>590</v>
      </c>
      <c r="C197" s="110">
        <v>7770258</v>
      </c>
      <c r="D197" s="88" t="s">
        <v>120</v>
      </c>
      <c r="E197" s="88" t="s">
        <v>315</v>
      </c>
      <c r="F197" s="87" t="s">
        <v>424</v>
      </c>
      <c r="G197" s="88" t="s">
        <v>425</v>
      </c>
      <c r="H197" s="87" t="s">
        <v>373</v>
      </c>
      <c r="I197" s="87" t="s">
        <v>319</v>
      </c>
      <c r="J197" s="100"/>
      <c r="K197" s="90">
        <v>4.4100032031445489</v>
      </c>
      <c r="L197" s="88" t="s">
        <v>133</v>
      </c>
      <c r="M197" s="89">
        <v>3.5200000000000002E-2</v>
      </c>
      <c r="N197" s="89">
        <v>5.1098855531597293E-2</v>
      </c>
      <c r="O197" s="90">
        <v>1.2838E-2</v>
      </c>
      <c r="P197" s="101">
        <v>93.91</v>
      </c>
      <c r="Q197" s="90"/>
      <c r="R197" s="90">
        <v>1.2057999999999999E-5</v>
      </c>
      <c r="S197" s="91">
        <v>1.5974743032856853E-11</v>
      </c>
      <c r="T197" s="91">
        <f t="shared" si="3"/>
        <v>2.6548915811787409E-10</v>
      </c>
      <c r="U197" s="91">
        <f>R197/'סכום נכסי הקרן'!$C$42</f>
        <v>6.2333771227132247E-11</v>
      </c>
    </row>
    <row r="198" spans="2:21">
      <c r="B198" s="86" t="s">
        <v>591</v>
      </c>
      <c r="C198" s="110">
        <v>1410299</v>
      </c>
      <c r="D198" s="88" t="s">
        <v>120</v>
      </c>
      <c r="E198" s="88" t="s">
        <v>315</v>
      </c>
      <c r="F198" s="87" t="s">
        <v>427</v>
      </c>
      <c r="G198" s="88" t="s">
        <v>129</v>
      </c>
      <c r="H198" s="87" t="s">
        <v>373</v>
      </c>
      <c r="I198" s="87" t="s">
        <v>319</v>
      </c>
      <c r="J198" s="100"/>
      <c r="K198" s="90">
        <v>1.6599999998300881</v>
      </c>
      <c r="L198" s="88" t="s">
        <v>133</v>
      </c>
      <c r="M198" s="89">
        <v>2.7000000000000003E-2</v>
      </c>
      <c r="N198" s="89">
        <v>5.3700000002265505E-2</v>
      </c>
      <c r="O198" s="90">
        <v>2208.8601749999998</v>
      </c>
      <c r="P198" s="101">
        <v>95.92</v>
      </c>
      <c r="Q198" s="90"/>
      <c r="R198" s="90">
        <v>2.1187386959999999</v>
      </c>
      <c r="S198" s="91">
        <v>1.0864404587235093E-5</v>
      </c>
      <c r="T198" s="91">
        <f t="shared" si="3"/>
        <v>4.6649705811312187E-5</v>
      </c>
      <c r="U198" s="91">
        <f>R198/'סכום נכסי הקרן'!$C$42</f>
        <v>1.0952809186145007E-5</v>
      </c>
    </row>
    <row r="199" spans="2:21">
      <c r="B199" s="86" t="s">
        <v>592</v>
      </c>
      <c r="C199" s="110">
        <v>1192731</v>
      </c>
      <c r="D199" s="88" t="s">
        <v>120</v>
      </c>
      <c r="E199" s="88" t="s">
        <v>315</v>
      </c>
      <c r="F199" s="87" t="s">
        <v>427</v>
      </c>
      <c r="G199" s="88" t="s">
        <v>129</v>
      </c>
      <c r="H199" s="87" t="s">
        <v>373</v>
      </c>
      <c r="I199" s="87" t="s">
        <v>319</v>
      </c>
      <c r="J199" s="100"/>
      <c r="K199" s="90">
        <v>3.9000000000194914</v>
      </c>
      <c r="L199" s="88" t="s">
        <v>133</v>
      </c>
      <c r="M199" s="89">
        <v>4.5599999999999995E-2</v>
      </c>
      <c r="N199" s="89">
        <v>5.5400000000190047E-2</v>
      </c>
      <c r="O199" s="90">
        <v>84802.799599999984</v>
      </c>
      <c r="P199" s="101">
        <v>96.8</v>
      </c>
      <c r="Q199" s="90"/>
      <c r="R199" s="90">
        <v>82.089107185999993</v>
      </c>
      <c r="S199" s="91">
        <v>2.9332587913574103E-4</v>
      </c>
      <c r="T199" s="91">
        <f t="shared" si="3"/>
        <v>1.807411507501996E-3</v>
      </c>
      <c r="U199" s="91">
        <f>R199/'סכום נכסי הקרן'!$C$42</f>
        <v>4.2435923267305207E-4</v>
      </c>
    </row>
    <row r="200" spans="2:21">
      <c r="B200" s="86" t="s">
        <v>593</v>
      </c>
      <c r="C200" s="110">
        <v>2300309</v>
      </c>
      <c r="D200" s="88" t="s">
        <v>120</v>
      </c>
      <c r="E200" s="88" t="s">
        <v>315</v>
      </c>
      <c r="F200" s="87" t="s">
        <v>435</v>
      </c>
      <c r="G200" s="88" t="s">
        <v>157</v>
      </c>
      <c r="H200" s="87" t="s">
        <v>436</v>
      </c>
      <c r="I200" s="87" t="s">
        <v>131</v>
      </c>
      <c r="J200" s="100"/>
      <c r="K200" s="90">
        <v>8.9399999999984079</v>
      </c>
      <c r="L200" s="88" t="s">
        <v>133</v>
      </c>
      <c r="M200" s="89">
        <v>2.7900000000000001E-2</v>
      </c>
      <c r="N200" s="89">
        <v>5.3899999999944291E-2</v>
      </c>
      <c r="O200" s="90">
        <v>78007.475000000006</v>
      </c>
      <c r="P200" s="101">
        <v>80.540000000000006</v>
      </c>
      <c r="Q200" s="90"/>
      <c r="R200" s="90">
        <v>62.827220365000002</v>
      </c>
      <c r="S200" s="91">
        <v>1.8139585852478842E-4</v>
      </c>
      <c r="T200" s="91">
        <f t="shared" si="3"/>
        <v>1.3833094909263563E-3</v>
      </c>
      <c r="U200" s="91">
        <f>R200/'סכום נכסי הקרן'!$C$42</f>
        <v>3.2478500423524086E-4</v>
      </c>
    </row>
    <row r="201" spans="2:21">
      <c r="B201" s="86" t="s">
        <v>594</v>
      </c>
      <c r="C201" s="110">
        <v>2300176</v>
      </c>
      <c r="D201" s="88" t="s">
        <v>120</v>
      </c>
      <c r="E201" s="88" t="s">
        <v>315</v>
      </c>
      <c r="F201" s="87" t="s">
        <v>435</v>
      </c>
      <c r="G201" s="88" t="s">
        <v>157</v>
      </c>
      <c r="H201" s="87" t="s">
        <v>436</v>
      </c>
      <c r="I201" s="87" t="s">
        <v>131</v>
      </c>
      <c r="J201" s="100"/>
      <c r="K201" s="90">
        <v>1.5999999999999999</v>
      </c>
      <c r="L201" s="88" t="s">
        <v>133</v>
      </c>
      <c r="M201" s="89">
        <v>3.6499999999999998E-2</v>
      </c>
      <c r="N201" s="89">
        <v>5.1700000000376951E-2</v>
      </c>
      <c r="O201" s="90">
        <v>50964.306284999999</v>
      </c>
      <c r="P201" s="101">
        <v>98.9</v>
      </c>
      <c r="Q201" s="90"/>
      <c r="R201" s="90">
        <v>50.403697230000006</v>
      </c>
      <c r="S201" s="91">
        <v>3.1903111244712257E-5</v>
      </c>
      <c r="T201" s="91">
        <f t="shared" si="3"/>
        <v>1.1097723622176916E-3</v>
      </c>
      <c r="U201" s="91">
        <f>R201/'סכום נכסי הקרן'!$C$42</f>
        <v>2.6056166297366563E-4</v>
      </c>
    </row>
    <row r="202" spans="2:21">
      <c r="B202" s="86" t="s">
        <v>595</v>
      </c>
      <c r="C202" s="110">
        <v>1185941</v>
      </c>
      <c r="D202" s="88" t="s">
        <v>120</v>
      </c>
      <c r="E202" s="88" t="s">
        <v>315</v>
      </c>
      <c r="F202" s="87" t="s">
        <v>596</v>
      </c>
      <c r="G202" s="88" t="s">
        <v>130</v>
      </c>
      <c r="H202" s="87" t="s">
        <v>436</v>
      </c>
      <c r="I202" s="87" t="s">
        <v>131</v>
      </c>
      <c r="J202" s="100"/>
      <c r="K202" s="90">
        <v>1.9600000000035711</v>
      </c>
      <c r="L202" s="88" t="s">
        <v>133</v>
      </c>
      <c r="M202" s="89">
        <v>5.5999999999999994E-2</v>
      </c>
      <c r="N202" s="89">
        <v>6.7400000000142846E-2</v>
      </c>
      <c r="O202" s="90">
        <v>167158.875</v>
      </c>
      <c r="P202" s="101">
        <v>100.51</v>
      </c>
      <c r="Q202" s="90"/>
      <c r="R202" s="90">
        <v>168.01138154</v>
      </c>
      <c r="S202" s="91">
        <v>4.3394220035824615E-4</v>
      </c>
      <c r="T202" s="91">
        <f t="shared" si="3"/>
        <v>3.6992204544099797E-3</v>
      </c>
      <c r="U202" s="91">
        <f>R202/'סכום נכסי הקרן'!$C$42</f>
        <v>8.6853400401963761E-4</v>
      </c>
    </row>
    <row r="203" spans="2:21">
      <c r="B203" s="86" t="s">
        <v>597</v>
      </c>
      <c r="C203" s="110">
        <v>1143130</v>
      </c>
      <c r="D203" s="88" t="s">
        <v>120</v>
      </c>
      <c r="E203" s="88" t="s">
        <v>315</v>
      </c>
      <c r="F203" s="87" t="s">
        <v>457</v>
      </c>
      <c r="G203" s="88" t="s">
        <v>455</v>
      </c>
      <c r="H203" s="87" t="s">
        <v>436</v>
      </c>
      <c r="I203" s="87" t="s">
        <v>131</v>
      </c>
      <c r="J203" s="100"/>
      <c r="K203" s="90">
        <v>7.5699999999759378</v>
      </c>
      <c r="L203" s="88" t="s">
        <v>133</v>
      </c>
      <c r="M203" s="89">
        <v>3.0499999999999999E-2</v>
      </c>
      <c r="N203" s="89">
        <v>5.4899999999851533E-2</v>
      </c>
      <c r="O203" s="90">
        <v>138859.24966999999</v>
      </c>
      <c r="P203" s="101">
        <v>84.4</v>
      </c>
      <c r="Q203" s="90"/>
      <c r="R203" s="90">
        <v>117.197206726</v>
      </c>
      <c r="S203" s="91">
        <v>2.0340804755197839E-4</v>
      </c>
      <c r="T203" s="91">
        <f t="shared" ref="T203:T266" si="4">IFERROR(R203/$R$11,0)</f>
        <v>2.5804103290307011E-3</v>
      </c>
      <c r="U203" s="91">
        <f>R203/'סכום נכסי הקרן'!$C$42</f>
        <v>6.058503792102678E-4</v>
      </c>
    </row>
    <row r="204" spans="2:21">
      <c r="B204" s="86" t="s">
        <v>598</v>
      </c>
      <c r="C204" s="110">
        <v>1157601</v>
      </c>
      <c r="D204" s="88" t="s">
        <v>120</v>
      </c>
      <c r="E204" s="88" t="s">
        <v>315</v>
      </c>
      <c r="F204" s="87" t="s">
        <v>457</v>
      </c>
      <c r="G204" s="88" t="s">
        <v>455</v>
      </c>
      <c r="H204" s="87" t="s">
        <v>436</v>
      </c>
      <c r="I204" s="87" t="s">
        <v>131</v>
      </c>
      <c r="J204" s="100"/>
      <c r="K204" s="90">
        <v>3.1</v>
      </c>
      <c r="L204" s="88" t="s">
        <v>133</v>
      </c>
      <c r="M204" s="89">
        <v>2.9100000000000001E-2</v>
      </c>
      <c r="N204" s="89">
        <v>0.05</v>
      </c>
      <c r="O204" s="90">
        <v>81188.118354000006</v>
      </c>
      <c r="P204" s="101">
        <v>94.7</v>
      </c>
      <c r="Q204" s="90"/>
      <c r="R204" s="90">
        <v>76.88514807</v>
      </c>
      <c r="S204" s="91">
        <v>1.3531353059000002E-4</v>
      </c>
      <c r="T204" s="91">
        <f t="shared" si="4"/>
        <v>1.6928324127444346E-3</v>
      </c>
      <c r="U204" s="91">
        <f>R204/'סכום נכסי הקרן'!$C$42</f>
        <v>3.9745739181950315E-4</v>
      </c>
    </row>
    <row r="205" spans="2:21">
      <c r="B205" s="86" t="s">
        <v>599</v>
      </c>
      <c r="C205" s="110">
        <v>1138163</v>
      </c>
      <c r="D205" s="88" t="s">
        <v>120</v>
      </c>
      <c r="E205" s="88" t="s">
        <v>315</v>
      </c>
      <c r="F205" s="87" t="s">
        <v>457</v>
      </c>
      <c r="G205" s="88" t="s">
        <v>455</v>
      </c>
      <c r="H205" s="87" t="s">
        <v>436</v>
      </c>
      <c r="I205" s="87" t="s">
        <v>131</v>
      </c>
      <c r="J205" s="100"/>
      <c r="K205" s="90">
        <v>5.1399929856852378</v>
      </c>
      <c r="L205" s="88" t="s">
        <v>133</v>
      </c>
      <c r="M205" s="89">
        <v>3.95E-2</v>
      </c>
      <c r="N205" s="89">
        <v>5.0798684519614737E-2</v>
      </c>
      <c r="O205" s="90">
        <v>4.4580000000000002E-3</v>
      </c>
      <c r="P205" s="101">
        <v>95.66</v>
      </c>
      <c r="Q205" s="90"/>
      <c r="R205" s="90">
        <v>4.2570000000000001E-6</v>
      </c>
      <c r="S205" s="91">
        <v>1.8574228163427193E-11</v>
      </c>
      <c r="T205" s="91">
        <f t="shared" si="4"/>
        <v>9.3729254114097692E-11</v>
      </c>
      <c r="U205" s="91">
        <f>R205/'סכום נכסי הקרן'!$C$42</f>
        <v>2.2006540397570244E-11</v>
      </c>
    </row>
    <row r="206" spans="2:21">
      <c r="B206" s="86" t="s">
        <v>600</v>
      </c>
      <c r="C206" s="110">
        <v>1143122</v>
      </c>
      <c r="D206" s="88" t="s">
        <v>120</v>
      </c>
      <c r="E206" s="88" t="s">
        <v>315</v>
      </c>
      <c r="F206" s="87" t="s">
        <v>457</v>
      </c>
      <c r="G206" s="88" t="s">
        <v>455</v>
      </c>
      <c r="H206" s="87" t="s">
        <v>436</v>
      </c>
      <c r="I206" s="87" t="s">
        <v>131</v>
      </c>
      <c r="J206" s="100"/>
      <c r="K206" s="90">
        <v>6.820000000000876</v>
      </c>
      <c r="L206" s="88" t="s">
        <v>133</v>
      </c>
      <c r="M206" s="89">
        <v>3.0499999999999999E-2</v>
      </c>
      <c r="N206" s="89">
        <v>5.5300000000019382E-2</v>
      </c>
      <c r="O206" s="90">
        <v>186689.02926000004</v>
      </c>
      <c r="P206" s="101">
        <v>85.68</v>
      </c>
      <c r="Q206" s="90"/>
      <c r="R206" s="90">
        <v>159.95516027299999</v>
      </c>
      <c r="S206" s="91">
        <v>2.5613435188507168E-4</v>
      </c>
      <c r="T206" s="91">
        <f t="shared" si="4"/>
        <v>3.5218411707985064E-3</v>
      </c>
      <c r="U206" s="91">
        <f>R206/'סכום נכסי הקרן'!$C$42</f>
        <v>8.2688740811547978E-4</v>
      </c>
    </row>
    <row r="207" spans="2:21">
      <c r="B207" s="86" t="s">
        <v>601</v>
      </c>
      <c r="C207" s="110">
        <v>1182666</v>
      </c>
      <c r="D207" s="88" t="s">
        <v>120</v>
      </c>
      <c r="E207" s="88" t="s">
        <v>315</v>
      </c>
      <c r="F207" s="87" t="s">
        <v>457</v>
      </c>
      <c r="G207" s="88" t="s">
        <v>455</v>
      </c>
      <c r="H207" s="87" t="s">
        <v>436</v>
      </c>
      <c r="I207" s="87" t="s">
        <v>131</v>
      </c>
      <c r="J207" s="100"/>
      <c r="K207" s="90">
        <v>8.430000000001252</v>
      </c>
      <c r="L207" s="88" t="s">
        <v>133</v>
      </c>
      <c r="M207" s="89">
        <v>2.63E-2</v>
      </c>
      <c r="N207" s="89">
        <v>5.5E-2</v>
      </c>
      <c r="O207" s="90">
        <v>200590.65</v>
      </c>
      <c r="P207" s="101">
        <v>79.64</v>
      </c>
      <c r="Q207" s="90"/>
      <c r="R207" s="90">
        <v>159.75039366000001</v>
      </c>
      <c r="S207" s="91">
        <v>2.8916385081563577E-4</v>
      </c>
      <c r="T207" s="91">
        <f t="shared" si="4"/>
        <v>3.517332685502768E-3</v>
      </c>
      <c r="U207" s="91">
        <f>R207/'סכום נכסי הקרן'!$C$42</f>
        <v>8.2582886812462755E-4</v>
      </c>
    </row>
    <row r="208" spans="2:21">
      <c r="B208" s="86" t="s">
        <v>602</v>
      </c>
      <c r="C208" s="110">
        <v>1141647</v>
      </c>
      <c r="D208" s="88" t="s">
        <v>120</v>
      </c>
      <c r="E208" s="88" t="s">
        <v>315</v>
      </c>
      <c r="F208" s="87" t="s">
        <v>603</v>
      </c>
      <c r="G208" s="88" t="s">
        <v>128</v>
      </c>
      <c r="H208" s="87" t="s">
        <v>433</v>
      </c>
      <c r="I208" s="87" t="s">
        <v>319</v>
      </c>
      <c r="J208" s="100"/>
      <c r="K208" s="90">
        <v>0.23000000007815083</v>
      </c>
      <c r="L208" s="88" t="s">
        <v>133</v>
      </c>
      <c r="M208" s="89">
        <v>3.4000000000000002E-2</v>
      </c>
      <c r="N208" s="89">
        <v>5.9500000001953775E-2</v>
      </c>
      <c r="O208" s="90">
        <v>1024.583564</v>
      </c>
      <c r="P208" s="101">
        <v>99.91</v>
      </c>
      <c r="Q208" s="90"/>
      <c r="R208" s="90">
        <v>1.0236614040000001</v>
      </c>
      <c r="S208" s="91">
        <v>1.463369073570825E-5</v>
      </c>
      <c r="T208" s="91">
        <f t="shared" si="4"/>
        <v>2.253864690211652E-5</v>
      </c>
      <c r="U208" s="91">
        <f>R208/'סכום נכסי הקרן'!$C$42</f>
        <v>5.2918125535728153E-6</v>
      </c>
    </row>
    <row r="209" spans="2:21">
      <c r="B209" s="86" t="s">
        <v>604</v>
      </c>
      <c r="C209" s="110">
        <v>1136068</v>
      </c>
      <c r="D209" s="88" t="s">
        <v>120</v>
      </c>
      <c r="E209" s="88" t="s">
        <v>315</v>
      </c>
      <c r="F209" s="87" t="s">
        <v>463</v>
      </c>
      <c r="G209" s="88" t="s">
        <v>455</v>
      </c>
      <c r="H209" s="87" t="s">
        <v>436</v>
      </c>
      <c r="I209" s="87" t="s">
        <v>131</v>
      </c>
      <c r="J209" s="100"/>
      <c r="K209" s="90">
        <v>1.3099999999960505</v>
      </c>
      <c r="L209" s="88" t="s">
        <v>133</v>
      </c>
      <c r="M209" s="89">
        <v>3.9199999999999999E-2</v>
      </c>
      <c r="N209" s="89">
        <v>5.3400000001026744E-2</v>
      </c>
      <c r="O209" s="90">
        <v>12800.880639999999</v>
      </c>
      <c r="P209" s="101">
        <v>98.91</v>
      </c>
      <c r="Q209" s="90"/>
      <c r="R209" s="90">
        <v>12.661351455000002</v>
      </c>
      <c r="S209" s="91">
        <v>1.3336278892414887E-5</v>
      </c>
      <c r="T209" s="91">
        <f t="shared" si="4"/>
        <v>2.7877355601446928E-4</v>
      </c>
      <c r="U209" s="91">
        <f>R209/'סכום נכסי הקרן'!$C$42</f>
        <v>6.5452793582873456E-5</v>
      </c>
    </row>
    <row r="210" spans="2:21">
      <c r="B210" s="86" t="s">
        <v>605</v>
      </c>
      <c r="C210" s="110">
        <v>1160647</v>
      </c>
      <c r="D210" s="88" t="s">
        <v>120</v>
      </c>
      <c r="E210" s="88" t="s">
        <v>315</v>
      </c>
      <c r="F210" s="87" t="s">
        <v>463</v>
      </c>
      <c r="G210" s="88" t="s">
        <v>455</v>
      </c>
      <c r="H210" s="87" t="s">
        <v>436</v>
      </c>
      <c r="I210" s="87" t="s">
        <v>131</v>
      </c>
      <c r="J210" s="100"/>
      <c r="K210" s="90">
        <v>6.3799999999995558</v>
      </c>
      <c r="L210" s="88" t="s">
        <v>133</v>
      </c>
      <c r="M210" s="89">
        <v>2.64E-2</v>
      </c>
      <c r="N210" s="89">
        <v>5.3400000000003327E-2</v>
      </c>
      <c r="O210" s="90">
        <v>425203.59708400001</v>
      </c>
      <c r="P210" s="101">
        <v>84.75</v>
      </c>
      <c r="Q210" s="90"/>
      <c r="R210" s="90">
        <v>360.36004853200001</v>
      </c>
      <c r="S210" s="91">
        <v>2.5987703649462199E-4</v>
      </c>
      <c r="T210" s="91">
        <f t="shared" si="4"/>
        <v>7.9342914168250896E-3</v>
      </c>
      <c r="U210" s="91">
        <f>R210/'סכום נכסי הקרן'!$C$42</f>
        <v>1.8628794845407168E-3</v>
      </c>
    </row>
    <row r="211" spans="2:21">
      <c r="B211" s="86" t="s">
        <v>606</v>
      </c>
      <c r="C211" s="110">
        <v>1179928</v>
      </c>
      <c r="D211" s="88" t="s">
        <v>120</v>
      </c>
      <c r="E211" s="88" t="s">
        <v>315</v>
      </c>
      <c r="F211" s="87" t="s">
        <v>463</v>
      </c>
      <c r="G211" s="88" t="s">
        <v>455</v>
      </c>
      <c r="H211" s="87" t="s">
        <v>436</v>
      </c>
      <c r="I211" s="87" t="s">
        <v>131</v>
      </c>
      <c r="J211" s="100"/>
      <c r="K211" s="90">
        <v>7.9799999999709899</v>
      </c>
      <c r="L211" s="88" t="s">
        <v>133</v>
      </c>
      <c r="M211" s="89">
        <v>2.5000000000000001E-2</v>
      </c>
      <c r="N211" s="89">
        <v>5.5299999999833906E-2</v>
      </c>
      <c r="O211" s="90">
        <v>168102.32414800004</v>
      </c>
      <c r="P211" s="101">
        <v>79.150000000000006</v>
      </c>
      <c r="Q211" s="90"/>
      <c r="R211" s="90">
        <v>133.05298955699999</v>
      </c>
      <c r="S211" s="91">
        <v>1.2604706331318993E-4</v>
      </c>
      <c r="T211" s="91">
        <f t="shared" si="4"/>
        <v>2.929517845625661E-3</v>
      </c>
      <c r="U211" s="91">
        <f>R211/'סכום נכסי הקרן'!$C$42</f>
        <v>6.8781676995621614E-4</v>
      </c>
    </row>
    <row r="212" spans="2:21">
      <c r="B212" s="86" t="s">
        <v>607</v>
      </c>
      <c r="C212" s="110">
        <v>1143411</v>
      </c>
      <c r="D212" s="88" t="s">
        <v>120</v>
      </c>
      <c r="E212" s="88" t="s">
        <v>315</v>
      </c>
      <c r="F212" s="87" t="s">
        <v>588</v>
      </c>
      <c r="G212" s="88" t="s">
        <v>455</v>
      </c>
      <c r="H212" s="87" t="s">
        <v>436</v>
      </c>
      <c r="I212" s="87" t="s">
        <v>131</v>
      </c>
      <c r="J212" s="100"/>
      <c r="K212" s="90">
        <v>5.6000000000111498</v>
      </c>
      <c r="L212" s="88" t="s">
        <v>133</v>
      </c>
      <c r="M212" s="89">
        <v>3.4300000000000004E-2</v>
      </c>
      <c r="N212" s="89">
        <v>5.2600000000098748E-2</v>
      </c>
      <c r="O212" s="90">
        <v>137239.24837700001</v>
      </c>
      <c r="P212" s="101">
        <v>91.5</v>
      </c>
      <c r="Q212" s="90"/>
      <c r="R212" s="90">
        <v>125.573912276</v>
      </c>
      <c r="S212" s="91">
        <v>4.5162316828024223E-4</v>
      </c>
      <c r="T212" s="91">
        <f t="shared" si="4"/>
        <v>2.7648459323041147E-3</v>
      </c>
      <c r="U212" s="91">
        <f>R212/'סכום נכסי הקרן'!$C$42</f>
        <v>6.4915371702671738E-4</v>
      </c>
    </row>
    <row r="213" spans="2:21">
      <c r="B213" s="86" t="s">
        <v>608</v>
      </c>
      <c r="C213" s="110">
        <v>1184191</v>
      </c>
      <c r="D213" s="88" t="s">
        <v>120</v>
      </c>
      <c r="E213" s="88" t="s">
        <v>315</v>
      </c>
      <c r="F213" s="87" t="s">
        <v>588</v>
      </c>
      <c r="G213" s="88" t="s">
        <v>455</v>
      </c>
      <c r="H213" s="87" t="s">
        <v>436</v>
      </c>
      <c r="I213" s="87" t="s">
        <v>131</v>
      </c>
      <c r="J213" s="100"/>
      <c r="K213" s="90">
        <v>6.8399999999728633</v>
      </c>
      <c r="L213" s="88" t="s">
        <v>133</v>
      </c>
      <c r="M213" s="89">
        <v>2.98E-2</v>
      </c>
      <c r="N213" s="89">
        <v>5.5099999999808323E-2</v>
      </c>
      <c r="O213" s="90">
        <v>108851.630615</v>
      </c>
      <c r="P213" s="101">
        <v>85.31</v>
      </c>
      <c r="Q213" s="90"/>
      <c r="R213" s="90">
        <v>92.861326078000005</v>
      </c>
      <c r="S213" s="91">
        <v>2.7729920089961699E-4</v>
      </c>
      <c r="T213" s="91">
        <f t="shared" si="4"/>
        <v>2.044590751547322E-3</v>
      </c>
      <c r="U213" s="91">
        <f>R213/'סכום נכסי הקרן'!$C$42</f>
        <v>4.8004616483614054E-4</v>
      </c>
    </row>
    <row r="214" spans="2:21">
      <c r="B214" s="86" t="s">
        <v>609</v>
      </c>
      <c r="C214" s="110">
        <v>1139815</v>
      </c>
      <c r="D214" s="88" t="s">
        <v>120</v>
      </c>
      <c r="E214" s="88" t="s">
        <v>315</v>
      </c>
      <c r="F214" s="87" t="s">
        <v>475</v>
      </c>
      <c r="G214" s="88" t="s">
        <v>455</v>
      </c>
      <c r="H214" s="87" t="s">
        <v>436</v>
      </c>
      <c r="I214" s="87" t="s">
        <v>131</v>
      </c>
      <c r="J214" s="100"/>
      <c r="K214" s="90">
        <v>2.2499999999981894</v>
      </c>
      <c r="L214" s="88" t="s">
        <v>133</v>
      </c>
      <c r="M214" s="89">
        <v>3.61E-2</v>
      </c>
      <c r="N214" s="89">
        <v>4.9499999999952936E-2</v>
      </c>
      <c r="O214" s="90">
        <v>282475.86320999998</v>
      </c>
      <c r="P214" s="101">
        <v>97.78</v>
      </c>
      <c r="Q214" s="90"/>
      <c r="R214" s="90">
        <v>276.20488963400004</v>
      </c>
      <c r="S214" s="91">
        <v>3.6804672730944625E-4</v>
      </c>
      <c r="T214" s="91">
        <f t="shared" si="4"/>
        <v>6.0813902485462763E-3</v>
      </c>
      <c r="U214" s="91">
        <f>R214/'סכום נכסי הקרן'!$C$42</f>
        <v>1.4278398077841325E-3</v>
      </c>
    </row>
    <row r="215" spans="2:21">
      <c r="B215" s="86" t="s">
        <v>610</v>
      </c>
      <c r="C215" s="110">
        <v>1155522</v>
      </c>
      <c r="D215" s="88" t="s">
        <v>120</v>
      </c>
      <c r="E215" s="88" t="s">
        <v>315</v>
      </c>
      <c r="F215" s="87" t="s">
        <v>475</v>
      </c>
      <c r="G215" s="88" t="s">
        <v>455</v>
      </c>
      <c r="H215" s="87" t="s">
        <v>436</v>
      </c>
      <c r="I215" s="87" t="s">
        <v>131</v>
      </c>
      <c r="J215" s="100"/>
      <c r="K215" s="90">
        <v>3.249999999988864</v>
      </c>
      <c r="L215" s="88" t="s">
        <v>133</v>
      </c>
      <c r="M215" s="89">
        <v>3.3000000000000002E-2</v>
      </c>
      <c r="N215" s="89">
        <v>4.8699999999902009E-2</v>
      </c>
      <c r="O215" s="90">
        <v>93978.609534999996</v>
      </c>
      <c r="P215" s="101">
        <v>95.55</v>
      </c>
      <c r="Q215" s="90"/>
      <c r="R215" s="90">
        <v>89.796561424000004</v>
      </c>
      <c r="S215" s="91">
        <v>3.0478395801780472E-4</v>
      </c>
      <c r="T215" s="91">
        <f t="shared" si="4"/>
        <v>1.977111751064665E-3</v>
      </c>
      <c r="U215" s="91">
        <f>R215/'סכום נכסי הקרן'!$C$42</f>
        <v>4.6420287914967205E-4</v>
      </c>
    </row>
    <row r="216" spans="2:21">
      <c r="B216" s="86" t="s">
        <v>611</v>
      </c>
      <c r="C216" s="110">
        <v>1159359</v>
      </c>
      <c r="D216" s="88" t="s">
        <v>120</v>
      </c>
      <c r="E216" s="88" t="s">
        <v>315</v>
      </c>
      <c r="F216" s="87" t="s">
        <v>475</v>
      </c>
      <c r="G216" s="88" t="s">
        <v>455</v>
      </c>
      <c r="H216" s="87" t="s">
        <v>436</v>
      </c>
      <c r="I216" s="87" t="s">
        <v>131</v>
      </c>
      <c r="J216" s="100"/>
      <c r="K216" s="90">
        <v>5.5600000000024279</v>
      </c>
      <c r="L216" s="88" t="s">
        <v>133</v>
      </c>
      <c r="M216" s="89">
        <v>2.6200000000000001E-2</v>
      </c>
      <c r="N216" s="89">
        <v>5.3300000000003477E-2</v>
      </c>
      <c r="O216" s="90">
        <v>263600.29196</v>
      </c>
      <c r="P216" s="101">
        <v>87.48</v>
      </c>
      <c r="Q216" s="90"/>
      <c r="R216" s="90">
        <v>230.59752662399998</v>
      </c>
      <c r="S216" s="91">
        <v>2.0381029887247258E-4</v>
      </c>
      <c r="T216" s="91">
        <f t="shared" si="4"/>
        <v>5.0772220274896184E-3</v>
      </c>
      <c r="U216" s="91">
        <f>R216/'סכום נכסי הקרן'!$C$42</f>
        <v>1.1920727707847862E-3</v>
      </c>
    </row>
    <row r="217" spans="2:21">
      <c r="B217" s="86" t="s">
        <v>612</v>
      </c>
      <c r="C217" s="110">
        <v>1141829</v>
      </c>
      <c r="D217" s="88" t="s">
        <v>120</v>
      </c>
      <c r="E217" s="88" t="s">
        <v>315</v>
      </c>
      <c r="F217" s="87" t="s">
        <v>613</v>
      </c>
      <c r="G217" s="88" t="s">
        <v>128</v>
      </c>
      <c r="H217" s="87" t="s">
        <v>433</v>
      </c>
      <c r="I217" s="87" t="s">
        <v>319</v>
      </c>
      <c r="J217" s="100"/>
      <c r="K217" s="90">
        <v>2.5499999999942653</v>
      </c>
      <c r="L217" s="88" t="s">
        <v>133</v>
      </c>
      <c r="M217" s="89">
        <v>2.3E-2</v>
      </c>
      <c r="N217" s="89">
        <v>5.7199999999880013E-2</v>
      </c>
      <c r="O217" s="90">
        <v>123163.39346200001</v>
      </c>
      <c r="P217" s="101">
        <v>92.03</v>
      </c>
      <c r="Q217" s="90"/>
      <c r="R217" s="90">
        <v>113.347268263</v>
      </c>
      <c r="S217" s="91">
        <v>1.5086680675081157E-4</v>
      </c>
      <c r="T217" s="91">
        <f t="shared" si="4"/>
        <v>2.4956436246562201E-3</v>
      </c>
      <c r="U217" s="91">
        <f>R217/'סכום נכסי הקרן'!$C$42</f>
        <v>5.8594814141036907E-4</v>
      </c>
    </row>
    <row r="218" spans="2:21">
      <c r="B218" s="86" t="s">
        <v>614</v>
      </c>
      <c r="C218" s="110">
        <v>1173566</v>
      </c>
      <c r="D218" s="88" t="s">
        <v>120</v>
      </c>
      <c r="E218" s="88" t="s">
        <v>315</v>
      </c>
      <c r="F218" s="87" t="s">
        <v>613</v>
      </c>
      <c r="G218" s="88" t="s">
        <v>128</v>
      </c>
      <c r="H218" s="87" t="s">
        <v>433</v>
      </c>
      <c r="I218" s="87" t="s">
        <v>319</v>
      </c>
      <c r="J218" s="100"/>
      <c r="K218" s="90">
        <v>2.6899999999947304</v>
      </c>
      <c r="L218" s="88" t="s">
        <v>133</v>
      </c>
      <c r="M218" s="89">
        <v>2.1499999999999998E-2</v>
      </c>
      <c r="N218" s="89">
        <v>6.0199999999907779E-2</v>
      </c>
      <c r="O218" s="90">
        <v>63599.308285999992</v>
      </c>
      <c r="P218" s="101">
        <v>90.37</v>
      </c>
      <c r="Q218" s="90">
        <v>3.24430073</v>
      </c>
      <c r="R218" s="90">
        <v>60.718995627999995</v>
      </c>
      <c r="S218" s="91">
        <v>1.1333029709680149E-4</v>
      </c>
      <c r="T218" s="91">
        <f t="shared" si="4"/>
        <v>1.3368912780760155E-3</v>
      </c>
      <c r="U218" s="91">
        <f>R218/'סכום נכסי הקרן'!$C$42</f>
        <v>3.1388654690802747E-4</v>
      </c>
    </row>
    <row r="219" spans="2:21">
      <c r="B219" s="86" t="s">
        <v>615</v>
      </c>
      <c r="C219" s="110">
        <v>1136464</v>
      </c>
      <c r="D219" s="88" t="s">
        <v>120</v>
      </c>
      <c r="E219" s="88" t="s">
        <v>315</v>
      </c>
      <c r="F219" s="87" t="s">
        <v>613</v>
      </c>
      <c r="G219" s="88" t="s">
        <v>128</v>
      </c>
      <c r="H219" s="87" t="s">
        <v>433</v>
      </c>
      <c r="I219" s="87" t="s">
        <v>319</v>
      </c>
      <c r="J219" s="100"/>
      <c r="K219" s="90">
        <v>1.8399999999942145</v>
      </c>
      <c r="L219" s="88" t="s">
        <v>133</v>
      </c>
      <c r="M219" s="89">
        <v>2.75E-2</v>
      </c>
      <c r="N219" s="89">
        <v>5.9699999999738046E-2</v>
      </c>
      <c r="O219" s="90">
        <v>65736.024986000004</v>
      </c>
      <c r="P219" s="101">
        <v>94.66</v>
      </c>
      <c r="Q219" s="90"/>
      <c r="R219" s="90">
        <v>62.225719079000001</v>
      </c>
      <c r="S219" s="91">
        <v>2.0882615461455801E-4</v>
      </c>
      <c r="T219" s="91">
        <f t="shared" si="4"/>
        <v>1.3700658294545569E-3</v>
      </c>
      <c r="U219" s="91">
        <f>R219/'סכום נכסי הקרן'!$C$42</f>
        <v>3.2167554631897367E-4</v>
      </c>
    </row>
    <row r="220" spans="2:21">
      <c r="B220" s="86" t="s">
        <v>616</v>
      </c>
      <c r="C220" s="110">
        <v>1139591</v>
      </c>
      <c r="D220" s="88" t="s">
        <v>120</v>
      </c>
      <c r="E220" s="88" t="s">
        <v>315</v>
      </c>
      <c r="F220" s="87" t="s">
        <v>613</v>
      </c>
      <c r="G220" s="88" t="s">
        <v>128</v>
      </c>
      <c r="H220" s="87" t="s">
        <v>433</v>
      </c>
      <c r="I220" s="87" t="s">
        <v>319</v>
      </c>
      <c r="J220" s="100"/>
      <c r="K220" s="90">
        <v>0.66000000004185688</v>
      </c>
      <c r="L220" s="88" t="s">
        <v>133</v>
      </c>
      <c r="M220" s="89">
        <v>2.4E-2</v>
      </c>
      <c r="N220" s="89">
        <v>5.9300000001255709E-2</v>
      </c>
      <c r="O220" s="90">
        <v>14633.097434000001</v>
      </c>
      <c r="P220" s="101">
        <v>97.96</v>
      </c>
      <c r="Q220" s="90"/>
      <c r="R220" s="90">
        <v>14.33458224</v>
      </c>
      <c r="S220" s="91">
        <v>1.2571950749622811E-4</v>
      </c>
      <c r="T220" s="91">
        <f t="shared" si="4"/>
        <v>3.1561421221338779E-4</v>
      </c>
      <c r="U220" s="91">
        <f>R220/'סכום נכסי הקרן'!$C$42</f>
        <v>7.4102551831536985E-5</v>
      </c>
    </row>
    <row r="221" spans="2:21">
      <c r="B221" s="86" t="s">
        <v>617</v>
      </c>
      <c r="C221" s="110">
        <v>1158740</v>
      </c>
      <c r="D221" s="88" t="s">
        <v>120</v>
      </c>
      <c r="E221" s="88" t="s">
        <v>315</v>
      </c>
      <c r="F221" s="87" t="s">
        <v>479</v>
      </c>
      <c r="G221" s="88" t="s">
        <v>129</v>
      </c>
      <c r="H221" s="87" t="s">
        <v>480</v>
      </c>
      <c r="I221" s="87" t="s">
        <v>319</v>
      </c>
      <c r="J221" s="100"/>
      <c r="K221" s="90">
        <v>1.8000000001634875</v>
      </c>
      <c r="L221" s="88" t="s">
        <v>133</v>
      </c>
      <c r="M221" s="89">
        <v>3.2500000000000001E-2</v>
      </c>
      <c r="N221" s="89">
        <v>6.3400000017656624E-2</v>
      </c>
      <c r="O221" s="90">
        <v>1280.8470789999999</v>
      </c>
      <c r="P221" s="101">
        <v>95.51</v>
      </c>
      <c r="Q221" s="90"/>
      <c r="R221" s="90">
        <v>1.2233370259999998</v>
      </c>
      <c r="S221" s="91">
        <v>3.0907754034651693E-6</v>
      </c>
      <c r="T221" s="91">
        <f t="shared" si="4"/>
        <v>2.6935040398670078E-5</v>
      </c>
      <c r="U221" s="91">
        <f>R221/'סכום נכסי הקרן'!$C$42</f>
        <v>6.324034691687206E-6</v>
      </c>
    </row>
    <row r="222" spans="2:21">
      <c r="B222" s="86" t="s">
        <v>618</v>
      </c>
      <c r="C222" s="110">
        <v>1191832</v>
      </c>
      <c r="D222" s="88" t="s">
        <v>120</v>
      </c>
      <c r="E222" s="88" t="s">
        <v>315</v>
      </c>
      <c r="F222" s="87" t="s">
        <v>479</v>
      </c>
      <c r="G222" s="88" t="s">
        <v>129</v>
      </c>
      <c r="H222" s="87" t="s">
        <v>480</v>
      </c>
      <c r="I222" s="87" t="s">
        <v>319</v>
      </c>
      <c r="J222" s="100"/>
      <c r="K222" s="90">
        <v>2.57999999999568</v>
      </c>
      <c r="L222" s="88" t="s">
        <v>133</v>
      </c>
      <c r="M222" s="89">
        <v>5.7000000000000002E-2</v>
      </c>
      <c r="N222" s="89">
        <v>6.6499999999805576E-2</v>
      </c>
      <c r="O222" s="90">
        <v>117911.64164</v>
      </c>
      <c r="P222" s="101">
        <v>98.15</v>
      </c>
      <c r="Q222" s="90"/>
      <c r="R222" s="90">
        <v>115.730272325</v>
      </c>
      <c r="S222" s="91">
        <v>5.49837917070805E-4</v>
      </c>
      <c r="T222" s="91">
        <f t="shared" si="4"/>
        <v>2.5481118401324064E-3</v>
      </c>
      <c r="U222" s="91">
        <f>R222/'סכום נכסי הקרן'!$C$42</f>
        <v>5.9826706909605785E-4</v>
      </c>
    </row>
    <row r="223" spans="2:21">
      <c r="B223" s="86" t="s">
        <v>619</v>
      </c>
      <c r="C223" s="110">
        <v>1161678</v>
      </c>
      <c r="D223" s="88" t="s">
        <v>120</v>
      </c>
      <c r="E223" s="88" t="s">
        <v>315</v>
      </c>
      <c r="F223" s="87" t="s">
        <v>483</v>
      </c>
      <c r="G223" s="88" t="s">
        <v>129</v>
      </c>
      <c r="H223" s="87" t="s">
        <v>480</v>
      </c>
      <c r="I223" s="87" t="s">
        <v>319</v>
      </c>
      <c r="J223" s="100"/>
      <c r="K223" s="90">
        <v>2.1300000000065191</v>
      </c>
      <c r="L223" s="88" t="s">
        <v>133</v>
      </c>
      <c r="M223" s="89">
        <v>2.7999999999999997E-2</v>
      </c>
      <c r="N223" s="89">
        <v>6.200000000016298E-2</v>
      </c>
      <c r="O223" s="90">
        <v>65319.53048400001</v>
      </c>
      <c r="P223" s="101">
        <v>93.93</v>
      </c>
      <c r="Q223" s="90"/>
      <c r="R223" s="90">
        <v>61.35463352</v>
      </c>
      <c r="S223" s="91">
        <v>1.8786797825189912E-4</v>
      </c>
      <c r="T223" s="91">
        <f t="shared" si="4"/>
        <v>1.3508865483376595E-3</v>
      </c>
      <c r="U223" s="91">
        <f>R223/'סכום נכסי הקרן'!$C$42</f>
        <v>3.1717247383979266E-4</v>
      </c>
    </row>
    <row r="224" spans="2:21">
      <c r="B224" s="86" t="s">
        <v>620</v>
      </c>
      <c r="C224" s="110">
        <v>1192459</v>
      </c>
      <c r="D224" s="88" t="s">
        <v>120</v>
      </c>
      <c r="E224" s="88" t="s">
        <v>315</v>
      </c>
      <c r="F224" s="87" t="s">
        <v>483</v>
      </c>
      <c r="G224" s="88" t="s">
        <v>129</v>
      </c>
      <c r="H224" s="87" t="s">
        <v>480</v>
      </c>
      <c r="I224" s="87" t="s">
        <v>319</v>
      </c>
      <c r="J224" s="100"/>
      <c r="K224" s="90">
        <v>3.7399999999982478</v>
      </c>
      <c r="L224" s="88" t="s">
        <v>133</v>
      </c>
      <c r="M224" s="89">
        <v>5.6500000000000002E-2</v>
      </c>
      <c r="N224" s="89">
        <v>6.2999999999912348E-2</v>
      </c>
      <c r="O224" s="90">
        <v>115116.43990599999</v>
      </c>
      <c r="P224" s="101">
        <v>99.11</v>
      </c>
      <c r="Q224" s="90"/>
      <c r="R224" s="90">
        <v>114.09189918</v>
      </c>
      <c r="S224" s="91">
        <v>3.7747055397943386E-4</v>
      </c>
      <c r="T224" s="91">
        <f t="shared" si="4"/>
        <v>2.5120386682175792E-3</v>
      </c>
      <c r="U224" s="91">
        <f>R224/'סכום נכסי הקרן'!$C$42</f>
        <v>5.8979750724458095E-4</v>
      </c>
    </row>
    <row r="225" spans="2:21">
      <c r="B225" s="86" t="s">
        <v>621</v>
      </c>
      <c r="C225" s="110">
        <v>7390149</v>
      </c>
      <c r="D225" s="88" t="s">
        <v>120</v>
      </c>
      <c r="E225" s="88" t="s">
        <v>315</v>
      </c>
      <c r="F225" s="87" t="s">
        <v>622</v>
      </c>
      <c r="G225" s="88" t="s">
        <v>493</v>
      </c>
      <c r="H225" s="87" t="s">
        <v>488</v>
      </c>
      <c r="I225" s="87" t="s">
        <v>131</v>
      </c>
      <c r="J225" s="100"/>
      <c r="K225" s="90">
        <v>1.6599999997179058</v>
      </c>
      <c r="L225" s="88" t="s">
        <v>133</v>
      </c>
      <c r="M225" s="89">
        <v>0.04</v>
      </c>
      <c r="N225" s="89">
        <v>5.1699999997492495E-2</v>
      </c>
      <c r="O225" s="90">
        <v>2573.1827870000002</v>
      </c>
      <c r="P225" s="101">
        <v>99.19</v>
      </c>
      <c r="Q225" s="90"/>
      <c r="R225" s="90">
        <v>2.5523399920000003</v>
      </c>
      <c r="S225" s="91">
        <v>9.7648363605957952E-6</v>
      </c>
      <c r="T225" s="91">
        <f t="shared" si="4"/>
        <v>5.6196599411731759E-5</v>
      </c>
      <c r="U225" s="91">
        <f>R225/'סכום נכסי הקרן'!$C$42</f>
        <v>1.3194308936406418E-5</v>
      </c>
    </row>
    <row r="226" spans="2:21">
      <c r="B226" s="86" t="s">
        <v>623</v>
      </c>
      <c r="C226" s="110">
        <v>7390222</v>
      </c>
      <c r="D226" s="88" t="s">
        <v>120</v>
      </c>
      <c r="E226" s="88" t="s">
        <v>315</v>
      </c>
      <c r="F226" s="87" t="s">
        <v>622</v>
      </c>
      <c r="G226" s="88" t="s">
        <v>493</v>
      </c>
      <c r="H226" s="87" t="s">
        <v>480</v>
      </c>
      <c r="I226" s="87" t="s">
        <v>319</v>
      </c>
      <c r="J226" s="100"/>
      <c r="K226" s="90">
        <v>3.8100000000304624</v>
      </c>
      <c r="L226" s="88" t="s">
        <v>133</v>
      </c>
      <c r="M226" s="89">
        <v>0.04</v>
      </c>
      <c r="N226" s="89">
        <v>5.1100000000739804E-2</v>
      </c>
      <c r="O226" s="90">
        <v>16586.352588999998</v>
      </c>
      <c r="P226" s="101">
        <v>96.98</v>
      </c>
      <c r="Q226" s="90"/>
      <c r="R226" s="90">
        <v>16.085444571</v>
      </c>
      <c r="S226" s="91">
        <v>2.1422118429432943E-5</v>
      </c>
      <c r="T226" s="91">
        <f t="shared" si="4"/>
        <v>3.5416413477413491E-4</v>
      </c>
      <c r="U226" s="91">
        <f>R226/'סכום נכסי הקרן'!$C$42</f>
        <v>8.3153625972419185E-5</v>
      </c>
    </row>
    <row r="227" spans="2:21">
      <c r="B227" s="86" t="s">
        <v>624</v>
      </c>
      <c r="C227" s="110">
        <v>2590388</v>
      </c>
      <c r="D227" s="88" t="s">
        <v>120</v>
      </c>
      <c r="E227" s="88" t="s">
        <v>315</v>
      </c>
      <c r="F227" s="87" t="s">
        <v>625</v>
      </c>
      <c r="G227" s="88" t="s">
        <v>349</v>
      </c>
      <c r="H227" s="87" t="s">
        <v>480</v>
      </c>
      <c r="I227" s="87" t="s">
        <v>319</v>
      </c>
      <c r="J227" s="100"/>
      <c r="K227" s="90">
        <v>0.72999999995558473</v>
      </c>
      <c r="L227" s="88" t="s">
        <v>133</v>
      </c>
      <c r="M227" s="89">
        <v>5.9000000000000004E-2</v>
      </c>
      <c r="N227" s="89">
        <v>6.1500000003331154E-2</v>
      </c>
      <c r="O227" s="90">
        <v>5331.573461</v>
      </c>
      <c r="P227" s="101">
        <v>101.35</v>
      </c>
      <c r="Q227" s="90"/>
      <c r="R227" s="90">
        <v>5.403549688</v>
      </c>
      <c r="S227" s="91">
        <v>1.0131189622402607E-5</v>
      </c>
      <c r="T227" s="91">
        <f t="shared" si="4"/>
        <v>1.1897361565062376E-4</v>
      </c>
      <c r="U227" s="91">
        <f>R227/'סכום נכסי הקרן'!$C$42</f>
        <v>2.7933623326109957E-5</v>
      </c>
    </row>
    <row r="228" spans="2:21">
      <c r="B228" s="86" t="s">
        <v>626</v>
      </c>
      <c r="C228" s="110">
        <v>2590511</v>
      </c>
      <c r="D228" s="88" t="s">
        <v>120</v>
      </c>
      <c r="E228" s="88" t="s">
        <v>315</v>
      </c>
      <c r="F228" s="87" t="s">
        <v>625</v>
      </c>
      <c r="G228" s="88" t="s">
        <v>349</v>
      </c>
      <c r="H228" s="87" t="s">
        <v>480</v>
      </c>
      <c r="I228" s="87" t="s">
        <v>319</v>
      </c>
      <c r="J228" s="100"/>
      <c r="K228" s="90">
        <v>3.4099984094293005</v>
      </c>
      <c r="L228" s="88" t="s">
        <v>133</v>
      </c>
      <c r="M228" s="89">
        <v>2.7000000000000003E-2</v>
      </c>
      <c r="N228" s="89">
        <v>6.6899642492339123E-2</v>
      </c>
      <c r="O228" s="90">
        <v>4.4687000000000004E-2</v>
      </c>
      <c r="P228" s="101">
        <v>87.63</v>
      </c>
      <c r="Q228" s="90"/>
      <c r="R228" s="90">
        <v>3.9159999999999998E-5</v>
      </c>
      <c r="S228" s="91">
        <v>5.9765305056129169E-11</v>
      </c>
      <c r="T228" s="91">
        <f t="shared" si="4"/>
        <v>8.6221226006766865E-10</v>
      </c>
      <c r="U228" s="91">
        <f>R228/'סכום נכסי הקרן'!$C$42</f>
        <v>2.0243742587945753E-10</v>
      </c>
    </row>
    <row r="229" spans="2:21">
      <c r="B229" s="86" t="s">
        <v>627</v>
      </c>
      <c r="C229" s="110">
        <v>1137975</v>
      </c>
      <c r="D229" s="88" t="s">
        <v>120</v>
      </c>
      <c r="E229" s="88" t="s">
        <v>315</v>
      </c>
      <c r="F229" s="87" t="s">
        <v>628</v>
      </c>
      <c r="G229" s="88" t="s">
        <v>512</v>
      </c>
      <c r="H229" s="87" t="s">
        <v>480</v>
      </c>
      <c r="I229" s="87" t="s">
        <v>319</v>
      </c>
      <c r="J229" s="100"/>
      <c r="K229" s="90">
        <v>1.88</v>
      </c>
      <c r="L229" s="88" t="s">
        <v>133</v>
      </c>
      <c r="M229" s="89">
        <v>4.3499999999999997E-2</v>
      </c>
      <c r="N229" s="89">
        <v>0.23006525285481239</v>
      </c>
      <c r="O229" s="90">
        <v>1.6490000000000003E-3</v>
      </c>
      <c r="P229" s="101">
        <v>72.69</v>
      </c>
      <c r="Q229" s="90"/>
      <c r="R229" s="90">
        <v>1.226E-6</v>
      </c>
      <c r="S229" s="91">
        <v>1.5830642712881174E-12</v>
      </c>
      <c r="T229" s="91">
        <f t="shared" si="4"/>
        <v>2.6993672902016391E-11</v>
      </c>
      <c r="U229" s="91">
        <f>R229/'סכום נכסי הקרן'!$C$42</f>
        <v>6.337800922579544E-12</v>
      </c>
    </row>
    <row r="230" spans="2:21">
      <c r="B230" s="86" t="s">
        <v>629</v>
      </c>
      <c r="C230" s="110">
        <v>1141191</v>
      </c>
      <c r="D230" s="88" t="s">
        <v>120</v>
      </c>
      <c r="E230" s="88" t="s">
        <v>315</v>
      </c>
      <c r="F230" s="87" t="s">
        <v>630</v>
      </c>
      <c r="G230" s="88" t="s">
        <v>521</v>
      </c>
      <c r="H230" s="87" t="s">
        <v>488</v>
      </c>
      <c r="I230" s="87" t="s">
        <v>131</v>
      </c>
      <c r="J230" s="100"/>
      <c r="K230" s="90">
        <v>1.0100000000165561</v>
      </c>
      <c r="L230" s="88" t="s">
        <v>133</v>
      </c>
      <c r="M230" s="89">
        <v>3.0499999999999999E-2</v>
      </c>
      <c r="N230" s="89">
        <v>6.2800000000120398E-2</v>
      </c>
      <c r="O230" s="90">
        <v>6803.3010430000004</v>
      </c>
      <c r="P230" s="101">
        <v>97.66</v>
      </c>
      <c r="Q230" s="90"/>
      <c r="R230" s="90">
        <v>6.6441037889999999</v>
      </c>
      <c r="S230" s="91">
        <v>6.0812988384097975E-5</v>
      </c>
      <c r="T230" s="91">
        <f t="shared" si="4"/>
        <v>1.462877360581678E-4</v>
      </c>
      <c r="U230" s="91">
        <f>R230/'סכום נכסי הקרן'!$C$42</f>
        <v>3.4346661601662675E-5</v>
      </c>
    </row>
    <row r="231" spans="2:21">
      <c r="B231" s="86" t="s">
        <v>631</v>
      </c>
      <c r="C231" s="110">
        <v>1168368</v>
      </c>
      <c r="D231" s="88" t="s">
        <v>120</v>
      </c>
      <c r="E231" s="88" t="s">
        <v>315</v>
      </c>
      <c r="F231" s="87" t="s">
        <v>630</v>
      </c>
      <c r="G231" s="88" t="s">
        <v>521</v>
      </c>
      <c r="H231" s="87" t="s">
        <v>488</v>
      </c>
      <c r="I231" s="87" t="s">
        <v>131</v>
      </c>
      <c r="J231" s="100"/>
      <c r="K231" s="90">
        <v>3.1300000000042836</v>
      </c>
      <c r="L231" s="88" t="s">
        <v>133</v>
      </c>
      <c r="M231" s="89">
        <v>2.58E-2</v>
      </c>
      <c r="N231" s="89">
        <v>6.100000000001863E-2</v>
      </c>
      <c r="O231" s="90">
        <v>59329.078386000001</v>
      </c>
      <c r="P231" s="101">
        <v>90.5</v>
      </c>
      <c r="Q231" s="90"/>
      <c r="R231" s="90">
        <v>53.692815928999998</v>
      </c>
      <c r="S231" s="91">
        <v>1.9610649473945165E-4</v>
      </c>
      <c r="T231" s="91">
        <f t="shared" si="4"/>
        <v>1.1821911177615019E-3</v>
      </c>
      <c r="U231" s="91">
        <f>R231/'סכום נכסי הקרן'!$C$42</f>
        <v>2.7756474578361325E-4</v>
      </c>
    </row>
    <row r="232" spans="2:21">
      <c r="B232" s="86" t="s">
        <v>632</v>
      </c>
      <c r="C232" s="110">
        <v>2380046</v>
      </c>
      <c r="D232" s="88" t="s">
        <v>120</v>
      </c>
      <c r="E232" s="88" t="s">
        <v>315</v>
      </c>
      <c r="F232" s="87" t="s">
        <v>633</v>
      </c>
      <c r="G232" s="88" t="s">
        <v>129</v>
      </c>
      <c r="H232" s="87" t="s">
        <v>480</v>
      </c>
      <c r="I232" s="87" t="s">
        <v>319</v>
      </c>
      <c r="J232" s="100"/>
      <c r="K232" s="90">
        <v>0.98000000000132248</v>
      </c>
      <c r="L232" s="88" t="s">
        <v>133</v>
      </c>
      <c r="M232" s="89">
        <v>2.9500000000000002E-2</v>
      </c>
      <c r="N232" s="89">
        <v>5.3700000000747157E-2</v>
      </c>
      <c r="O232" s="90">
        <v>30714.796910999998</v>
      </c>
      <c r="P232" s="101">
        <v>98.48</v>
      </c>
      <c r="Q232" s="90"/>
      <c r="R232" s="90">
        <v>30.247932002000002</v>
      </c>
      <c r="S232" s="91">
        <v>4.2945937873966125E-4</v>
      </c>
      <c r="T232" s="91">
        <f t="shared" si="4"/>
        <v>6.6598921894324783E-4</v>
      </c>
      <c r="U232" s="91">
        <f>R232/'סכום נכסי הקרן'!$C$42</f>
        <v>1.5636653454192408E-4</v>
      </c>
    </row>
    <row r="233" spans="2:21">
      <c r="B233" s="86" t="s">
        <v>634</v>
      </c>
      <c r="C233" s="110">
        <v>1147495</v>
      </c>
      <c r="D233" s="88" t="s">
        <v>120</v>
      </c>
      <c r="E233" s="88" t="s">
        <v>315</v>
      </c>
      <c r="F233" s="87" t="s">
        <v>635</v>
      </c>
      <c r="G233" s="88" t="s">
        <v>512</v>
      </c>
      <c r="H233" s="87" t="s">
        <v>480</v>
      </c>
      <c r="I233" s="87" t="s">
        <v>319</v>
      </c>
      <c r="J233" s="100"/>
      <c r="K233" s="90">
        <v>1.57</v>
      </c>
      <c r="L233" s="88" t="s">
        <v>133</v>
      </c>
      <c r="M233" s="89">
        <v>3.9E-2</v>
      </c>
      <c r="N233" s="89">
        <v>6.8485981308411215E-2</v>
      </c>
      <c r="O233" s="90">
        <v>1.0920000000000001E-3</v>
      </c>
      <c r="P233" s="101">
        <v>96.96</v>
      </c>
      <c r="Q233" s="90"/>
      <c r="R233" s="90">
        <v>1.0699999999999999E-6</v>
      </c>
      <c r="S233" s="91">
        <v>2.7026063817149378E-12</v>
      </c>
      <c r="T233" s="91">
        <f t="shared" si="4"/>
        <v>2.3558915175495545E-11</v>
      </c>
      <c r="U233" s="91">
        <f>R233/'סכום נכסי הקרן'!$C$42</f>
        <v>5.531359695889161E-12</v>
      </c>
    </row>
    <row r="234" spans="2:21">
      <c r="B234" s="86" t="s">
        <v>636</v>
      </c>
      <c r="C234" s="110">
        <v>1132505</v>
      </c>
      <c r="D234" s="88" t="s">
        <v>120</v>
      </c>
      <c r="E234" s="88" t="s">
        <v>315</v>
      </c>
      <c r="F234" s="87" t="s">
        <v>508</v>
      </c>
      <c r="G234" s="88" t="s">
        <v>349</v>
      </c>
      <c r="H234" s="87" t="s">
        <v>480</v>
      </c>
      <c r="I234" s="87" t="s">
        <v>319</v>
      </c>
      <c r="J234" s="100"/>
      <c r="K234" s="90">
        <v>1.1299990876996453</v>
      </c>
      <c r="L234" s="88" t="s">
        <v>133</v>
      </c>
      <c r="M234" s="89">
        <v>5.9000000000000004E-2</v>
      </c>
      <c r="N234" s="89">
        <v>5.2800388942908748E-2</v>
      </c>
      <c r="O234" s="90">
        <v>7.0879999999999997E-3</v>
      </c>
      <c r="P234" s="101">
        <v>101.28</v>
      </c>
      <c r="Q234" s="90"/>
      <c r="R234" s="90">
        <v>7.199E-6</v>
      </c>
      <c r="S234" s="91">
        <v>1.0204464088511309E-11</v>
      </c>
      <c r="T234" s="91">
        <f t="shared" si="4"/>
        <v>1.585052620078434E-10</v>
      </c>
      <c r="U234" s="91">
        <f>R234/'סכום נכסי הקרן'!$C$42</f>
        <v>3.7215194813743994E-11</v>
      </c>
    </row>
    <row r="235" spans="2:21">
      <c r="B235" s="86" t="s">
        <v>637</v>
      </c>
      <c r="C235" s="110">
        <v>1162817</v>
      </c>
      <c r="D235" s="88" t="s">
        <v>120</v>
      </c>
      <c r="E235" s="88" t="s">
        <v>315</v>
      </c>
      <c r="F235" s="87" t="s">
        <v>508</v>
      </c>
      <c r="G235" s="88" t="s">
        <v>349</v>
      </c>
      <c r="H235" s="87" t="s">
        <v>480</v>
      </c>
      <c r="I235" s="87" t="s">
        <v>319</v>
      </c>
      <c r="J235" s="100"/>
      <c r="K235" s="90">
        <v>5.1100000000010315</v>
      </c>
      <c r="L235" s="88" t="s">
        <v>133</v>
      </c>
      <c r="M235" s="89">
        <v>2.4300000000000002E-2</v>
      </c>
      <c r="N235" s="89">
        <v>5.3899999999989685E-2</v>
      </c>
      <c r="O235" s="90">
        <v>267286.94082999998</v>
      </c>
      <c r="P235" s="101">
        <v>87.04</v>
      </c>
      <c r="Q235" s="90"/>
      <c r="R235" s="90">
        <v>232.64655331599999</v>
      </c>
      <c r="S235" s="91">
        <v>1.8249638357520576E-4</v>
      </c>
      <c r="T235" s="91">
        <f t="shared" si="4"/>
        <v>5.1223368368626598E-3</v>
      </c>
      <c r="U235" s="91">
        <f>R235/'סכום נכסי הקרן'!$C$42</f>
        <v>1.2026652041118237E-3</v>
      </c>
    </row>
    <row r="236" spans="2:21">
      <c r="B236" s="86" t="s">
        <v>638</v>
      </c>
      <c r="C236" s="110">
        <v>1141415</v>
      </c>
      <c r="D236" s="88" t="s">
        <v>120</v>
      </c>
      <c r="E236" s="88" t="s">
        <v>315</v>
      </c>
      <c r="F236" s="87" t="s">
        <v>639</v>
      </c>
      <c r="G236" s="88" t="s">
        <v>157</v>
      </c>
      <c r="H236" s="87" t="s">
        <v>480</v>
      </c>
      <c r="I236" s="87" t="s">
        <v>319</v>
      </c>
      <c r="J236" s="100"/>
      <c r="K236" s="90">
        <v>0.71999999999381747</v>
      </c>
      <c r="L236" s="88" t="s">
        <v>133</v>
      </c>
      <c r="M236" s="89">
        <v>2.1600000000000001E-2</v>
      </c>
      <c r="N236" s="89">
        <v>4.9499999999908652E-2</v>
      </c>
      <c r="O236" s="90">
        <v>72157.905671999994</v>
      </c>
      <c r="P236" s="101">
        <v>98.63</v>
      </c>
      <c r="Q236" s="90"/>
      <c r="R236" s="90">
        <v>71.16934232700001</v>
      </c>
      <c r="S236" s="91">
        <v>2.8208387596246226E-4</v>
      </c>
      <c r="T236" s="91">
        <f t="shared" si="4"/>
        <v>1.5669836439042972E-3</v>
      </c>
      <c r="U236" s="91">
        <f>R236/'סכום נכסי הקרן'!$C$42</f>
        <v>3.6790956236495926E-4</v>
      </c>
    </row>
    <row r="237" spans="2:21">
      <c r="B237" s="86" t="s">
        <v>640</v>
      </c>
      <c r="C237" s="110">
        <v>1156397</v>
      </c>
      <c r="D237" s="88" t="s">
        <v>120</v>
      </c>
      <c r="E237" s="88" t="s">
        <v>315</v>
      </c>
      <c r="F237" s="87" t="s">
        <v>639</v>
      </c>
      <c r="G237" s="88" t="s">
        <v>157</v>
      </c>
      <c r="H237" s="87" t="s">
        <v>480</v>
      </c>
      <c r="I237" s="87" t="s">
        <v>319</v>
      </c>
      <c r="J237" s="100"/>
      <c r="K237" s="90">
        <v>2.7599999999952618</v>
      </c>
      <c r="L237" s="88" t="s">
        <v>133</v>
      </c>
      <c r="M237" s="89">
        <v>0.04</v>
      </c>
      <c r="N237" s="89">
        <v>5.1700000000008892E-2</v>
      </c>
      <c r="O237" s="90">
        <v>101409.7175</v>
      </c>
      <c r="P237" s="101">
        <v>99.89</v>
      </c>
      <c r="Q237" s="90"/>
      <c r="R237" s="90">
        <v>101.29816342299999</v>
      </c>
      <c r="S237" s="91">
        <v>1.3243168988295596E-4</v>
      </c>
      <c r="T237" s="91">
        <f t="shared" si="4"/>
        <v>2.2303503173046191E-3</v>
      </c>
      <c r="U237" s="91">
        <f>R237/'סכום נכסי הקרן'!$C$42</f>
        <v>5.2366035366876247E-4</v>
      </c>
    </row>
    <row r="238" spans="2:21">
      <c r="B238" s="86" t="s">
        <v>641</v>
      </c>
      <c r="C238" s="110">
        <v>1136134</v>
      </c>
      <c r="D238" s="88" t="s">
        <v>120</v>
      </c>
      <c r="E238" s="88" t="s">
        <v>315</v>
      </c>
      <c r="F238" s="87" t="s">
        <v>642</v>
      </c>
      <c r="G238" s="88" t="s">
        <v>643</v>
      </c>
      <c r="H238" s="87" t="s">
        <v>480</v>
      </c>
      <c r="I238" s="87" t="s">
        <v>319</v>
      </c>
      <c r="J238" s="100"/>
      <c r="K238" s="90">
        <v>1.4600003756554756</v>
      </c>
      <c r="L238" s="88" t="s">
        <v>133</v>
      </c>
      <c r="M238" s="89">
        <v>3.3500000000000002E-2</v>
      </c>
      <c r="N238" s="89">
        <v>5.0296616485318239E-2</v>
      </c>
      <c r="O238" s="90">
        <v>6.7530000000000003E-3</v>
      </c>
      <c r="P238" s="101">
        <v>97.67</v>
      </c>
      <c r="Q238" s="90">
        <v>1.11E-7</v>
      </c>
      <c r="R238" s="90">
        <v>6.7089999999999996E-6</v>
      </c>
      <c r="S238" s="91">
        <v>3.2757446461730109E-11</v>
      </c>
      <c r="T238" s="91">
        <f t="shared" si="4"/>
        <v>1.4771659991813048E-10</v>
      </c>
      <c r="U238" s="91">
        <f>R238/'סכום נכסי הקרן'!$C$42</f>
        <v>3.4682142242729332E-11</v>
      </c>
    </row>
    <row r="239" spans="2:21">
      <c r="B239" s="86" t="s">
        <v>644</v>
      </c>
      <c r="C239" s="110">
        <v>1141951</v>
      </c>
      <c r="D239" s="88" t="s">
        <v>120</v>
      </c>
      <c r="E239" s="88" t="s">
        <v>315</v>
      </c>
      <c r="F239" s="87" t="s">
        <v>642</v>
      </c>
      <c r="G239" s="88" t="s">
        <v>643</v>
      </c>
      <c r="H239" s="87" t="s">
        <v>480</v>
      </c>
      <c r="I239" s="87" t="s">
        <v>319</v>
      </c>
      <c r="J239" s="100"/>
      <c r="K239" s="90">
        <v>3.4100001263968065</v>
      </c>
      <c r="L239" s="88" t="s">
        <v>133</v>
      </c>
      <c r="M239" s="89">
        <v>2.6200000000000001E-2</v>
      </c>
      <c r="N239" s="89">
        <v>5.3901288541187295E-2</v>
      </c>
      <c r="O239" s="90">
        <v>9.495E-3</v>
      </c>
      <c r="P239" s="101">
        <v>91.75</v>
      </c>
      <c r="Q239" s="90"/>
      <c r="R239" s="90">
        <v>8.6920000000000008E-6</v>
      </c>
      <c r="S239" s="91">
        <v>1.6608098965085248E-11</v>
      </c>
      <c r="T239" s="91">
        <f t="shared" si="4"/>
        <v>1.9137765486486664E-10</v>
      </c>
      <c r="U239" s="91">
        <f>R239/'סכום נכסי הקרן'!$C$42</f>
        <v>4.4933250912774389E-11</v>
      </c>
    </row>
    <row r="240" spans="2:21">
      <c r="B240" s="86" t="s">
        <v>645</v>
      </c>
      <c r="C240" s="110">
        <v>7150410</v>
      </c>
      <c r="D240" s="88" t="s">
        <v>120</v>
      </c>
      <c r="E240" s="88" t="s">
        <v>315</v>
      </c>
      <c r="F240" s="87" t="s">
        <v>646</v>
      </c>
      <c r="G240" s="88" t="s">
        <v>521</v>
      </c>
      <c r="H240" s="87" t="s">
        <v>513</v>
      </c>
      <c r="I240" s="87" t="s">
        <v>131</v>
      </c>
      <c r="J240" s="100"/>
      <c r="K240" s="90">
        <v>2.3099999999963026</v>
      </c>
      <c r="L240" s="88" t="s">
        <v>133</v>
      </c>
      <c r="M240" s="89">
        <v>2.9500000000000002E-2</v>
      </c>
      <c r="N240" s="89">
        <v>6.0599999999852112E-2</v>
      </c>
      <c r="O240" s="90">
        <v>143875.02620600001</v>
      </c>
      <c r="P240" s="101">
        <v>94</v>
      </c>
      <c r="Q240" s="90"/>
      <c r="R240" s="90">
        <v>135.24252465000001</v>
      </c>
      <c r="S240" s="91">
        <v>3.6434812455018371E-4</v>
      </c>
      <c r="T240" s="91">
        <f t="shared" si="4"/>
        <v>2.9777263236908558E-3</v>
      </c>
      <c r="U240" s="91">
        <f>R240/'סכום נכסי הקרן'!$C$42</f>
        <v>6.9913556076570702E-4</v>
      </c>
    </row>
    <row r="241" spans="2:21">
      <c r="B241" s="86" t="s">
        <v>647</v>
      </c>
      <c r="C241" s="110">
        <v>7150444</v>
      </c>
      <c r="D241" s="88" t="s">
        <v>120</v>
      </c>
      <c r="E241" s="88" t="s">
        <v>315</v>
      </c>
      <c r="F241" s="87" t="s">
        <v>646</v>
      </c>
      <c r="G241" s="88" t="s">
        <v>521</v>
      </c>
      <c r="H241" s="87" t="s">
        <v>513</v>
      </c>
      <c r="I241" s="87" t="s">
        <v>131</v>
      </c>
      <c r="J241" s="100"/>
      <c r="K241" s="90">
        <v>3.6300000001073185</v>
      </c>
      <c r="L241" s="88" t="s">
        <v>133</v>
      </c>
      <c r="M241" s="89">
        <v>2.5499999999999998E-2</v>
      </c>
      <c r="N241" s="89">
        <v>6.1700000001869412E-2</v>
      </c>
      <c r="O241" s="90">
        <v>13030.829982000001</v>
      </c>
      <c r="P241" s="101">
        <v>88.67</v>
      </c>
      <c r="Q241" s="90"/>
      <c r="R241" s="90">
        <v>11.554436952</v>
      </c>
      <c r="S241" s="91">
        <v>2.2378591392605062E-5</v>
      </c>
      <c r="T241" s="91">
        <f t="shared" si="4"/>
        <v>2.5440186920820494E-4</v>
      </c>
      <c r="U241" s="91">
        <f>R241/'סכום נכסי הקרן'!$C$42</f>
        <v>5.973060454671515E-5</v>
      </c>
    </row>
    <row r="242" spans="2:21">
      <c r="B242" s="86" t="s">
        <v>648</v>
      </c>
      <c r="C242" s="110">
        <v>1155878</v>
      </c>
      <c r="D242" s="88" t="s">
        <v>120</v>
      </c>
      <c r="E242" s="88" t="s">
        <v>315</v>
      </c>
      <c r="F242" s="87" t="s">
        <v>649</v>
      </c>
      <c r="G242" s="88" t="s">
        <v>455</v>
      </c>
      <c r="H242" s="87" t="s">
        <v>513</v>
      </c>
      <c r="I242" s="87" t="s">
        <v>131</v>
      </c>
      <c r="J242" s="100"/>
      <c r="K242" s="90">
        <v>2.5100000000107965</v>
      </c>
      <c r="L242" s="88" t="s">
        <v>133</v>
      </c>
      <c r="M242" s="89">
        <v>3.27E-2</v>
      </c>
      <c r="N242" s="89">
        <v>5.5900000000263718E-2</v>
      </c>
      <c r="O242" s="90">
        <v>59003.704037000003</v>
      </c>
      <c r="P242" s="101">
        <v>95.76</v>
      </c>
      <c r="Q242" s="90"/>
      <c r="R242" s="90">
        <v>56.50194698899999</v>
      </c>
      <c r="S242" s="91">
        <v>1.8696138392486526E-4</v>
      </c>
      <c r="T242" s="91">
        <f t="shared" si="4"/>
        <v>1.2440416601534549E-3</v>
      </c>
      <c r="U242" s="91">
        <f>R242/'סכום נכסי הקרן'!$C$42</f>
        <v>2.9208653487310327E-4</v>
      </c>
    </row>
    <row r="243" spans="2:21">
      <c r="B243" s="86" t="s">
        <v>650</v>
      </c>
      <c r="C243" s="110">
        <v>7200249</v>
      </c>
      <c r="D243" s="88" t="s">
        <v>120</v>
      </c>
      <c r="E243" s="88" t="s">
        <v>315</v>
      </c>
      <c r="F243" s="87" t="s">
        <v>651</v>
      </c>
      <c r="G243" s="88" t="s">
        <v>563</v>
      </c>
      <c r="H243" s="87" t="s">
        <v>513</v>
      </c>
      <c r="I243" s="87" t="s">
        <v>131</v>
      </c>
      <c r="J243" s="100"/>
      <c r="K243" s="90">
        <v>5.3099999999957532</v>
      </c>
      <c r="L243" s="88" t="s">
        <v>133</v>
      </c>
      <c r="M243" s="89">
        <v>7.4999999999999997E-3</v>
      </c>
      <c r="N243" s="89">
        <v>5.1299999999933253E-2</v>
      </c>
      <c r="O243" s="90">
        <v>165219.83205</v>
      </c>
      <c r="P243" s="101">
        <v>79.8</v>
      </c>
      <c r="Q243" s="90"/>
      <c r="R243" s="90">
        <v>131.845425976</v>
      </c>
      <c r="S243" s="91">
        <v>3.108072155241985E-4</v>
      </c>
      <c r="T243" s="91">
        <f t="shared" si="4"/>
        <v>2.902930099855758E-3</v>
      </c>
      <c r="U243" s="91">
        <f>R243/'סכום נכסי הקרן'!$C$42</f>
        <v>6.8157427601026575E-4</v>
      </c>
    </row>
    <row r="244" spans="2:21">
      <c r="B244" s="86" t="s">
        <v>652</v>
      </c>
      <c r="C244" s="110">
        <v>7200173</v>
      </c>
      <c r="D244" s="88" t="s">
        <v>120</v>
      </c>
      <c r="E244" s="88" t="s">
        <v>315</v>
      </c>
      <c r="F244" s="87" t="s">
        <v>651</v>
      </c>
      <c r="G244" s="88" t="s">
        <v>563</v>
      </c>
      <c r="H244" s="87" t="s">
        <v>513</v>
      </c>
      <c r="I244" s="87" t="s">
        <v>131</v>
      </c>
      <c r="J244" s="100"/>
      <c r="K244" s="90">
        <v>2.6399999999994339</v>
      </c>
      <c r="L244" s="88" t="s">
        <v>133</v>
      </c>
      <c r="M244" s="89">
        <v>3.4500000000000003E-2</v>
      </c>
      <c r="N244" s="89">
        <v>5.5599999999835809E-2</v>
      </c>
      <c r="O244" s="90">
        <v>74285.990309999994</v>
      </c>
      <c r="P244" s="101">
        <v>95.1</v>
      </c>
      <c r="Q244" s="90"/>
      <c r="R244" s="90">
        <v>70.645974285999998</v>
      </c>
      <c r="S244" s="91">
        <v>1.6902292343948618E-4</v>
      </c>
      <c r="T244" s="91">
        <f t="shared" si="4"/>
        <v>1.5554602950412274E-3</v>
      </c>
      <c r="U244" s="91">
        <f>R244/'סכום נכסי הקרן'!$C$42</f>
        <v>3.6520401387140418E-4</v>
      </c>
    </row>
    <row r="245" spans="2:21">
      <c r="B245" s="86" t="s">
        <v>653</v>
      </c>
      <c r="C245" s="110">
        <v>1168483</v>
      </c>
      <c r="D245" s="88" t="s">
        <v>120</v>
      </c>
      <c r="E245" s="88" t="s">
        <v>315</v>
      </c>
      <c r="F245" s="87" t="s">
        <v>654</v>
      </c>
      <c r="G245" s="88" t="s">
        <v>563</v>
      </c>
      <c r="H245" s="87" t="s">
        <v>513</v>
      </c>
      <c r="I245" s="87" t="s">
        <v>131</v>
      </c>
      <c r="J245" s="100"/>
      <c r="K245" s="90">
        <v>4.3100000000169123</v>
      </c>
      <c r="L245" s="88" t="s">
        <v>133</v>
      </c>
      <c r="M245" s="89">
        <v>2.5000000000000001E-3</v>
      </c>
      <c r="N245" s="89">
        <v>5.7300000000223353E-2</v>
      </c>
      <c r="O245" s="90">
        <v>97432.961058999994</v>
      </c>
      <c r="P245" s="101">
        <v>79.5</v>
      </c>
      <c r="Q245" s="90"/>
      <c r="R245" s="90">
        <v>77.459200799000001</v>
      </c>
      <c r="S245" s="91">
        <v>1.7196014320281254E-4</v>
      </c>
      <c r="T245" s="91">
        <f t="shared" si="4"/>
        <v>1.7054717207339418E-3</v>
      </c>
      <c r="U245" s="91">
        <f>R245/'סכום נכסי הקרן'!$C$42</f>
        <v>4.0042495455642444E-4</v>
      </c>
    </row>
    <row r="246" spans="2:21">
      <c r="B246" s="86" t="s">
        <v>655</v>
      </c>
      <c r="C246" s="110">
        <v>1161751</v>
      </c>
      <c r="D246" s="88" t="s">
        <v>120</v>
      </c>
      <c r="E246" s="88" t="s">
        <v>315</v>
      </c>
      <c r="F246" s="87" t="s">
        <v>654</v>
      </c>
      <c r="G246" s="88" t="s">
        <v>563</v>
      </c>
      <c r="H246" s="87" t="s">
        <v>513</v>
      </c>
      <c r="I246" s="87" t="s">
        <v>131</v>
      </c>
      <c r="J246" s="100"/>
      <c r="K246" s="90">
        <v>3.4999999995196447</v>
      </c>
      <c r="L246" s="88" t="s">
        <v>133</v>
      </c>
      <c r="M246" s="89">
        <v>2.0499999999999997E-2</v>
      </c>
      <c r="N246" s="89">
        <v>5.6299999989720399E-2</v>
      </c>
      <c r="O246" s="90">
        <v>2346.7412169999998</v>
      </c>
      <c r="P246" s="101">
        <v>88.71</v>
      </c>
      <c r="Q246" s="90"/>
      <c r="R246" s="90">
        <v>2.081794178</v>
      </c>
      <c r="S246" s="91">
        <v>4.2003718503286181E-6</v>
      </c>
      <c r="T246" s="91">
        <f t="shared" si="4"/>
        <v>4.5836273319946238E-5</v>
      </c>
      <c r="U246" s="91">
        <f>R246/'סכום נכסי הקרן'!$C$42</f>
        <v>1.0761824683482156E-5</v>
      </c>
    </row>
    <row r="247" spans="2:21">
      <c r="B247" s="86" t="s">
        <v>656</v>
      </c>
      <c r="C247" s="110">
        <v>1162825</v>
      </c>
      <c r="D247" s="88" t="s">
        <v>120</v>
      </c>
      <c r="E247" s="88" t="s">
        <v>315</v>
      </c>
      <c r="F247" s="87" t="s">
        <v>657</v>
      </c>
      <c r="G247" s="88" t="s">
        <v>521</v>
      </c>
      <c r="H247" s="87" t="s">
        <v>513</v>
      </c>
      <c r="I247" s="87" t="s">
        <v>131</v>
      </c>
      <c r="J247" s="100"/>
      <c r="K247" s="90">
        <v>3.0800004981846265</v>
      </c>
      <c r="L247" s="88" t="s">
        <v>133</v>
      </c>
      <c r="M247" s="89">
        <v>2.4E-2</v>
      </c>
      <c r="N247" s="89">
        <v>6.0300420802187456E-2</v>
      </c>
      <c r="O247" s="90">
        <v>6.2696000000000002E-2</v>
      </c>
      <c r="P247" s="101">
        <v>89.83</v>
      </c>
      <c r="Q247" s="90"/>
      <c r="R247" s="90">
        <v>5.6321000000000005E-5</v>
      </c>
      <c r="S247" s="91">
        <v>2.4057625334027097E-10</v>
      </c>
      <c r="T247" s="91">
        <f t="shared" si="4"/>
        <v>1.2400576276626961E-9</v>
      </c>
      <c r="U247" s="91">
        <f>R247/'סכום נכסי הקרן'!$C$42</f>
        <v>2.9115113031044253E-10</v>
      </c>
    </row>
    <row r="248" spans="2:21">
      <c r="B248" s="86" t="s">
        <v>658</v>
      </c>
      <c r="C248" s="110">
        <v>1140102</v>
      </c>
      <c r="D248" s="88" t="s">
        <v>120</v>
      </c>
      <c r="E248" s="88" t="s">
        <v>315</v>
      </c>
      <c r="F248" s="87" t="s">
        <v>520</v>
      </c>
      <c r="G248" s="88" t="s">
        <v>521</v>
      </c>
      <c r="H248" s="87" t="s">
        <v>522</v>
      </c>
      <c r="I248" s="87" t="s">
        <v>319</v>
      </c>
      <c r="J248" s="100"/>
      <c r="K248" s="90">
        <v>2.750000000023491</v>
      </c>
      <c r="L248" s="88" t="s">
        <v>133</v>
      </c>
      <c r="M248" s="89">
        <v>4.2999999999999997E-2</v>
      </c>
      <c r="N248" s="89">
        <v>6.4200000000820628E-2</v>
      </c>
      <c r="O248" s="90">
        <v>33431.775000000001</v>
      </c>
      <c r="P248" s="101">
        <v>95.5</v>
      </c>
      <c r="Q248" s="90"/>
      <c r="R248" s="90">
        <v>31.927346238999998</v>
      </c>
      <c r="S248" s="91">
        <v>3.6681150145993379E-5</v>
      </c>
      <c r="T248" s="91">
        <f t="shared" si="4"/>
        <v>7.0296602039558666E-4</v>
      </c>
      <c r="U248" s="91">
        <f>R248/'סכום נכסי הקרן'!$C$42</f>
        <v>1.6504825811504954E-4</v>
      </c>
    </row>
    <row r="249" spans="2:21">
      <c r="B249" s="86" t="s">
        <v>659</v>
      </c>
      <c r="C249" s="110">
        <v>1132836</v>
      </c>
      <c r="D249" s="88" t="s">
        <v>120</v>
      </c>
      <c r="E249" s="88" t="s">
        <v>315</v>
      </c>
      <c r="F249" s="87" t="s">
        <v>530</v>
      </c>
      <c r="G249" s="88" t="s">
        <v>157</v>
      </c>
      <c r="H249" s="87" t="s">
        <v>522</v>
      </c>
      <c r="I249" s="87" t="s">
        <v>319</v>
      </c>
      <c r="J249" s="100"/>
      <c r="K249" s="90">
        <v>1.210000000034601</v>
      </c>
      <c r="L249" s="88" t="s">
        <v>133</v>
      </c>
      <c r="M249" s="89">
        <v>4.1399999999999999E-2</v>
      </c>
      <c r="N249" s="89">
        <v>5.3900000002290248E-2</v>
      </c>
      <c r="O249" s="90">
        <v>12192.072215</v>
      </c>
      <c r="P249" s="101">
        <v>99.56</v>
      </c>
      <c r="Q249" s="90"/>
      <c r="R249" s="90">
        <v>12.138427097999999</v>
      </c>
      <c r="S249" s="91">
        <v>3.6104956768982765E-5</v>
      </c>
      <c r="T249" s="91">
        <f t="shared" si="4"/>
        <v>2.6725997604272759E-4</v>
      </c>
      <c r="U249" s="91">
        <f>R249/'סכום נכסי הקרן'!$C$42</f>
        <v>6.2749538711557044E-5</v>
      </c>
    </row>
    <row r="250" spans="2:21">
      <c r="B250" s="86" t="s">
        <v>660</v>
      </c>
      <c r="C250" s="110">
        <v>1139252</v>
      </c>
      <c r="D250" s="88" t="s">
        <v>120</v>
      </c>
      <c r="E250" s="88" t="s">
        <v>315</v>
      </c>
      <c r="F250" s="87" t="s">
        <v>530</v>
      </c>
      <c r="G250" s="88" t="s">
        <v>157</v>
      </c>
      <c r="H250" s="87" t="s">
        <v>522</v>
      </c>
      <c r="I250" s="87" t="s">
        <v>319</v>
      </c>
      <c r="J250" s="100"/>
      <c r="K250" s="90">
        <v>1.7999999999999996</v>
      </c>
      <c r="L250" s="88" t="s">
        <v>133</v>
      </c>
      <c r="M250" s="89">
        <v>3.5499999999999997E-2</v>
      </c>
      <c r="N250" s="89">
        <v>5.7300000000000004E-2</v>
      </c>
      <c r="O250" s="90">
        <v>71597.022431999998</v>
      </c>
      <c r="P250" s="101">
        <v>97.14</v>
      </c>
      <c r="Q250" s="90"/>
      <c r="R250" s="90">
        <v>69.549344399999995</v>
      </c>
      <c r="S250" s="91">
        <v>1.4392987194131277E-4</v>
      </c>
      <c r="T250" s="91">
        <f t="shared" si="4"/>
        <v>1.5313150516176879E-3</v>
      </c>
      <c r="U250" s="91">
        <f>R250/'סכום נכסי הקרן'!$C$42</f>
        <v>3.5953499111184538E-4</v>
      </c>
    </row>
    <row r="251" spans="2:21">
      <c r="B251" s="86" t="s">
        <v>661</v>
      </c>
      <c r="C251" s="110">
        <v>1143080</v>
      </c>
      <c r="D251" s="88" t="s">
        <v>120</v>
      </c>
      <c r="E251" s="88" t="s">
        <v>315</v>
      </c>
      <c r="F251" s="87" t="s">
        <v>530</v>
      </c>
      <c r="G251" s="88" t="s">
        <v>157</v>
      </c>
      <c r="H251" s="87" t="s">
        <v>522</v>
      </c>
      <c r="I251" s="87" t="s">
        <v>319</v>
      </c>
      <c r="J251" s="100"/>
      <c r="K251" s="90">
        <v>2.7700000000013572</v>
      </c>
      <c r="L251" s="88" t="s">
        <v>133</v>
      </c>
      <c r="M251" s="89">
        <v>2.5000000000000001E-2</v>
      </c>
      <c r="N251" s="89">
        <v>5.7900000000007189E-2</v>
      </c>
      <c r="O251" s="90">
        <v>272301.431713</v>
      </c>
      <c r="P251" s="101">
        <v>92.03</v>
      </c>
      <c r="Q251" s="90"/>
      <c r="R251" s="90">
        <v>250.599001558</v>
      </c>
      <c r="S251" s="91">
        <v>2.4087201306165188E-4</v>
      </c>
      <c r="T251" s="91">
        <f t="shared" si="4"/>
        <v>5.5176080567932691E-3</v>
      </c>
      <c r="U251" s="91">
        <f>R251/'סכום נכסי הקרן'!$C$42</f>
        <v>1.2954702963065294E-3</v>
      </c>
    </row>
    <row r="252" spans="2:21">
      <c r="B252" s="86" t="s">
        <v>662</v>
      </c>
      <c r="C252" s="110">
        <v>1189190</v>
      </c>
      <c r="D252" s="88" t="s">
        <v>120</v>
      </c>
      <c r="E252" s="88" t="s">
        <v>315</v>
      </c>
      <c r="F252" s="87" t="s">
        <v>530</v>
      </c>
      <c r="G252" s="88" t="s">
        <v>157</v>
      </c>
      <c r="H252" s="87" t="s">
        <v>522</v>
      </c>
      <c r="I252" s="87" t="s">
        <v>319</v>
      </c>
      <c r="J252" s="100"/>
      <c r="K252" s="90">
        <v>4.4700000000107147</v>
      </c>
      <c r="L252" s="88" t="s">
        <v>133</v>
      </c>
      <c r="M252" s="89">
        <v>4.7300000000000002E-2</v>
      </c>
      <c r="N252" s="89">
        <v>5.6300000000176743E-2</v>
      </c>
      <c r="O252" s="90">
        <v>112005.36139000001</v>
      </c>
      <c r="P252" s="101">
        <v>97.49</v>
      </c>
      <c r="Q252" s="90"/>
      <c r="R252" s="90">
        <v>109.19403178900001</v>
      </c>
      <c r="S252" s="91">
        <v>2.8361890885380398E-4</v>
      </c>
      <c r="T252" s="91">
        <f t="shared" si="4"/>
        <v>2.4041990024181452E-3</v>
      </c>
      <c r="U252" s="91">
        <f>R252/'סכום נכסי הקרן'!$C$42</f>
        <v>5.6447800604608831E-4</v>
      </c>
    </row>
    <row r="253" spans="2:21">
      <c r="B253" s="86" t="s">
        <v>663</v>
      </c>
      <c r="C253" s="110">
        <v>1137512</v>
      </c>
      <c r="D253" s="88" t="s">
        <v>120</v>
      </c>
      <c r="E253" s="88" t="s">
        <v>315</v>
      </c>
      <c r="F253" s="87" t="s">
        <v>664</v>
      </c>
      <c r="G253" s="88" t="s">
        <v>512</v>
      </c>
      <c r="H253" s="87" t="s">
        <v>513</v>
      </c>
      <c r="I253" s="87" t="s">
        <v>131</v>
      </c>
      <c r="J253" s="100"/>
      <c r="K253" s="90">
        <v>1.3300000000121865</v>
      </c>
      <c r="L253" s="88" t="s">
        <v>133</v>
      </c>
      <c r="M253" s="89">
        <v>3.5000000000000003E-2</v>
      </c>
      <c r="N253" s="89">
        <v>6.0800000000240557E-2</v>
      </c>
      <c r="O253" s="90">
        <v>65006.228906999997</v>
      </c>
      <c r="P253" s="101">
        <v>97.2</v>
      </c>
      <c r="Q253" s="90"/>
      <c r="R253" s="90">
        <v>63.186055931000006</v>
      </c>
      <c r="S253" s="91">
        <v>2.7125486712706028E-4</v>
      </c>
      <c r="T253" s="91">
        <f t="shared" si="4"/>
        <v>1.3912102167780807E-3</v>
      </c>
      <c r="U253" s="91">
        <f>R253/'סכום נכסי הקרן'!$C$42</f>
        <v>3.2664000291488947E-4</v>
      </c>
    </row>
    <row r="254" spans="2:21">
      <c r="B254" s="86" t="s">
        <v>665</v>
      </c>
      <c r="C254" s="110">
        <v>1141852</v>
      </c>
      <c r="D254" s="88" t="s">
        <v>120</v>
      </c>
      <c r="E254" s="88" t="s">
        <v>315</v>
      </c>
      <c r="F254" s="87" t="s">
        <v>664</v>
      </c>
      <c r="G254" s="88" t="s">
        <v>512</v>
      </c>
      <c r="H254" s="87" t="s">
        <v>513</v>
      </c>
      <c r="I254" s="87" t="s">
        <v>131</v>
      </c>
      <c r="J254" s="100"/>
      <c r="K254" s="90">
        <v>2.650000000069348</v>
      </c>
      <c r="L254" s="88" t="s">
        <v>133</v>
      </c>
      <c r="M254" s="89">
        <v>2.6499999999999999E-2</v>
      </c>
      <c r="N254" s="89">
        <v>6.77000000010749E-2</v>
      </c>
      <c r="O254" s="90">
        <v>25584.517215</v>
      </c>
      <c r="P254" s="101">
        <v>90.18</v>
      </c>
      <c r="Q254" s="90"/>
      <c r="R254" s="90">
        <v>23.072118476</v>
      </c>
      <c r="S254" s="91">
        <v>4.6774454414507036E-5</v>
      </c>
      <c r="T254" s="91">
        <f t="shared" si="4"/>
        <v>5.0799446924772672E-4</v>
      </c>
      <c r="U254" s="91">
        <f>R254/'סכום נכסי הקרן'!$C$42</f>
        <v>1.192712020905851E-4</v>
      </c>
    </row>
    <row r="255" spans="2:21">
      <c r="B255" s="86" t="s">
        <v>666</v>
      </c>
      <c r="C255" s="110">
        <v>1168038</v>
      </c>
      <c r="D255" s="88" t="s">
        <v>120</v>
      </c>
      <c r="E255" s="88" t="s">
        <v>315</v>
      </c>
      <c r="F255" s="87" t="s">
        <v>664</v>
      </c>
      <c r="G255" s="88" t="s">
        <v>512</v>
      </c>
      <c r="H255" s="87" t="s">
        <v>513</v>
      </c>
      <c r="I255" s="87" t="s">
        <v>131</v>
      </c>
      <c r="J255" s="100"/>
      <c r="K255" s="90">
        <v>2.4200000000015978</v>
      </c>
      <c r="L255" s="88" t="s">
        <v>133</v>
      </c>
      <c r="M255" s="89">
        <v>4.99E-2</v>
      </c>
      <c r="N255" s="89">
        <v>5.3999999999786968E-2</v>
      </c>
      <c r="O255" s="90">
        <v>37863.997027999998</v>
      </c>
      <c r="P255" s="101">
        <v>99.18</v>
      </c>
      <c r="Q255" s="90"/>
      <c r="R255" s="90">
        <v>37.553512656999999</v>
      </c>
      <c r="S255" s="91">
        <v>1.7818351542588234E-4</v>
      </c>
      <c r="T255" s="91">
        <f t="shared" si="4"/>
        <v>8.2684113946557129E-4</v>
      </c>
      <c r="U255" s="91">
        <f>R255/'סכום נכסי הקרן'!$C$42</f>
        <v>1.9413269752335821E-4</v>
      </c>
    </row>
    <row r="256" spans="2:21">
      <c r="B256" s="86" t="s">
        <v>667</v>
      </c>
      <c r="C256" s="110">
        <v>1190008</v>
      </c>
      <c r="D256" s="88" t="s">
        <v>120</v>
      </c>
      <c r="E256" s="88" t="s">
        <v>315</v>
      </c>
      <c r="F256" s="87" t="s">
        <v>668</v>
      </c>
      <c r="G256" s="88" t="s">
        <v>521</v>
      </c>
      <c r="H256" s="87" t="s">
        <v>522</v>
      </c>
      <c r="I256" s="87" t="s">
        <v>319</v>
      </c>
      <c r="J256" s="100"/>
      <c r="K256" s="90">
        <v>4.0100000000059639</v>
      </c>
      <c r="L256" s="88" t="s">
        <v>133</v>
      </c>
      <c r="M256" s="89">
        <v>5.3399999999999996E-2</v>
      </c>
      <c r="N256" s="89">
        <v>6.6200000000119288E-2</v>
      </c>
      <c r="O256" s="90">
        <v>111152.407599</v>
      </c>
      <c r="P256" s="101">
        <v>98.05</v>
      </c>
      <c r="Q256" s="90"/>
      <c r="R256" s="90">
        <v>108.984930635</v>
      </c>
      <c r="S256" s="91">
        <v>4.4460963039599999E-4</v>
      </c>
      <c r="T256" s="91">
        <f t="shared" si="4"/>
        <v>2.3995950805955429E-3</v>
      </c>
      <c r="U256" s="91">
        <f>R256/'סכום נכסי הקרן'!$C$42</f>
        <v>5.6339705866702327E-4</v>
      </c>
    </row>
    <row r="257" spans="2:21">
      <c r="B257" s="86" t="s">
        <v>669</v>
      </c>
      <c r="C257" s="110">
        <v>1188572</v>
      </c>
      <c r="D257" s="88" t="s">
        <v>120</v>
      </c>
      <c r="E257" s="88" t="s">
        <v>315</v>
      </c>
      <c r="F257" s="87" t="s">
        <v>670</v>
      </c>
      <c r="G257" s="88" t="s">
        <v>521</v>
      </c>
      <c r="H257" s="87" t="s">
        <v>536</v>
      </c>
      <c r="I257" s="87" t="s">
        <v>131</v>
      </c>
      <c r="J257" s="100"/>
      <c r="K257" s="90">
        <v>3.5400000000024963</v>
      </c>
      <c r="L257" s="88" t="s">
        <v>133</v>
      </c>
      <c r="M257" s="89">
        <v>4.53E-2</v>
      </c>
      <c r="N257" s="89">
        <v>6.3800000000026322E-2</v>
      </c>
      <c r="O257" s="90">
        <v>311494.322965</v>
      </c>
      <c r="P257" s="101">
        <v>95.16</v>
      </c>
      <c r="Q257" s="90"/>
      <c r="R257" s="90">
        <v>296.41800811899998</v>
      </c>
      <c r="S257" s="91">
        <v>4.4499188994999997E-4</v>
      </c>
      <c r="T257" s="91">
        <f t="shared" si="4"/>
        <v>6.5264361773503463E-3</v>
      </c>
      <c r="U257" s="91">
        <f>R257/'סכום נכסי הקרן'!$C$42</f>
        <v>1.5323314235936288E-3</v>
      </c>
    </row>
    <row r="258" spans="2:21">
      <c r="B258" s="86" t="s">
        <v>671</v>
      </c>
      <c r="C258" s="110">
        <v>1150812</v>
      </c>
      <c r="D258" s="88" t="s">
        <v>120</v>
      </c>
      <c r="E258" s="88" t="s">
        <v>315</v>
      </c>
      <c r="F258" s="87" t="s">
        <v>546</v>
      </c>
      <c r="G258" s="88" t="s">
        <v>547</v>
      </c>
      <c r="H258" s="87" t="s">
        <v>536</v>
      </c>
      <c r="I258" s="87" t="s">
        <v>131</v>
      </c>
      <c r="J258" s="100"/>
      <c r="K258" s="90">
        <v>1.8800000000113666</v>
      </c>
      <c r="L258" s="88" t="s">
        <v>133</v>
      </c>
      <c r="M258" s="89">
        <v>3.7499999999999999E-2</v>
      </c>
      <c r="N258" s="89">
        <v>5.9000000000194432E-2</v>
      </c>
      <c r="O258" s="90">
        <v>68837.727138000002</v>
      </c>
      <c r="P258" s="101">
        <v>97.13</v>
      </c>
      <c r="Q258" s="90"/>
      <c r="R258" s="90">
        <v>66.862084373000002</v>
      </c>
      <c r="S258" s="91">
        <v>1.6298572376441758E-4</v>
      </c>
      <c r="T258" s="91">
        <f t="shared" si="4"/>
        <v>1.4721478263554518E-3</v>
      </c>
      <c r="U258" s="91">
        <f>R258/'סכום נכסי הקרן'!$C$42</f>
        <v>3.4564321372332032E-4</v>
      </c>
    </row>
    <row r="259" spans="2:21">
      <c r="B259" s="86" t="s">
        <v>672</v>
      </c>
      <c r="C259" s="110">
        <v>1161785</v>
      </c>
      <c r="D259" s="88" t="s">
        <v>120</v>
      </c>
      <c r="E259" s="88" t="s">
        <v>315</v>
      </c>
      <c r="F259" s="87" t="s">
        <v>546</v>
      </c>
      <c r="G259" s="88" t="s">
        <v>547</v>
      </c>
      <c r="H259" s="87" t="s">
        <v>536</v>
      </c>
      <c r="I259" s="87" t="s">
        <v>131</v>
      </c>
      <c r="J259" s="100"/>
      <c r="K259" s="90">
        <v>3.9000000000060115</v>
      </c>
      <c r="L259" s="88" t="s">
        <v>133</v>
      </c>
      <c r="M259" s="89">
        <v>2.6600000000000002E-2</v>
      </c>
      <c r="N259" s="89">
        <v>7.3100000000110688E-2</v>
      </c>
      <c r="O259" s="90">
        <v>337105.65406700002</v>
      </c>
      <c r="P259" s="101">
        <v>83.88</v>
      </c>
      <c r="Q259" s="90"/>
      <c r="R259" s="90">
        <v>282.76421137700004</v>
      </c>
      <c r="S259" s="91">
        <v>4.0960755535863835E-4</v>
      </c>
      <c r="T259" s="91">
        <f t="shared" si="4"/>
        <v>6.2258112808379782E-3</v>
      </c>
      <c r="U259" s="91">
        <f>R259/'סכום נכסי הקרן'!$C$42</f>
        <v>1.4617481890192724E-3</v>
      </c>
    </row>
    <row r="260" spans="2:21">
      <c r="B260" s="86" t="s">
        <v>673</v>
      </c>
      <c r="C260" s="110">
        <v>1169721</v>
      </c>
      <c r="D260" s="88" t="s">
        <v>120</v>
      </c>
      <c r="E260" s="88" t="s">
        <v>315</v>
      </c>
      <c r="F260" s="87" t="s">
        <v>546</v>
      </c>
      <c r="G260" s="88" t="s">
        <v>547</v>
      </c>
      <c r="H260" s="87" t="s">
        <v>536</v>
      </c>
      <c r="I260" s="87" t="s">
        <v>131</v>
      </c>
      <c r="J260" s="100"/>
      <c r="K260" s="90">
        <v>3.0299999999886356</v>
      </c>
      <c r="L260" s="88" t="s">
        <v>133</v>
      </c>
      <c r="M260" s="89">
        <v>0.04</v>
      </c>
      <c r="N260" s="89">
        <v>1.3699999999907017E-2</v>
      </c>
      <c r="O260" s="90">
        <v>44117.907561</v>
      </c>
      <c r="P260" s="101">
        <v>109.7</v>
      </c>
      <c r="Q260" s="90"/>
      <c r="R260" s="90">
        <v>48.397345085000005</v>
      </c>
      <c r="S260" s="91">
        <v>5.5385525595653636E-4</v>
      </c>
      <c r="T260" s="91">
        <f t="shared" si="4"/>
        <v>1.0655971472679452E-3</v>
      </c>
      <c r="U260" s="91">
        <f>R260/'סכום נכסי הקרן'!$C$42</f>
        <v>2.5018983550580229E-4</v>
      </c>
    </row>
    <row r="261" spans="2:21">
      <c r="B261" s="86" t="s">
        <v>674</v>
      </c>
      <c r="C261" s="110">
        <v>1172725</v>
      </c>
      <c r="D261" s="88" t="s">
        <v>120</v>
      </c>
      <c r="E261" s="88" t="s">
        <v>315</v>
      </c>
      <c r="F261" s="87" t="s">
        <v>675</v>
      </c>
      <c r="G261" s="88" t="s">
        <v>521</v>
      </c>
      <c r="H261" s="87" t="s">
        <v>536</v>
      </c>
      <c r="I261" s="87" t="s">
        <v>131</v>
      </c>
      <c r="J261" s="100"/>
      <c r="K261" s="90">
        <v>3.6199999999867227</v>
      </c>
      <c r="L261" s="88" t="s">
        <v>133</v>
      </c>
      <c r="M261" s="89">
        <v>2.5000000000000001E-2</v>
      </c>
      <c r="N261" s="89">
        <v>6.3699999999790619E-2</v>
      </c>
      <c r="O261" s="90">
        <v>111439.25</v>
      </c>
      <c r="P261" s="101">
        <v>87.86</v>
      </c>
      <c r="Q261" s="90"/>
      <c r="R261" s="90">
        <v>97.910522465</v>
      </c>
      <c r="S261" s="91">
        <v>5.2840930374588009E-4</v>
      </c>
      <c r="T261" s="91">
        <f t="shared" si="4"/>
        <v>2.1557623304125102E-3</v>
      </c>
      <c r="U261" s="91">
        <f>R261/'סכום נכסי הקרן'!$C$42</f>
        <v>5.0614796052930028E-4</v>
      </c>
    </row>
    <row r="262" spans="2:21">
      <c r="B262" s="86" t="s">
        <v>676</v>
      </c>
      <c r="C262" s="110">
        <v>1137314</v>
      </c>
      <c r="D262" s="88" t="s">
        <v>120</v>
      </c>
      <c r="E262" s="88" t="s">
        <v>315</v>
      </c>
      <c r="F262" s="87" t="s">
        <v>677</v>
      </c>
      <c r="G262" s="88" t="s">
        <v>512</v>
      </c>
      <c r="H262" s="87" t="s">
        <v>678</v>
      </c>
      <c r="I262" s="87" t="s">
        <v>131</v>
      </c>
      <c r="J262" s="100"/>
      <c r="K262" s="90">
        <v>0.50000092606312052</v>
      </c>
      <c r="L262" s="88" t="s">
        <v>133</v>
      </c>
      <c r="M262" s="89">
        <v>4.8499999999999995E-2</v>
      </c>
      <c r="N262" s="89">
        <v>9.0206160562697077E-2</v>
      </c>
      <c r="O262" s="90">
        <v>4.2119999999999996E-3</v>
      </c>
      <c r="P262" s="101">
        <v>98.06</v>
      </c>
      <c r="Q262" s="90"/>
      <c r="R262" s="90">
        <v>4.1230000000000002E-6</v>
      </c>
      <c r="S262" s="91">
        <v>1.914847669730856E-11</v>
      </c>
      <c r="T262" s="91">
        <f t="shared" si="4"/>
        <v>9.0778885297727226E-11</v>
      </c>
      <c r="U262" s="91">
        <f>R262/'סכום נכסי הקרן'!$C$42</f>
        <v>2.1313828061823377E-11</v>
      </c>
    </row>
    <row r="263" spans="2:21">
      <c r="B263" s="86" t="s">
        <v>679</v>
      </c>
      <c r="C263" s="110">
        <v>1140136</v>
      </c>
      <c r="D263" s="88" t="s">
        <v>120</v>
      </c>
      <c r="E263" s="88" t="s">
        <v>315</v>
      </c>
      <c r="F263" s="87" t="s">
        <v>680</v>
      </c>
      <c r="G263" s="88" t="s">
        <v>512</v>
      </c>
      <c r="H263" s="87" t="s">
        <v>551</v>
      </c>
      <c r="I263" s="87"/>
      <c r="J263" s="100"/>
      <c r="K263" s="90">
        <v>0.89000000000895074</v>
      </c>
      <c r="L263" s="88" t="s">
        <v>133</v>
      </c>
      <c r="M263" s="89">
        <v>4.9500000000000002E-2</v>
      </c>
      <c r="N263" s="89">
        <v>0.79810000000411263</v>
      </c>
      <c r="O263" s="90">
        <v>106169.762042</v>
      </c>
      <c r="P263" s="101">
        <v>62.1</v>
      </c>
      <c r="Q263" s="90"/>
      <c r="R263" s="90">
        <v>65.916823868999998</v>
      </c>
      <c r="S263" s="91">
        <v>1.8325767622721708E-4</v>
      </c>
      <c r="T263" s="91">
        <f t="shared" si="4"/>
        <v>1.451335385203599E-3</v>
      </c>
      <c r="U263" s="91">
        <f>R263/'סכום נכסי הקרן'!$C$42</f>
        <v>3.4075669423365537E-4</v>
      </c>
    </row>
    <row r="264" spans="2:21">
      <c r="B264" s="86" t="s">
        <v>681</v>
      </c>
      <c r="C264" s="110">
        <v>1143304</v>
      </c>
      <c r="D264" s="88" t="s">
        <v>120</v>
      </c>
      <c r="E264" s="88" t="s">
        <v>315</v>
      </c>
      <c r="F264" s="87" t="s">
        <v>680</v>
      </c>
      <c r="G264" s="88" t="s">
        <v>512</v>
      </c>
      <c r="H264" s="87" t="s">
        <v>551</v>
      </c>
      <c r="I264" s="87"/>
      <c r="J264" s="100"/>
      <c r="K264" s="90">
        <v>6.1800000173564591</v>
      </c>
      <c r="L264" s="88" t="s">
        <v>133</v>
      </c>
      <c r="M264" s="89">
        <v>0.04</v>
      </c>
      <c r="N264" s="89">
        <v>9.9900000268585725</v>
      </c>
      <c r="O264" s="90">
        <v>18206.477956999999</v>
      </c>
      <c r="P264" s="101">
        <v>1</v>
      </c>
      <c r="Q264" s="90"/>
      <c r="R264" s="90">
        <v>0.18206478800000003</v>
      </c>
      <c r="S264" s="91">
        <v>2.2196552415820265E-4</v>
      </c>
      <c r="T264" s="91">
        <f t="shared" si="4"/>
        <v>4.0086438289126918E-6</v>
      </c>
      <c r="U264" s="91">
        <f>R264/'סכום נכסי הקרן'!$C$42</f>
        <v>9.4118301905028486E-7</v>
      </c>
    </row>
    <row r="265" spans="2:21">
      <c r="B265" s="86" t="s">
        <v>682</v>
      </c>
      <c r="C265" s="110">
        <v>1159375</v>
      </c>
      <c r="D265" s="88" t="s">
        <v>120</v>
      </c>
      <c r="E265" s="88" t="s">
        <v>315</v>
      </c>
      <c r="F265" s="87" t="s">
        <v>683</v>
      </c>
      <c r="G265" s="88" t="s">
        <v>563</v>
      </c>
      <c r="H265" s="87" t="s">
        <v>551</v>
      </c>
      <c r="I265" s="87"/>
      <c r="J265" s="100"/>
      <c r="K265" s="90">
        <v>1.3900000000329134</v>
      </c>
      <c r="L265" s="88" t="s">
        <v>133</v>
      </c>
      <c r="M265" s="89">
        <v>3.5499999999999997E-2</v>
      </c>
      <c r="N265" s="89">
        <v>7.1700000000987391E-2</v>
      </c>
      <c r="O265" s="90">
        <v>25269.380388000001</v>
      </c>
      <c r="P265" s="101">
        <v>96.19</v>
      </c>
      <c r="Q265" s="90"/>
      <c r="R265" s="90">
        <v>24.306617279999994</v>
      </c>
      <c r="S265" s="91">
        <v>7.0584269930698914E-5</v>
      </c>
      <c r="T265" s="91">
        <f t="shared" si="4"/>
        <v>5.3517526607734032E-4</v>
      </c>
      <c r="U265" s="91">
        <f>R265/'סכום נכסי הקרן'!$C$42</f>
        <v>1.2565293753831309E-4</v>
      </c>
    </row>
    <row r="266" spans="2:21">
      <c r="B266" s="86" t="s">
        <v>684</v>
      </c>
      <c r="C266" s="110">
        <v>1193275</v>
      </c>
      <c r="D266" s="88" t="s">
        <v>120</v>
      </c>
      <c r="E266" s="88" t="s">
        <v>315</v>
      </c>
      <c r="F266" s="87" t="s">
        <v>683</v>
      </c>
      <c r="G266" s="88" t="s">
        <v>563</v>
      </c>
      <c r="H266" s="87" t="s">
        <v>551</v>
      </c>
      <c r="I266" s="87"/>
      <c r="J266" s="100"/>
      <c r="K266" s="90">
        <v>3.9999999999898574</v>
      </c>
      <c r="L266" s="88" t="s">
        <v>133</v>
      </c>
      <c r="M266" s="89">
        <v>6.0499999999999998E-2</v>
      </c>
      <c r="N266" s="89">
        <v>6.8799999999898567E-2</v>
      </c>
      <c r="O266" s="90">
        <v>101581.33394500001</v>
      </c>
      <c r="P266" s="101">
        <v>97.06</v>
      </c>
      <c r="Q266" s="90"/>
      <c r="R266" s="90">
        <v>98.594838225000004</v>
      </c>
      <c r="S266" s="91">
        <v>4.6173333611363641E-4</v>
      </c>
      <c r="T266" s="91">
        <f t="shared" si="4"/>
        <v>2.1708293742845617E-3</v>
      </c>
      <c r="U266" s="91">
        <f>R266/'סכום נכסי הקרן'!$C$42</f>
        <v>5.0968552745838985E-4</v>
      </c>
    </row>
    <row r="267" spans="2:21">
      <c r="B267" s="86" t="s">
        <v>685</v>
      </c>
      <c r="C267" s="110">
        <v>7200116</v>
      </c>
      <c r="D267" s="88" t="s">
        <v>120</v>
      </c>
      <c r="E267" s="88" t="s">
        <v>315</v>
      </c>
      <c r="F267" s="87" t="s">
        <v>651</v>
      </c>
      <c r="G267" s="88" t="s">
        <v>563</v>
      </c>
      <c r="H267" s="87" t="s">
        <v>551</v>
      </c>
      <c r="I267" s="87"/>
      <c r="J267" s="100"/>
      <c r="K267" s="90">
        <v>1.7100000000889279</v>
      </c>
      <c r="L267" s="88" t="s">
        <v>133</v>
      </c>
      <c r="M267" s="89">
        <v>4.2500000000000003E-2</v>
      </c>
      <c r="N267" s="89">
        <v>5.8500000002928119E-2</v>
      </c>
      <c r="O267" s="90">
        <v>9427.4240260000006</v>
      </c>
      <c r="P267" s="101">
        <v>97.81</v>
      </c>
      <c r="Q267" s="90"/>
      <c r="R267" s="90">
        <v>9.2209635579999993</v>
      </c>
      <c r="S267" s="91">
        <v>1.0194565045688024E-4</v>
      </c>
      <c r="T267" s="91">
        <f t="shared" ref="T267:T330" si="5">IFERROR(R267/$R$11,0)</f>
        <v>2.0302420401799773E-4</v>
      </c>
      <c r="U267" s="91">
        <f>R267/'סכום נכסי הקרן'!$C$42</f>
        <v>4.7667725403723285E-5</v>
      </c>
    </row>
    <row r="268" spans="2:21">
      <c r="B268" s="86" t="s">
        <v>686</v>
      </c>
      <c r="C268" s="110">
        <v>1183581</v>
      </c>
      <c r="D268" s="88" t="s">
        <v>120</v>
      </c>
      <c r="E268" s="88" t="s">
        <v>315</v>
      </c>
      <c r="F268" s="87" t="s">
        <v>687</v>
      </c>
      <c r="G268" s="88" t="s">
        <v>339</v>
      </c>
      <c r="H268" s="87" t="s">
        <v>551</v>
      </c>
      <c r="I268" s="87"/>
      <c r="J268" s="100"/>
      <c r="K268" s="90">
        <v>2.7199999999467392</v>
      </c>
      <c r="L268" s="88" t="s">
        <v>133</v>
      </c>
      <c r="M268" s="89">
        <v>0.01</v>
      </c>
      <c r="N268" s="89">
        <v>6.6399999999156703E-2</v>
      </c>
      <c r="O268" s="90">
        <v>31256.480839999997</v>
      </c>
      <c r="P268" s="101">
        <v>86.5</v>
      </c>
      <c r="Q268" s="90"/>
      <c r="R268" s="90">
        <v>27.036855927000001</v>
      </c>
      <c r="S268" s="91">
        <v>1.7364711577777775E-4</v>
      </c>
      <c r="T268" s="91">
        <f t="shared" si="5"/>
        <v>5.952887807441935E-4</v>
      </c>
      <c r="U268" s="91">
        <f>R268/'סכום נכסי הקרן'!$C$42</f>
        <v>1.3976689268987831E-4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101"/>
      <c r="Q269" s="87"/>
      <c r="R269" s="87"/>
      <c r="S269" s="87"/>
      <c r="T269" s="91"/>
      <c r="U269" s="87"/>
    </row>
    <row r="270" spans="2:21">
      <c r="B270" s="85" t="s">
        <v>49</v>
      </c>
      <c r="C270" s="80"/>
      <c r="D270" s="81"/>
      <c r="E270" s="81"/>
      <c r="F270" s="80"/>
      <c r="G270" s="81"/>
      <c r="H270" s="80"/>
      <c r="I270" s="80"/>
      <c r="J270" s="98"/>
      <c r="K270" s="83">
        <v>3.8177422427603527</v>
      </c>
      <c r="L270" s="81"/>
      <c r="M270" s="82"/>
      <c r="N270" s="82">
        <v>8.0099714586056525E-2</v>
      </c>
      <c r="O270" s="83"/>
      <c r="P270" s="99"/>
      <c r="Q270" s="83"/>
      <c r="R270" s="83">
        <v>760.16072048899991</v>
      </c>
      <c r="S270" s="84"/>
      <c r="T270" s="84">
        <f t="shared" si="5"/>
        <v>1.6736973769854138E-2</v>
      </c>
      <c r="U270" s="84">
        <f>R270/'סכום נכסי הקרן'!$C$42</f>
        <v>3.929647076365346E-3</v>
      </c>
    </row>
    <row r="271" spans="2:21">
      <c r="B271" s="86" t="s">
        <v>688</v>
      </c>
      <c r="C271" s="110">
        <v>1178250</v>
      </c>
      <c r="D271" s="88" t="s">
        <v>120</v>
      </c>
      <c r="E271" s="88" t="s">
        <v>315</v>
      </c>
      <c r="F271" s="87" t="s">
        <v>689</v>
      </c>
      <c r="G271" s="88" t="s">
        <v>576</v>
      </c>
      <c r="H271" s="87" t="s">
        <v>373</v>
      </c>
      <c r="I271" s="87" t="s">
        <v>319</v>
      </c>
      <c r="J271" s="100"/>
      <c r="K271" s="90">
        <v>2.9499999999809323</v>
      </c>
      <c r="L271" s="88" t="s">
        <v>133</v>
      </c>
      <c r="M271" s="89">
        <v>2.12E-2</v>
      </c>
      <c r="N271" s="89">
        <v>6.119999999971671E-2</v>
      </c>
      <c r="O271" s="90">
        <v>93270.696156999984</v>
      </c>
      <c r="P271" s="101">
        <v>98.4</v>
      </c>
      <c r="Q271" s="90"/>
      <c r="R271" s="90">
        <v>91.778360405000001</v>
      </c>
      <c r="S271" s="91">
        <v>5.3297540661142843E-4</v>
      </c>
      <c r="T271" s="91">
        <f t="shared" si="5"/>
        <v>2.0207463623621064E-3</v>
      </c>
      <c r="U271" s="91">
        <f>R271/'סכום נכסי הקרן'!$C$42</f>
        <v>4.7444777915795015E-4</v>
      </c>
    </row>
    <row r="272" spans="2:21">
      <c r="B272" s="86" t="s">
        <v>690</v>
      </c>
      <c r="C272" s="110">
        <v>1178268</v>
      </c>
      <c r="D272" s="88" t="s">
        <v>120</v>
      </c>
      <c r="E272" s="88" t="s">
        <v>315</v>
      </c>
      <c r="F272" s="87" t="s">
        <v>689</v>
      </c>
      <c r="G272" s="88" t="s">
        <v>576</v>
      </c>
      <c r="H272" s="87" t="s">
        <v>373</v>
      </c>
      <c r="I272" s="87" t="s">
        <v>319</v>
      </c>
      <c r="J272" s="100"/>
      <c r="K272" s="90">
        <v>5.1399999998729298</v>
      </c>
      <c r="L272" s="88" t="s">
        <v>133</v>
      </c>
      <c r="M272" s="89">
        <v>2.6699999999999998E-2</v>
      </c>
      <c r="N272" s="89">
        <v>6.3499999998335985E-2</v>
      </c>
      <c r="O272" s="90">
        <v>18041.136879000001</v>
      </c>
      <c r="P272" s="101">
        <v>91.66</v>
      </c>
      <c r="Q272" s="90"/>
      <c r="R272" s="90">
        <v>16.526278765000001</v>
      </c>
      <c r="S272" s="91">
        <v>9.7141594222485464E-5</v>
      </c>
      <c r="T272" s="91">
        <f t="shared" si="5"/>
        <v>3.6387027999180212E-4</v>
      </c>
      <c r="U272" s="91">
        <f>R272/'סכום נכסי הקרן'!$C$42</f>
        <v>8.5432516153037294E-5</v>
      </c>
    </row>
    <row r="273" spans="2:21">
      <c r="B273" s="86" t="s">
        <v>691</v>
      </c>
      <c r="C273" s="110">
        <v>2320174</v>
      </c>
      <c r="D273" s="88" t="s">
        <v>120</v>
      </c>
      <c r="E273" s="88" t="s">
        <v>315</v>
      </c>
      <c r="F273" s="87" t="s">
        <v>586</v>
      </c>
      <c r="G273" s="88" t="s">
        <v>127</v>
      </c>
      <c r="H273" s="87" t="s">
        <v>373</v>
      </c>
      <c r="I273" s="87" t="s">
        <v>319</v>
      </c>
      <c r="J273" s="100"/>
      <c r="K273" s="90">
        <v>1.2099995213068828</v>
      </c>
      <c r="L273" s="88" t="s">
        <v>133</v>
      </c>
      <c r="M273" s="89">
        <v>3.49E-2</v>
      </c>
      <c r="N273" s="89">
        <v>7.1303200263939298E-2</v>
      </c>
      <c r="O273" s="90">
        <v>6.241E-3</v>
      </c>
      <c r="P273" s="101">
        <v>97.15</v>
      </c>
      <c r="Q273" s="90"/>
      <c r="R273" s="90">
        <v>6.0619999999999997E-6</v>
      </c>
      <c r="S273" s="91">
        <v>6.1946128373279473E-12</v>
      </c>
      <c r="T273" s="91">
        <f t="shared" si="5"/>
        <v>1.334711624241626E-10</v>
      </c>
      <c r="U273" s="91">
        <f>R273/'סכום נכסי הקרן'!$C$42</f>
        <v>3.13374789499814E-11</v>
      </c>
    </row>
    <row r="274" spans="2:21">
      <c r="B274" s="86" t="s">
        <v>692</v>
      </c>
      <c r="C274" s="110">
        <v>2320224</v>
      </c>
      <c r="D274" s="88" t="s">
        <v>120</v>
      </c>
      <c r="E274" s="88" t="s">
        <v>315</v>
      </c>
      <c r="F274" s="87" t="s">
        <v>586</v>
      </c>
      <c r="G274" s="88" t="s">
        <v>127</v>
      </c>
      <c r="H274" s="87" t="s">
        <v>373</v>
      </c>
      <c r="I274" s="87" t="s">
        <v>319</v>
      </c>
      <c r="J274" s="100"/>
      <c r="K274" s="90">
        <v>3.8899986722574624</v>
      </c>
      <c r="L274" s="88" t="s">
        <v>133</v>
      </c>
      <c r="M274" s="89">
        <v>3.7699999999999997E-2</v>
      </c>
      <c r="N274" s="89">
        <v>6.4196442877743939E-2</v>
      </c>
      <c r="O274" s="90">
        <v>6.4190000000000002E-3</v>
      </c>
      <c r="P274" s="101">
        <v>97.32</v>
      </c>
      <c r="Q274" s="90"/>
      <c r="R274" s="90">
        <v>6.241E-6</v>
      </c>
      <c r="S274" s="91">
        <v>5.2880334743475597E-11</v>
      </c>
      <c r="T274" s="91">
        <f t="shared" si="5"/>
        <v>1.3741232673856794E-10</v>
      </c>
      <c r="U274" s="91">
        <f>R274/'סכום נכסי הקרן'!$C$42</f>
        <v>3.2262818562658184E-11</v>
      </c>
    </row>
    <row r="275" spans="2:21">
      <c r="B275" s="86" t="s">
        <v>693</v>
      </c>
      <c r="C275" s="110">
        <v>2590396</v>
      </c>
      <c r="D275" s="88" t="s">
        <v>120</v>
      </c>
      <c r="E275" s="88" t="s">
        <v>315</v>
      </c>
      <c r="F275" s="87" t="s">
        <v>625</v>
      </c>
      <c r="G275" s="88" t="s">
        <v>349</v>
      </c>
      <c r="H275" s="87" t="s">
        <v>480</v>
      </c>
      <c r="I275" s="87" t="s">
        <v>319</v>
      </c>
      <c r="J275" s="100"/>
      <c r="K275" s="90">
        <v>0.25</v>
      </c>
      <c r="L275" s="88" t="s">
        <v>133</v>
      </c>
      <c r="M275" s="89">
        <v>6.7000000000000004E-2</v>
      </c>
      <c r="N275" s="89">
        <v>7.2599444958371895E-2</v>
      </c>
      <c r="O275" s="90">
        <v>2.2959999999999999E-3</v>
      </c>
      <c r="P275" s="101">
        <v>94.27</v>
      </c>
      <c r="Q275" s="90"/>
      <c r="R275" s="90">
        <v>2.1619999999999998E-6</v>
      </c>
      <c r="S275" s="91">
        <v>5.4471612899475793E-12</v>
      </c>
      <c r="T275" s="91">
        <f t="shared" si="5"/>
        <v>4.760221926114146E-11</v>
      </c>
      <c r="U275" s="91">
        <f>R275/'סכום נכסי הקרן'!$C$42</f>
        <v>1.1176448282721837E-11</v>
      </c>
    </row>
    <row r="276" spans="2:21">
      <c r="B276" s="86" t="s">
        <v>694</v>
      </c>
      <c r="C276" s="110">
        <v>2590461</v>
      </c>
      <c r="D276" s="88" t="s">
        <v>120</v>
      </c>
      <c r="E276" s="88" t="s">
        <v>315</v>
      </c>
      <c r="F276" s="87" t="s">
        <v>625</v>
      </c>
      <c r="G276" s="88" t="s">
        <v>349</v>
      </c>
      <c r="H276" s="87" t="s">
        <v>480</v>
      </c>
      <c r="I276" s="87" t="s">
        <v>319</v>
      </c>
      <c r="J276" s="100"/>
      <c r="K276" s="90">
        <v>1.64</v>
      </c>
      <c r="L276" s="88" t="s">
        <v>133</v>
      </c>
      <c r="M276" s="89">
        <v>4.7E-2</v>
      </c>
      <c r="N276" s="89">
        <v>7.6092619392185229E-2</v>
      </c>
      <c r="O276" s="90">
        <v>7.3499999999999998E-4</v>
      </c>
      <c r="P276" s="101">
        <v>94.32</v>
      </c>
      <c r="Q276" s="90"/>
      <c r="R276" s="90">
        <v>6.9100000000000003E-7</v>
      </c>
      <c r="S276" s="91">
        <v>1.4385039558858786E-12</v>
      </c>
      <c r="T276" s="91">
        <f t="shared" si="5"/>
        <v>1.5214215314268619E-11</v>
      </c>
      <c r="U276" s="91">
        <f>R276/'סכום נכסי הקרן'!$C$42</f>
        <v>3.5721210746349635E-12</v>
      </c>
    </row>
    <row r="277" spans="2:21">
      <c r="B277" s="86" t="s">
        <v>695</v>
      </c>
      <c r="C277" s="110">
        <v>1141332</v>
      </c>
      <c r="D277" s="88" t="s">
        <v>120</v>
      </c>
      <c r="E277" s="88" t="s">
        <v>315</v>
      </c>
      <c r="F277" s="87" t="s">
        <v>696</v>
      </c>
      <c r="G277" s="88" t="s">
        <v>127</v>
      </c>
      <c r="H277" s="87" t="s">
        <v>488</v>
      </c>
      <c r="I277" s="87" t="s">
        <v>131</v>
      </c>
      <c r="J277" s="100"/>
      <c r="K277" s="90">
        <v>3.7899999999937517</v>
      </c>
      <c r="L277" s="88" t="s">
        <v>133</v>
      </c>
      <c r="M277" s="89">
        <v>4.6900000000000004E-2</v>
      </c>
      <c r="N277" s="89">
        <v>8.4199999999843525E-2</v>
      </c>
      <c r="O277" s="90">
        <v>197833.920082</v>
      </c>
      <c r="P277" s="101">
        <v>89.8</v>
      </c>
      <c r="Q277" s="90"/>
      <c r="R277" s="90">
        <v>177.65647980900002</v>
      </c>
      <c r="S277" s="91">
        <v>1.2997838600231569E-4</v>
      </c>
      <c r="T277" s="91">
        <f t="shared" si="5"/>
        <v>3.9115831198106247E-3</v>
      </c>
      <c r="U277" s="91">
        <f>R277/'סכום נכסי הקרן'!$C$42</f>
        <v>9.1839429170939189E-4</v>
      </c>
    </row>
    <row r="278" spans="2:21">
      <c r="B278" s="86" t="s">
        <v>697</v>
      </c>
      <c r="C278" s="110">
        <v>1143593</v>
      </c>
      <c r="D278" s="88" t="s">
        <v>120</v>
      </c>
      <c r="E278" s="88" t="s">
        <v>315</v>
      </c>
      <c r="F278" s="87" t="s">
        <v>696</v>
      </c>
      <c r="G278" s="88" t="s">
        <v>127</v>
      </c>
      <c r="H278" s="87" t="s">
        <v>488</v>
      </c>
      <c r="I278" s="87" t="s">
        <v>131</v>
      </c>
      <c r="J278" s="100"/>
      <c r="K278" s="90">
        <v>3.9499999999951498</v>
      </c>
      <c r="L278" s="88" t="s">
        <v>133</v>
      </c>
      <c r="M278" s="89">
        <v>4.6900000000000004E-2</v>
      </c>
      <c r="N278" s="89">
        <v>8.279999999991311E-2</v>
      </c>
      <c r="O278" s="90">
        <v>518704.42746099998</v>
      </c>
      <c r="P278" s="101">
        <v>91.42</v>
      </c>
      <c r="Q278" s="90"/>
      <c r="R278" s="90">
        <v>474.19958635400002</v>
      </c>
      <c r="S278" s="91">
        <v>4.0420887888445342E-4</v>
      </c>
      <c r="T278" s="91">
        <f t="shared" si="5"/>
        <v>1.0440773673989684E-2</v>
      </c>
      <c r="U278" s="91">
        <f>R278/'סכום נכסי הקרן'!$C$42</f>
        <v>2.4513724109961007E-3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101"/>
      <c r="Q279" s="87"/>
      <c r="R279" s="87"/>
      <c r="S279" s="87"/>
      <c r="T279" s="91"/>
      <c r="U279" s="87"/>
    </row>
    <row r="280" spans="2:21">
      <c r="B280" s="79" t="s">
        <v>198</v>
      </c>
      <c r="C280" s="80"/>
      <c r="D280" s="81"/>
      <c r="E280" s="81"/>
      <c r="F280" s="80"/>
      <c r="G280" s="81"/>
      <c r="H280" s="80"/>
      <c r="I280" s="80"/>
      <c r="J280" s="98"/>
      <c r="K280" s="83">
        <v>5.2427052722828256</v>
      </c>
      <c r="L280" s="81"/>
      <c r="M280" s="82"/>
      <c r="N280" s="82">
        <v>6.9581403163144956E-2</v>
      </c>
      <c r="O280" s="83"/>
      <c r="P280" s="99"/>
      <c r="Q280" s="83"/>
      <c r="R280" s="83">
        <v>8369.7103198929999</v>
      </c>
      <c r="S280" s="84"/>
      <c r="T280" s="84">
        <f t="shared" si="5"/>
        <v>0.18428158455124194</v>
      </c>
      <c r="U280" s="84">
        <f>R280/'סכום נכסי הקרן'!$C$42</f>
        <v>4.3267176009087589E-2</v>
      </c>
    </row>
    <row r="281" spans="2:21">
      <c r="B281" s="85" t="s">
        <v>66</v>
      </c>
      <c r="C281" s="80"/>
      <c r="D281" s="81"/>
      <c r="E281" s="81"/>
      <c r="F281" s="80"/>
      <c r="G281" s="81"/>
      <c r="H281" s="80"/>
      <c r="I281" s="80"/>
      <c r="J281" s="98"/>
      <c r="K281" s="83">
        <v>5.552260487100682</v>
      </c>
      <c r="L281" s="81"/>
      <c r="M281" s="82"/>
      <c r="N281" s="82">
        <v>6.6404906943871883E-2</v>
      </c>
      <c r="O281" s="83"/>
      <c r="P281" s="99"/>
      <c r="Q281" s="83"/>
      <c r="R281" s="83">
        <v>1348.9272680560002</v>
      </c>
      <c r="S281" s="84"/>
      <c r="T281" s="84">
        <f t="shared" si="5"/>
        <v>2.9700245874807712E-2</v>
      </c>
      <c r="U281" s="84">
        <f>R281/'סכום נכסי הקרן'!$C$42</f>
        <v>6.9732728254306865E-3</v>
      </c>
    </row>
    <row r="282" spans="2:21">
      <c r="B282" s="86" t="s">
        <v>698</v>
      </c>
      <c r="C282" s="87" t="s">
        <v>699</v>
      </c>
      <c r="D282" s="88" t="s">
        <v>29</v>
      </c>
      <c r="E282" s="88" t="s">
        <v>700</v>
      </c>
      <c r="F282" s="87" t="s">
        <v>348</v>
      </c>
      <c r="G282" s="88" t="s">
        <v>349</v>
      </c>
      <c r="H282" s="87" t="s">
        <v>701</v>
      </c>
      <c r="I282" s="87" t="s">
        <v>702</v>
      </c>
      <c r="J282" s="100"/>
      <c r="K282" s="90">
        <v>7.4900000000100073</v>
      </c>
      <c r="L282" s="88" t="s">
        <v>132</v>
      </c>
      <c r="M282" s="89">
        <v>3.7499999999999999E-2</v>
      </c>
      <c r="N282" s="89">
        <v>5.5900000000100071E-2</v>
      </c>
      <c r="O282" s="90">
        <v>34884.75275</v>
      </c>
      <c r="P282" s="101">
        <v>87.170829999999995</v>
      </c>
      <c r="Q282" s="90"/>
      <c r="R282" s="90">
        <v>109.92972680999999</v>
      </c>
      <c r="S282" s="91">
        <v>6.9769505500000002E-5</v>
      </c>
      <c r="T282" s="91">
        <f t="shared" si="5"/>
        <v>2.4203972983011107E-3</v>
      </c>
      <c r="U282" s="91">
        <f>R282/'סכום נכסי הקרן'!$C$42</f>
        <v>5.6828117781022446E-4</v>
      </c>
    </row>
    <row r="283" spans="2:21">
      <c r="B283" s="86" t="s">
        <v>703</v>
      </c>
      <c r="C283" s="87" t="s">
        <v>704</v>
      </c>
      <c r="D283" s="88" t="s">
        <v>29</v>
      </c>
      <c r="E283" s="88" t="s">
        <v>700</v>
      </c>
      <c r="F283" s="87" t="s">
        <v>342</v>
      </c>
      <c r="G283" s="88" t="s">
        <v>322</v>
      </c>
      <c r="H283" s="87" t="s">
        <v>705</v>
      </c>
      <c r="I283" s="87" t="s">
        <v>313</v>
      </c>
      <c r="J283" s="100"/>
      <c r="K283" s="90">
        <v>3.3300000000086345</v>
      </c>
      <c r="L283" s="88" t="s">
        <v>132</v>
      </c>
      <c r="M283" s="89">
        <v>3.2549999999999996E-2</v>
      </c>
      <c r="N283" s="89">
        <v>8.7000000000243549E-2</v>
      </c>
      <c r="O283" s="90">
        <v>44736.245000000003</v>
      </c>
      <c r="P283" s="101">
        <v>83.785880000000006</v>
      </c>
      <c r="Q283" s="90"/>
      <c r="R283" s="90">
        <v>135.49979535100002</v>
      </c>
      <c r="S283" s="91">
        <v>4.4736245000000004E-5</v>
      </c>
      <c r="T283" s="91">
        <f t="shared" si="5"/>
        <v>2.983390827075902E-3</v>
      </c>
      <c r="U283" s="91">
        <f>R283/'סכום נכסי הקרן'!$C$42</f>
        <v>7.0046552037920657E-4</v>
      </c>
    </row>
    <row r="284" spans="2:21">
      <c r="B284" s="86" t="s">
        <v>706</v>
      </c>
      <c r="C284" s="87" t="s">
        <v>707</v>
      </c>
      <c r="D284" s="88" t="s">
        <v>29</v>
      </c>
      <c r="E284" s="88" t="s">
        <v>700</v>
      </c>
      <c r="F284" s="87" t="s">
        <v>327</v>
      </c>
      <c r="G284" s="88" t="s">
        <v>322</v>
      </c>
      <c r="H284" s="87" t="s">
        <v>705</v>
      </c>
      <c r="I284" s="87" t="s">
        <v>313</v>
      </c>
      <c r="J284" s="100"/>
      <c r="K284" s="90">
        <v>2.6899999999954898</v>
      </c>
      <c r="L284" s="88" t="s">
        <v>132</v>
      </c>
      <c r="M284" s="89">
        <v>3.2750000000000001E-2</v>
      </c>
      <c r="N284" s="89">
        <v>8.4499999999824618E-2</v>
      </c>
      <c r="O284" s="90">
        <v>63323.678879999999</v>
      </c>
      <c r="P284" s="101">
        <v>87.174930000000003</v>
      </c>
      <c r="Q284" s="90"/>
      <c r="R284" s="90">
        <v>199.55657871</v>
      </c>
      <c r="S284" s="91">
        <v>8.4431571839999999E-5</v>
      </c>
      <c r="T284" s="91">
        <f t="shared" si="5"/>
        <v>4.3937724397579347E-3</v>
      </c>
      <c r="U284" s="91">
        <f>R284/'סכום נכסי הקרן'!$C$42</f>
        <v>1.0316067444168478E-3</v>
      </c>
    </row>
    <row r="285" spans="2:21">
      <c r="B285" s="86" t="s">
        <v>708</v>
      </c>
      <c r="C285" s="87" t="s">
        <v>709</v>
      </c>
      <c r="D285" s="88" t="s">
        <v>29</v>
      </c>
      <c r="E285" s="88" t="s">
        <v>700</v>
      </c>
      <c r="F285" s="87" t="s">
        <v>327</v>
      </c>
      <c r="G285" s="88" t="s">
        <v>322</v>
      </c>
      <c r="H285" s="87" t="s">
        <v>705</v>
      </c>
      <c r="I285" s="87" t="s">
        <v>313</v>
      </c>
      <c r="J285" s="100"/>
      <c r="K285" s="90">
        <v>4.4200000000018678</v>
      </c>
      <c r="L285" s="88" t="s">
        <v>132</v>
      </c>
      <c r="M285" s="89">
        <v>7.1289999999999992E-2</v>
      </c>
      <c r="N285" s="89">
        <v>7.7400000000099611E-2</v>
      </c>
      <c r="O285" s="90">
        <v>36169.730000000003</v>
      </c>
      <c r="P285" s="101">
        <v>98.282799999999995</v>
      </c>
      <c r="Q285" s="90"/>
      <c r="R285" s="90">
        <v>128.508273578</v>
      </c>
      <c r="S285" s="91">
        <v>7.2339460000000005E-5</v>
      </c>
      <c r="T285" s="91">
        <f t="shared" si="5"/>
        <v>2.8294537538069882E-3</v>
      </c>
      <c r="U285" s="91">
        <f>R285/'סכום נכסי הקרן'!$C$42</f>
        <v>6.6432288323144606E-4</v>
      </c>
    </row>
    <row r="286" spans="2:21">
      <c r="B286" s="86" t="s">
        <v>710</v>
      </c>
      <c r="C286" s="87" t="s">
        <v>711</v>
      </c>
      <c r="D286" s="88" t="s">
        <v>29</v>
      </c>
      <c r="E286" s="88" t="s">
        <v>700</v>
      </c>
      <c r="F286" s="87" t="s">
        <v>578</v>
      </c>
      <c r="G286" s="88" t="s">
        <v>432</v>
      </c>
      <c r="H286" s="87" t="s">
        <v>712</v>
      </c>
      <c r="I286" s="87" t="s">
        <v>313</v>
      </c>
      <c r="J286" s="100"/>
      <c r="K286" s="90">
        <v>9.6999999999954163</v>
      </c>
      <c r="L286" s="88" t="s">
        <v>132</v>
      </c>
      <c r="M286" s="89">
        <v>6.3750000000000001E-2</v>
      </c>
      <c r="N286" s="89">
        <v>6.4699999999967922E-2</v>
      </c>
      <c r="O286" s="90">
        <v>90519.508499999996</v>
      </c>
      <c r="P286" s="101">
        <v>100.011</v>
      </c>
      <c r="Q286" s="90"/>
      <c r="R286" s="90">
        <v>327.26401831499999</v>
      </c>
      <c r="S286" s="91">
        <v>1.3060093565142114E-4</v>
      </c>
      <c r="T286" s="91">
        <f t="shared" si="5"/>
        <v>7.2055936892288838E-3</v>
      </c>
      <c r="U286" s="91">
        <f>R286/'סכום נכסי הקרן'!$C$42</f>
        <v>1.6917897203946946E-3</v>
      </c>
    </row>
    <row r="287" spans="2:21">
      <c r="B287" s="86" t="s">
        <v>713</v>
      </c>
      <c r="C287" s="87" t="s">
        <v>714</v>
      </c>
      <c r="D287" s="88" t="s">
        <v>29</v>
      </c>
      <c r="E287" s="88" t="s">
        <v>700</v>
      </c>
      <c r="F287" s="87" t="s">
        <v>715</v>
      </c>
      <c r="G287" s="88" t="s">
        <v>322</v>
      </c>
      <c r="H287" s="87" t="s">
        <v>712</v>
      </c>
      <c r="I287" s="87" t="s">
        <v>702</v>
      </c>
      <c r="J287" s="100"/>
      <c r="K287" s="90">
        <v>2.8799999999936863</v>
      </c>
      <c r="L287" s="88" t="s">
        <v>132</v>
      </c>
      <c r="M287" s="89">
        <v>3.0769999999999999E-2</v>
      </c>
      <c r="N287" s="89">
        <v>8.7499999999889527E-2</v>
      </c>
      <c r="O287" s="90">
        <v>50808.952299999997</v>
      </c>
      <c r="P287" s="101">
        <v>86.234669999999994</v>
      </c>
      <c r="Q287" s="90"/>
      <c r="R287" s="90">
        <v>158.39097942500001</v>
      </c>
      <c r="S287" s="91">
        <v>8.4681587166666658E-5</v>
      </c>
      <c r="T287" s="91">
        <f t="shared" si="5"/>
        <v>3.4874015409693789E-3</v>
      </c>
      <c r="U287" s="91">
        <f>R287/'סכום נכסי הקרן'!$C$42</f>
        <v>8.1880138297556497E-4</v>
      </c>
    </row>
    <row r="288" spans="2:21">
      <c r="B288" s="86" t="s">
        <v>716</v>
      </c>
      <c r="C288" s="87" t="s">
        <v>717</v>
      </c>
      <c r="D288" s="88" t="s">
        <v>29</v>
      </c>
      <c r="E288" s="88" t="s">
        <v>700</v>
      </c>
      <c r="F288" s="87" t="s">
        <v>718</v>
      </c>
      <c r="G288" s="88" t="s">
        <v>719</v>
      </c>
      <c r="H288" s="87" t="s">
        <v>720</v>
      </c>
      <c r="I288" s="87" t="s">
        <v>313</v>
      </c>
      <c r="J288" s="100"/>
      <c r="K288" s="90">
        <v>5.9599999999788036</v>
      </c>
      <c r="L288" s="88" t="s">
        <v>134</v>
      </c>
      <c r="M288" s="89">
        <v>4.3749999999999997E-2</v>
      </c>
      <c r="N288" s="89">
        <v>7.1199999999731145E-2</v>
      </c>
      <c r="O288" s="90">
        <v>22844.04</v>
      </c>
      <c r="P288" s="101">
        <v>86.129540000000006</v>
      </c>
      <c r="Q288" s="90"/>
      <c r="R288" s="90">
        <v>77.367871133999998</v>
      </c>
      <c r="S288" s="91">
        <v>1.5229360000000001E-5</v>
      </c>
      <c r="T288" s="91">
        <f t="shared" si="5"/>
        <v>1.7034608536024077E-3</v>
      </c>
      <c r="U288" s="91">
        <f>R288/'סכום נכסי הקרן'!$C$42</f>
        <v>3.9995282630593835E-4</v>
      </c>
    </row>
    <row r="289" spans="2:21">
      <c r="B289" s="86" t="s">
        <v>721</v>
      </c>
      <c r="C289" s="87" t="s">
        <v>722</v>
      </c>
      <c r="D289" s="88" t="s">
        <v>29</v>
      </c>
      <c r="E289" s="88" t="s">
        <v>700</v>
      </c>
      <c r="F289" s="87" t="s">
        <v>718</v>
      </c>
      <c r="G289" s="88" t="s">
        <v>719</v>
      </c>
      <c r="H289" s="87" t="s">
        <v>720</v>
      </c>
      <c r="I289" s="87" t="s">
        <v>313</v>
      </c>
      <c r="J289" s="100"/>
      <c r="K289" s="90">
        <v>5.0699999999680747</v>
      </c>
      <c r="L289" s="88" t="s">
        <v>134</v>
      </c>
      <c r="M289" s="89">
        <v>7.3749999999999996E-2</v>
      </c>
      <c r="N289" s="89">
        <v>7.049999999957049E-2</v>
      </c>
      <c r="O289" s="90">
        <v>19512.6175</v>
      </c>
      <c r="P289" s="101">
        <v>101.65321</v>
      </c>
      <c r="Q289" s="90"/>
      <c r="R289" s="90">
        <v>77.995980207000002</v>
      </c>
      <c r="S289" s="91">
        <v>2.4390771875000001E-5</v>
      </c>
      <c r="T289" s="91">
        <f t="shared" si="5"/>
        <v>1.7172903567535911E-3</v>
      </c>
      <c r="U289" s="91">
        <f>R289/'סכום נכסי הקרן'!$C$42</f>
        <v>4.031998330452043E-4</v>
      </c>
    </row>
    <row r="290" spans="2:21">
      <c r="B290" s="86" t="s">
        <v>723</v>
      </c>
      <c r="C290" s="87" t="s">
        <v>724</v>
      </c>
      <c r="D290" s="88" t="s">
        <v>29</v>
      </c>
      <c r="E290" s="88" t="s">
        <v>700</v>
      </c>
      <c r="F290" s="87" t="s">
        <v>718</v>
      </c>
      <c r="G290" s="88" t="s">
        <v>719</v>
      </c>
      <c r="H290" s="87" t="s">
        <v>720</v>
      </c>
      <c r="I290" s="87" t="s">
        <v>313</v>
      </c>
      <c r="J290" s="100"/>
      <c r="K290" s="90">
        <v>6.1700000000459925</v>
      </c>
      <c r="L290" s="88" t="s">
        <v>132</v>
      </c>
      <c r="M290" s="89">
        <v>8.1250000000000003E-2</v>
      </c>
      <c r="N290" s="89">
        <v>7.2700000000430809E-2</v>
      </c>
      <c r="O290" s="90">
        <v>18084.865000000002</v>
      </c>
      <c r="P290" s="101">
        <v>105.09396</v>
      </c>
      <c r="Q290" s="90"/>
      <c r="R290" s="90">
        <v>68.707053251999994</v>
      </c>
      <c r="S290" s="91">
        <v>3.6169730000000002E-5</v>
      </c>
      <c r="T290" s="91">
        <f t="shared" si="5"/>
        <v>1.5127697565627319E-3</v>
      </c>
      <c r="U290" s="91">
        <f>R290/'סכום נכסי הקרן'!$C$42</f>
        <v>3.5518077119759171E-4</v>
      </c>
    </row>
    <row r="291" spans="2:21">
      <c r="B291" s="86" t="s">
        <v>725</v>
      </c>
      <c r="C291" s="87" t="s">
        <v>726</v>
      </c>
      <c r="D291" s="88" t="s">
        <v>29</v>
      </c>
      <c r="E291" s="88" t="s">
        <v>700</v>
      </c>
      <c r="F291" s="87" t="s">
        <v>727</v>
      </c>
      <c r="G291" s="88" t="s">
        <v>728</v>
      </c>
      <c r="H291" s="87" t="s">
        <v>551</v>
      </c>
      <c r="I291" s="87"/>
      <c r="J291" s="100"/>
      <c r="K291" s="90">
        <v>3.0299999999814329</v>
      </c>
      <c r="L291" s="88" t="s">
        <v>132</v>
      </c>
      <c r="M291" s="89">
        <v>0</v>
      </c>
      <c r="N291" s="89">
        <v>-9.4399999999458195E-2</v>
      </c>
      <c r="O291" s="90">
        <v>14022.254999999999</v>
      </c>
      <c r="P291" s="101">
        <v>129.624</v>
      </c>
      <c r="Q291" s="90"/>
      <c r="R291" s="90">
        <v>65.706991274000004</v>
      </c>
      <c r="S291" s="91">
        <v>2.2169573122529643E-5</v>
      </c>
      <c r="T291" s="91">
        <f t="shared" si="5"/>
        <v>1.4467153587487775E-3</v>
      </c>
      <c r="U291" s="91">
        <f>R291/'סכום נכסי הקרן'!$C$42</f>
        <v>3.3967196567396678E-4</v>
      </c>
    </row>
    <row r="292" spans="2:21">
      <c r="B292" s="92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0"/>
      <c r="P292" s="101"/>
      <c r="Q292" s="87"/>
      <c r="R292" s="87"/>
      <c r="S292" s="87"/>
      <c r="T292" s="91"/>
      <c r="U292" s="87"/>
    </row>
    <row r="293" spans="2:21">
      <c r="B293" s="85" t="s">
        <v>65</v>
      </c>
      <c r="C293" s="80"/>
      <c r="D293" s="81"/>
      <c r="E293" s="81"/>
      <c r="F293" s="80"/>
      <c r="G293" s="81"/>
      <c r="H293" s="80"/>
      <c r="I293" s="80"/>
      <c r="J293" s="98"/>
      <c r="K293" s="83">
        <v>5.1832293609558846</v>
      </c>
      <c r="L293" s="81"/>
      <c r="M293" s="82"/>
      <c r="N293" s="82">
        <v>7.0191714340034711E-2</v>
      </c>
      <c r="O293" s="83"/>
      <c r="P293" s="99"/>
      <c r="Q293" s="83"/>
      <c r="R293" s="83">
        <v>7020.783051837001</v>
      </c>
      <c r="S293" s="84"/>
      <c r="T293" s="84">
        <f t="shared" si="5"/>
        <v>0.15458133867643425</v>
      </c>
      <c r="U293" s="84">
        <f>R293/'סכום נכסי הקרן'!$C$42</f>
        <v>3.6293903183656911E-2</v>
      </c>
    </row>
    <row r="294" spans="2:21">
      <c r="B294" s="86" t="s">
        <v>729</v>
      </c>
      <c r="C294" s="87" t="s">
        <v>730</v>
      </c>
      <c r="D294" s="88" t="s">
        <v>29</v>
      </c>
      <c r="E294" s="88" t="s">
        <v>700</v>
      </c>
      <c r="F294" s="87"/>
      <c r="G294" s="88" t="s">
        <v>731</v>
      </c>
      <c r="H294" s="87" t="s">
        <v>732</v>
      </c>
      <c r="I294" s="87" t="s">
        <v>733</v>
      </c>
      <c r="J294" s="100"/>
      <c r="K294" s="90">
        <v>7.5199999999679434</v>
      </c>
      <c r="L294" s="88" t="s">
        <v>134</v>
      </c>
      <c r="M294" s="89">
        <v>4.2519999999999995E-2</v>
      </c>
      <c r="N294" s="89">
        <v>5.3299999999737072E-2</v>
      </c>
      <c r="O294" s="90">
        <v>19036.7</v>
      </c>
      <c r="P294" s="101">
        <v>95.01267</v>
      </c>
      <c r="Q294" s="90"/>
      <c r="R294" s="90">
        <v>71.122787239000004</v>
      </c>
      <c r="S294" s="91">
        <v>1.5229360000000001E-5</v>
      </c>
      <c r="T294" s="91">
        <f t="shared" si="5"/>
        <v>1.56595860897983E-3</v>
      </c>
      <c r="U294" s="91">
        <f>R294/'סכום נכסי הקרן'!$C$42</f>
        <v>3.6766889606832206E-4</v>
      </c>
    </row>
    <row r="295" spans="2:21">
      <c r="B295" s="86" t="s">
        <v>734</v>
      </c>
      <c r="C295" s="87" t="s">
        <v>735</v>
      </c>
      <c r="D295" s="88" t="s">
        <v>29</v>
      </c>
      <c r="E295" s="88" t="s">
        <v>700</v>
      </c>
      <c r="F295" s="87"/>
      <c r="G295" s="88" t="s">
        <v>731</v>
      </c>
      <c r="H295" s="87" t="s">
        <v>736</v>
      </c>
      <c r="I295" s="87" t="s">
        <v>702</v>
      </c>
      <c r="J295" s="100"/>
      <c r="K295" s="90">
        <v>1.3899999979142643</v>
      </c>
      <c r="L295" s="88" t="s">
        <v>132</v>
      </c>
      <c r="M295" s="89">
        <v>4.4999999999999998E-2</v>
      </c>
      <c r="N295" s="89">
        <v>8.6799999749711657E-2</v>
      </c>
      <c r="O295" s="90">
        <v>12.373855000000001</v>
      </c>
      <c r="P295" s="101">
        <v>96.465000000000003</v>
      </c>
      <c r="Q295" s="90"/>
      <c r="R295" s="90">
        <v>4.315023099999999E-2</v>
      </c>
      <c r="S295" s="91">
        <v>2.4747710000000001E-8</v>
      </c>
      <c r="T295" s="91">
        <f t="shared" si="5"/>
        <v>9.50067880310316E-7</v>
      </c>
      <c r="U295" s="91">
        <f>R295/'סכום נכסי הקרן'!$C$42</f>
        <v>2.2306490525393179E-7</v>
      </c>
    </row>
    <row r="296" spans="2:21">
      <c r="B296" s="86" t="s">
        <v>737</v>
      </c>
      <c r="C296" s="87" t="s">
        <v>738</v>
      </c>
      <c r="D296" s="88" t="s">
        <v>29</v>
      </c>
      <c r="E296" s="88" t="s">
        <v>700</v>
      </c>
      <c r="F296" s="87"/>
      <c r="G296" s="88" t="s">
        <v>731</v>
      </c>
      <c r="H296" s="87" t="s">
        <v>732</v>
      </c>
      <c r="I296" s="87" t="s">
        <v>733</v>
      </c>
      <c r="J296" s="100"/>
      <c r="K296" s="90">
        <v>6.870000000002995</v>
      </c>
      <c r="L296" s="88" t="s">
        <v>132</v>
      </c>
      <c r="M296" s="89">
        <v>0.03</v>
      </c>
      <c r="N296" s="89">
        <v>6.9199999999980027E-2</v>
      </c>
      <c r="O296" s="90">
        <v>35217.894999999997</v>
      </c>
      <c r="P296" s="101">
        <v>78.692670000000007</v>
      </c>
      <c r="Q296" s="90"/>
      <c r="R296" s="90">
        <v>100.18575111</v>
      </c>
      <c r="S296" s="91">
        <v>2.0124511428571428E-5</v>
      </c>
      <c r="T296" s="91">
        <f t="shared" si="5"/>
        <v>2.2058575814895313E-3</v>
      </c>
      <c r="U296" s="91">
        <f>R296/'סכום נכסי הקרן'!$C$42</f>
        <v>5.179097437310624E-4</v>
      </c>
    </row>
    <row r="297" spans="2:21">
      <c r="B297" s="86" t="s">
        <v>739</v>
      </c>
      <c r="C297" s="87" t="s">
        <v>740</v>
      </c>
      <c r="D297" s="88" t="s">
        <v>29</v>
      </c>
      <c r="E297" s="88" t="s">
        <v>700</v>
      </c>
      <c r="F297" s="87"/>
      <c r="G297" s="88" t="s">
        <v>731</v>
      </c>
      <c r="H297" s="87" t="s">
        <v>732</v>
      </c>
      <c r="I297" s="87" t="s">
        <v>733</v>
      </c>
      <c r="J297" s="100"/>
      <c r="K297" s="90">
        <v>7.4199999999995105</v>
      </c>
      <c r="L297" s="88" t="s">
        <v>132</v>
      </c>
      <c r="M297" s="89">
        <v>3.5000000000000003E-2</v>
      </c>
      <c r="N297" s="89">
        <v>7.0999999999975499E-2</v>
      </c>
      <c r="O297" s="90">
        <v>14277.525</v>
      </c>
      <c r="P297" s="101">
        <v>79.081890000000001</v>
      </c>
      <c r="Q297" s="90"/>
      <c r="R297" s="90">
        <v>40.816735281</v>
      </c>
      <c r="S297" s="91">
        <v>2.855505E-5</v>
      </c>
      <c r="T297" s="91">
        <f t="shared" si="5"/>
        <v>8.9868972357545361E-4</v>
      </c>
      <c r="U297" s="91">
        <f>R297/'סכום נכסי הקרן'!$C$42</f>
        <v>2.1100191070196314E-4</v>
      </c>
    </row>
    <row r="298" spans="2:21">
      <c r="B298" s="86" t="s">
        <v>741</v>
      </c>
      <c r="C298" s="87" t="s">
        <v>742</v>
      </c>
      <c r="D298" s="88" t="s">
        <v>29</v>
      </c>
      <c r="E298" s="88" t="s">
        <v>700</v>
      </c>
      <c r="F298" s="87"/>
      <c r="G298" s="88" t="s">
        <v>743</v>
      </c>
      <c r="H298" s="87" t="s">
        <v>744</v>
      </c>
      <c r="I298" s="87" t="s">
        <v>702</v>
      </c>
      <c r="J298" s="100"/>
      <c r="K298" s="90">
        <v>3.8900000000302755</v>
      </c>
      <c r="L298" s="88" t="s">
        <v>132</v>
      </c>
      <c r="M298" s="89">
        <v>5.5480000000000002E-2</v>
      </c>
      <c r="N298" s="89">
        <v>6.0000000000420488E-2</v>
      </c>
      <c r="O298" s="90">
        <v>6662.8450000000003</v>
      </c>
      <c r="P298" s="101">
        <v>98.737139999999997</v>
      </c>
      <c r="Q298" s="90"/>
      <c r="R298" s="90">
        <v>23.782010951999997</v>
      </c>
      <c r="S298" s="91">
        <v>1.3325690000000001E-5</v>
      </c>
      <c r="T298" s="91">
        <f t="shared" si="5"/>
        <v>5.2362465301016264E-4</v>
      </c>
      <c r="U298" s="91">
        <f>R298/'סכום נכסי הקרן'!$C$42</f>
        <v>1.2294098772624992E-4</v>
      </c>
    </row>
    <row r="299" spans="2:21">
      <c r="B299" s="86" t="s">
        <v>745</v>
      </c>
      <c r="C299" s="87" t="s">
        <v>746</v>
      </c>
      <c r="D299" s="88" t="s">
        <v>29</v>
      </c>
      <c r="E299" s="88" t="s">
        <v>700</v>
      </c>
      <c r="F299" s="87"/>
      <c r="G299" s="88" t="s">
        <v>731</v>
      </c>
      <c r="H299" s="87" t="s">
        <v>744</v>
      </c>
      <c r="I299" s="87" t="s">
        <v>313</v>
      </c>
      <c r="J299" s="100"/>
      <c r="K299" s="90">
        <v>7.8599999999995616</v>
      </c>
      <c r="L299" s="88" t="s">
        <v>134</v>
      </c>
      <c r="M299" s="89">
        <v>4.2500000000000003E-2</v>
      </c>
      <c r="N299" s="89">
        <v>5.4500000000003671E-2</v>
      </c>
      <c r="O299" s="90">
        <v>38073.4</v>
      </c>
      <c r="P299" s="101">
        <v>91.161519999999996</v>
      </c>
      <c r="Q299" s="90"/>
      <c r="R299" s="90">
        <v>136.47993937099997</v>
      </c>
      <c r="S299" s="91">
        <v>3.0458720000000002E-5</v>
      </c>
      <c r="T299" s="91">
        <f t="shared" si="5"/>
        <v>3.004971322241274E-3</v>
      </c>
      <c r="U299" s="91">
        <f>R299/'סכום נכסי הקרן'!$C$42</f>
        <v>7.0553237003191183E-4</v>
      </c>
    </row>
    <row r="300" spans="2:21">
      <c r="B300" s="86" t="s">
        <v>747</v>
      </c>
      <c r="C300" s="87" t="s">
        <v>748</v>
      </c>
      <c r="D300" s="88" t="s">
        <v>29</v>
      </c>
      <c r="E300" s="88" t="s">
        <v>700</v>
      </c>
      <c r="F300" s="87"/>
      <c r="G300" s="88" t="s">
        <v>749</v>
      </c>
      <c r="H300" s="87" t="s">
        <v>744</v>
      </c>
      <c r="I300" s="87" t="s">
        <v>313</v>
      </c>
      <c r="J300" s="100"/>
      <c r="K300" s="90">
        <v>3.8800000000939834</v>
      </c>
      <c r="L300" s="88" t="s">
        <v>132</v>
      </c>
      <c r="M300" s="89">
        <v>4.2500000000000003E-2</v>
      </c>
      <c r="N300" s="89">
        <v>6.0500000001265153E-2</v>
      </c>
      <c r="O300" s="90">
        <v>6532.8386170000003</v>
      </c>
      <c r="P300" s="101">
        <v>93.713059999999999</v>
      </c>
      <c r="Q300" s="90"/>
      <c r="R300" s="90">
        <v>22.131473484000001</v>
      </c>
      <c r="S300" s="91">
        <v>1.6206450358168418E-5</v>
      </c>
      <c r="T300" s="91">
        <f t="shared" si="5"/>
        <v>4.8728365095166809E-4</v>
      </c>
      <c r="U300" s="91">
        <f>R300/'סכום נכסי הקרן'!$C$42</f>
        <v>1.1440854246732457E-4</v>
      </c>
    </row>
    <row r="301" spans="2:21">
      <c r="B301" s="86" t="s">
        <v>750</v>
      </c>
      <c r="C301" s="87" t="s">
        <v>751</v>
      </c>
      <c r="D301" s="88" t="s">
        <v>29</v>
      </c>
      <c r="E301" s="88" t="s">
        <v>700</v>
      </c>
      <c r="F301" s="87"/>
      <c r="G301" s="88" t="s">
        <v>743</v>
      </c>
      <c r="H301" s="87" t="s">
        <v>744</v>
      </c>
      <c r="I301" s="87" t="s">
        <v>702</v>
      </c>
      <c r="J301" s="100"/>
      <c r="K301" s="90">
        <v>3.9799999999962901</v>
      </c>
      <c r="L301" s="88" t="s">
        <v>135</v>
      </c>
      <c r="M301" s="89">
        <v>4.6249999999999999E-2</v>
      </c>
      <c r="N301" s="89">
        <v>6.5599999999858355E-2</v>
      </c>
      <c r="O301" s="90">
        <v>28555.05</v>
      </c>
      <c r="P301" s="101">
        <v>92.972350000000006</v>
      </c>
      <c r="Q301" s="90"/>
      <c r="R301" s="90">
        <v>118.59656682799998</v>
      </c>
      <c r="S301" s="91">
        <v>5.7110100000000001E-5</v>
      </c>
      <c r="T301" s="91">
        <f t="shared" si="5"/>
        <v>2.6112209887905048E-3</v>
      </c>
      <c r="U301" s="91">
        <f>R301/'סכום נכסי הקרן'!$C$42</f>
        <v>6.1308436432077067E-4</v>
      </c>
    </row>
    <row r="302" spans="2:21">
      <c r="B302" s="86" t="s">
        <v>752</v>
      </c>
      <c r="C302" s="87" t="s">
        <v>753</v>
      </c>
      <c r="D302" s="88" t="s">
        <v>29</v>
      </c>
      <c r="E302" s="88" t="s">
        <v>700</v>
      </c>
      <c r="F302" s="87"/>
      <c r="G302" s="88" t="s">
        <v>731</v>
      </c>
      <c r="H302" s="87" t="s">
        <v>754</v>
      </c>
      <c r="I302" s="87" t="s">
        <v>733</v>
      </c>
      <c r="J302" s="100"/>
      <c r="K302" s="90">
        <v>4.0999999999925683</v>
      </c>
      <c r="L302" s="88" t="s">
        <v>132</v>
      </c>
      <c r="M302" s="89">
        <v>3.2000000000000001E-2</v>
      </c>
      <c r="N302" s="89">
        <v>0.11759999999985632</v>
      </c>
      <c r="O302" s="90">
        <v>30458.720000000001</v>
      </c>
      <c r="P302" s="101">
        <v>73.328329999999994</v>
      </c>
      <c r="Q302" s="90"/>
      <c r="R302" s="90">
        <v>80.740561316000012</v>
      </c>
      <c r="S302" s="91">
        <v>2.4366976E-5</v>
      </c>
      <c r="T302" s="91">
        <f t="shared" si="5"/>
        <v>1.7777196591266741E-3</v>
      </c>
      <c r="U302" s="91">
        <f>R302/'סכום נכסי הקרן'!$C$42</f>
        <v>4.1738793148298132E-4</v>
      </c>
    </row>
    <row r="303" spans="2:21">
      <c r="B303" s="86" t="s">
        <v>755</v>
      </c>
      <c r="C303" s="87" t="s">
        <v>756</v>
      </c>
      <c r="D303" s="88" t="s">
        <v>29</v>
      </c>
      <c r="E303" s="88" t="s">
        <v>700</v>
      </c>
      <c r="F303" s="87"/>
      <c r="G303" s="88" t="s">
        <v>743</v>
      </c>
      <c r="H303" s="87" t="s">
        <v>701</v>
      </c>
      <c r="I303" s="87" t="s">
        <v>702</v>
      </c>
      <c r="J303" s="100"/>
      <c r="K303" s="90">
        <v>7.1700000000258424</v>
      </c>
      <c r="L303" s="88" t="s">
        <v>132</v>
      </c>
      <c r="M303" s="89">
        <v>6.7419999999999994E-2</v>
      </c>
      <c r="N303" s="89">
        <v>6.1600000000124638E-2</v>
      </c>
      <c r="O303" s="90">
        <v>14277.525</v>
      </c>
      <c r="P303" s="101">
        <v>105.70751</v>
      </c>
      <c r="Q303" s="90"/>
      <c r="R303" s="90">
        <v>54.559085027000002</v>
      </c>
      <c r="S303" s="91">
        <v>1.142202E-5</v>
      </c>
      <c r="T303" s="91">
        <f t="shared" si="5"/>
        <v>1.2012643515922823E-3</v>
      </c>
      <c r="U303" s="91">
        <f>R303/'סכום נכסי הקרן'!$C$42</f>
        <v>2.8204291959153051E-4</v>
      </c>
    </row>
    <row r="304" spans="2:21">
      <c r="B304" s="86" t="s">
        <v>757</v>
      </c>
      <c r="C304" s="87" t="s">
        <v>758</v>
      </c>
      <c r="D304" s="88" t="s">
        <v>29</v>
      </c>
      <c r="E304" s="88" t="s">
        <v>700</v>
      </c>
      <c r="F304" s="87"/>
      <c r="G304" s="88" t="s">
        <v>743</v>
      </c>
      <c r="H304" s="87" t="s">
        <v>701</v>
      </c>
      <c r="I304" s="87" t="s">
        <v>702</v>
      </c>
      <c r="J304" s="100"/>
      <c r="K304" s="90">
        <v>5.5700000000211372</v>
      </c>
      <c r="L304" s="88" t="s">
        <v>132</v>
      </c>
      <c r="M304" s="89">
        <v>3.9329999999999997E-2</v>
      </c>
      <c r="N304" s="89">
        <v>6.3600000000267665E-2</v>
      </c>
      <c r="O304" s="90">
        <v>29649.660250000001</v>
      </c>
      <c r="P304" s="101">
        <v>87.835650000000001</v>
      </c>
      <c r="Q304" s="90"/>
      <c r="R304" s="90">
        <v>94.145343093000008</v>
      </c>
      <c r="S304" s="91">
        <v>1.9766440166666669E-5</v>
      </c>
      <c r="T304" s="91">
        <f t="shared" si="5"/>
        <v>2.0728618243887032E-3</v>
      </c>
      <c r="U304" s="91">
        <f>R304/'סכום נכסי הקרן'!$C$42</f>
        <v>4.8668388443016568E-4</v>
      </c>
    </row>
    <row r="305" spans="2:21">
      <c r="B305" s="86" t="s">
        <v>759</v>
      </c>
      <c r="C305" s="87" t="s">
        <v>760</v>
      </c>
      <c r="D305" s="88" t="s">
        <v>29</v>
      </c>
      <c r="E305" s="88" t="s">
        <v>700</v>
      </c>
      <c r="F305" s="87"/>
      <c r="G305" s="88" t="s">
        <v>761</v>
      </c>
      <c r="H305" s="87" t="s">
        <v>701</v>
      </c>
      <c r="I305" s="87" t="s">
        <v>313</v>
      </c>
      <c r="J305" s="100"/>
      <c r="K305" s="90">
        <v>3.2199999999929707</v>
      </c>
      <c r="L305" s="88" t="s">
        <v>132</v>
      </c>
      <c r="M305" s="89">
        <v>4.7500000000000001E-2</v>
      </c>
      <c r="N305" s="89">
        <v>7.9199999999859425E-2</v>
      </c>
      <c r="O305" s="90">
        <v>21892.205000000002</v>
      </c>
      <c r="P305" s="101">
        <v>89.882170000000002</v>
      </c>
      <c r="Q305" s="90"/>
      <c r="R305" s="90">
        <v>71.133035274999997</v>
      </c>
      <c r="S305" s="91">
        <v>1.4594803333333334E-5</v>
      </c>
      <c r="T305" s="91">
        <f t="shared" si="5"/>
        <v>1.5661842469338854E-3</v>
      </c>
      <c r="U305" s="91">
        <f>R305/'סכום נכסי הקרן'!$C$42</f>
        <v>3.6772187323962335E-4</v>
      </c>
    </row>
    <row r="306" spans="2:21">
      <c r="B306" s="86" t="s">
        <v>762</v>
      </c>
      <c r="C306" s="87" t="s">
        <v>763</v>
      </c>
      <c r="D306" s="88" t="s">
        <v>29</v>
      </c>
      <c r="E306" s="88" t="s">
        <v>700</v>
      </c>
      <c r="F306" s="87"/>
      <c r="G306" s="88" t="s">
        <v>761</v>
      </c>
      <c r="H306" s="87" t="s">
        <v>701</v>
      </c>
      <c r="I306" s="87" t="s">
        <v>313</v>
      </c>
      <c r="J306" s="100"/>
      <c r="K306" s="90">
        <v>6.1699999999970654</v>
      </c>
      <c r="L306" s="88" t="s">
        <v>132</v>
      </c>
      <c r="M306" s="89">
        <v>5.1249999999999997E-2</v>
      </c>
      <c r="N306" s="89">
        <v>7.7899999999962277E-2</v>
      </c>
      <c r="O306" s="90">
        <v>15657.685749999999</v>
      </c>
      <c r="P306" s="101">
        <v>84.302419999999998</v>
      </c>
      <c r="Q306" s="90"/>
      <c r="R306" s="90">
        <v>47.717304042000002</v>
      </c>
      <c r="S306" s="91">
        <v>1.0438457166666666E-5</v>
      </c>
      <c r="T306" s="91">
        <f t="shared" si="5"/>
        <v>1.0506242227372046E-3</v>
      </c>
      <c r="U306" s="91">
        <f>R306/'סכום נכסי הקרן'!$C$42</f>
        <v>2.4667436670505402E-4</v>
      </c>
    </row>
    <row r="307" spans="2:21">
      <c r="B307" s="86" t="s">
        <v>764</v>
      </c>
      <c r="C307" s="87" t="s">
        <v>765</v>
      </c>
      <c r="D307" s="88" t="s">
        <v>29</v>
      </c>
      <c r="E307" s="88" t="s">
        <v>700</v>
      </c>
      <c r="F307" s="87"/>
      <c r="G307" s="88" t="s">
        <v>766</v>
      </c>
      <c r="H307" s="87" t="s">
        <v>705</v>
      </c>
      <c r="I307" s="87" t="s">
        <v>313</v>
      </c>
      <c r="J307" s="100"/>
      <c r="K307" s="90">
        <v>7.5399999999686491</v>
      </c>
      <c r="L307" s="88" t="s">
        <v>132</v>
      </c>
      <c r="M307" s="89">
        <v>3.3000000000000002E-2</v>
      </c>
      <c r="N307" s="89">
        <v>5.8399999999733276E-2</v>
      </c>
      <c r="O307" s="90">
        <v>28555.05</v>
      </c>
      <c r="P307" s="101">
        <v>82.811999999999998</v>
      </c>
      <c r="Q307" s="90"/>
      <c r="R307" s="90">
        <v>85.483933942000007</v>
      </c>
      <c r="S307" s="91">
        <v>7.1387625000000001E-6</v>
      </c>
      <c r="T307" s="91">
        <f t="shared" si="5"/>
        <v>1.8821577089787316E-3</v>
      </c>
      <c r="U307" s="91">
        <f>R307/'סכום נכסי הקרן'!$C$42</f>
        <v>4.4190877275965452E-4</v>
      </c>
    </row>
    <row r="308" spans="2:21">
      <c r="B308" s="86" t="s">
        <v>767</v>
      </c>
      <c r="C308" s="87" t="s">
        <v>768</v>
      </c>
      <c r="D308" s="88" t="s">
        <v>29</v>
      </c>
      <c r="E308" s="88" t="s">
        <v>700</v>
      </c>
      <c r="F308" s="87"/>
      <c r="G308" s="88" t="s">
        <v>731</v>
      </c>
      <c r="H308" s="87" t="s">
        <v>705</v>
      </c>
      <c r="I308" s="87" t="s">
        <v>313</v>
      </c>
      <c r="J308" s="100"/>
      <c r="K308" s="90">
        <v>6.8500000000083494</v>
      </c>
      <c r="L308" s="88" t="s">
        <v>134</v>
      </c>
      <c r="M308" s="89">
        <v>5.7999999999999996E-2</v>
      </c>
      <c r="N308" s="89">
        <v>5.3600000000033406E-2</v>
      </c>
      <c r="O308" s="90">
        <v>14277.525</v>
      </c>
      <c r="P308" s="101">
        <v>106.67863</v>
      </c>
      <c r="Q308" s="90"/>
      <c r="R308" s="90">
        <v>59.89160592999999</v>
      </c>
      <c r="S308" s="91">
        <v>2.855505E-5</v>
      </c>
      <c r="T308" s="91">
        <f t="shared" si="5"/>
        <v>1.3186740783449305E-3</v>
      </c>
      <c r="U308" s="91">
        <f>R308/'סכום נכסי הקרן'!$C$42</f>
        <v>3.096093599656806E-4</v>
      </c>
    </row>
    <row r="309" spans="2:21">
      <c r="B309" s="86" t="s">
        <v>769</v>
      </c>
      <c r="C309" s="87" t="s">
        <v>770</v>
      </c>
      <c r="D309" s="88" t="s">
        <v>29</v>
      </c>
      <c r="E309" s="88" t="s">
        <v>700</v>
      </c>
      <c r="F309" s="87"/>
      <c r="G309" s="88" t="s">
        <v>771</v>
      </c>
      <c r="H309" s="87" t="s">
        <v>705</v>
      </c>
      <c r="I309" s="87" t="s">
        <v>702</v>
      </c>
      <c r="J309" s="100"/>
      <c r="K309" s="90">
        <v>7.5899999999757357</v>
      </c>
      <c r="L309" s="88" t="s">
        <v>132</v>
      </c>
      <c r="M309" s="89">
        <v>5.5E-2</v>
      </c>
      <c r="N309" s="89">
        <v>5.5999999999811118E-2</v>
      </c>
      <c r="O309" s="90">
        <v>38073.4</v>
      </c>
      <c r="P309" s="101">
        <v>100.00783</v>
      </c>
      <c r="Q309" s="90"/>
      <c r="R309" s="90">
        <v>137.64612242599998</v>
      </c>
      <c r="S309" s="91">
        <v>3.4612181818181821E-5</v>
      </c>
      <c r="T309" s="91">
        <f t="shared" si="5"/>
        <v>3.0306479649252417E-3</v>
      </c>
      <c r="U309" s="91">
        <f>R309/'סכום נכסי הקרן'!$C$42</f>
        <v>7.1156094755383322E-4</v>
      </c>
    </row>
    <row r="310" spans="2:21">
      <c r="B310" s="86" t="s">
        <v>772</v>
      </c>
      <c r="C310" s="87" t="s">
        <v>773</v>
      </c>
      <c r="D310" s="88" t="s">
        <v>29</v>
      </c>
      <c r="E310" s="88" t="s">
        <v>700</v>
      </c>
      <c r="F310" s="87"/>
      <c r="G310" s="88" t="s">
        <v>743</v>
      </c>
      <c r="H310" s="87" t="s">
        <v>705</v>
      </c>
      <c r="I310" s="87" t="s">
        <v>702</v>
      </c>
      <c r="J310" s="100"/>
      <c r="K310" s="90">
        <v>4.5999999999981531</v>
      </c>
      <c r="L310" s="88" t="s">
        <v>134</v>
      </c>
      <c r="M310" s="89">
        <v>4.1250000000000002E-2</v>
      </c>
      <c r="N310" s="89">
        <v>5.2000000000055419E-2</v>
      </c>
      <c r="O310" s="90">
        <v>28269.499500000002</v>
      </c>
      <c r="P310" s="101">
        <v>97.414000000000001</v>
      </c>
      <c r="Q310" s="90"/>
      <c r="R310" s="90">
        <v>108.28669405700001</v>
      </c>
      <c r="S310" s="91">
        <v>2.8269499500000003E-5</v>
      </c>
      <c r="T310" s="91">
        <f t="shared" si="5"/>
        <v>2.3842215326389726E-3</v>
      </c>
      <c r="U310" s="91">
        <f>R310/'סכום נכסי הקרן'!$C$42</f>
        <v>5.597875281382899E-4</v>
      </c>
    </row>
    <row r="311" spans="2:21">
      <c r="B311" s="86" t="s">
        <v>774</v>
      </c>
      <c r="C311" s="87" t="s">
        <v>775</v>
      </c>
      <c r="D311" s="88" t="s">
        <v>29</v>
      </c>
      <c r="E311" s="88" t="s">
        <v>700</v>
      </c>
      <c r="F311" s="87"/>
      <c r="G311" s="88" t="s">
        <v>731</v>
      </c>
      <c r="H311" s="87" t="s">
        <v>705</v>
      </c>
      <c r="I311" s="87" t="s">
        <v>313</v>
      </c>
      <c r="J311" s="100"/>
      <c r="K311" s="90">
        <v>7.0600000000166592</v>
      </c>
      <c r="L311" s="88" t="s">
        <v>132</v>
      </c>
      <c r="M311" s="89">
        <v>0.06</v>
      </c>
      <c r="N311" s="89">
        <v>6.9100000000123077E-2</v>
      </c>
      <c r="O311" s="90">
        <v>23795.875</v>
      </c>
      <c r="P311" s="101">
        <v>93.504329999999996</v>
      </c>
      <c r="Q311" s="90"/>
      <c r="R311" s="90">
        <v>80.434380011000002</v>
      </c>
      <c r="S311" s="91">
        <v>1.9829895833333332E-5</v>
      </c>
      <c r="T311" s="91">
        <f t="shared" si="5"/>
        <v>1.7709782578249752E-3</v>
      </c>
      <c r="U311" s="91">
        <f>R311/'סכום נכסי הקרן'!$C$42</f>
        <v>4.1580512874455906E-4</v>
      </c>
    </row>
    <row r="312" spans="2:21">
      <c r="B312" s="86" t="s">
        <v>776</v>
      </c>
      <c r="C312" s="87" t="s">
        <v>777</v>
      </c>
      <c r="D312" s="88" t="s">
        <v>29</v>
      </c>
      <c r="E312" s="88" t="s">
        <v>700</v>
      </c>
      <c r="F312" s="87"/>
      <c r="G312" s="88" t="s">
        <v>778</v>
      </c>
      <c r="H312" s="87" t="s">
        <v>705</v>
      </c>
      <c r="I312" s="87" t="s">
        <v>313</v>
      </c>
      <c r="J312" s="100"/>
      <c r="K312" s="90">
        <v>7.1299999999212744</v>
      </c>
      <c r="L312" s="88" t="s">
        <v>132</v>
      </c>
      <c r="M312" s="89">
        <v>6.3750000000000001E-2</v>
      </c>
      <c r="N312" s="89">
        <v>5.6499999999357689E-2</v>
      </c>
      <c r="O312" s="90">
        <v>7995.4140000000007</v>
      </c>
      <c r="P312" s="101">
        <v>105.03675</v>
      </c>
      <c r="Q312" s="90"/>
      <c r="R312" s="90">
        <v>30.359214703000003</v>
      </c>
      <c r="S312" s="91">
        <v>1.1422020000000001E-5</v>
      </c>
      <c r="T312" s="91">
        <f t="shared" si="5"/>
        <v>6.6843940559124695E-4</v>
      </c>
      <c r="U312" s="91">
        <f>R312/'סכום נכסי הקרן'!$C$42</f>
        <v>1.5694180991310266E-4</v>
      </c>
    </row>
    <row r="313" spans="2:21">
      <c r="B313" s="86" t="s">
        <v>779</v>
      </c>
      <c r="C313" s="87" t="s">
        <v>780</v>
      </c>
      <c r="D313" s="88" t="s">
        <v>29</v>
      </c>
      <c r="E313" s="88" t="s">
        <v>700</v>
      </c>
      <c r="F313" s="87"/>
      <c r="G313" s="88" t="s">
        <v>743</v>
      </c>
      <c r="H313" s="87" t="s">
        <v>705</v>
      </c>
      <c r="I313" s="87" t="s">
        <v>702</v>
      </c>
      <c r="J313" s="100"/>
      <c r="K313" s="90">
        <v>3.8200000000195025</v>
      </c>
      <c r="L313" s="88" t="s">
        <v>132</v>
      </c>
      <c r="M313" s="89">
        <v>8.1250000000000003E-2</v>
      </c>
      <c r="N313" s="89">
        <v>7.6300000000306678E-2</v>
      </c>
      <c r="O313" s="90">
        <v>19036.7</v>
      </c>
      <c r="P313" s="101">
        <v>102.81816999999999</v>
      </c>
      <c r="Q313" s="90"/>
      <c r="R313" s="90">
        <v>70.757067141000007</v>
      </c>
      <c r="S313" s="91">
        <v>1.0878114285714286E-5</v>
      </c>
      <c r="T313" s="91">
        <f t="shared" si="5"/>
        <v>1.5579063017211797E-3</v>
      </c>
      <c r="U313" s="91">
        <f>R313/'סכום נכסי הקרן'!$C$42</f>
        <v>3.6577830783462691E-4</v>
      </c>
    </row>
    <row r="314" spans="2:21">
      <c r="B314" s="86" t="s">
        <v>781</v>
      </c>
      <c r="C314" s="87" t="s">
        <v>782</v>
      </c>
      <c r="D314" s="88" t="s">
        <v>29</v>
      </c>
      <c r="E314" s="88" t="s">
        <v>700</v>
      </c>
      <c r="F314" s="87"/>
      <c r="G314" s="88" t="s">
        <v>743</v>
      </c>
      <c r="H314" s="87" t="s">
        <v>712</v>
      </c>
      <c r="I314" s="87" t="s">
        <v>702</v>
      </c>
      <c r="J314" s="100"/>
      <c r="K314" s="90">
        <v>4.5400000000107594</v>
      </c>
      <c r="L314" s="88" t="s">
        <v>134</v>
      </c>
      <c r="M314" s="89">
        <v>7.2499999999999995E-2</v>
      </c>
      <c r="N314" s="89">
        <v>7.7100000000276656E-2</v>
      </c>
      <c r="O314" s="90">
        <v>33980.5095</v>
      </c>
      <c r="P314" s="101">
        <v>97.38861</v>
      </c>
      <c r="Q314" s="90"/>
      <c r="R314" s="90">
        <v>130.12886644</v>
      </c>
      <c r="S314" s="91">
        <v>2.7184407599999999E-5</v>
      </c>
      <c r="T314" s="91">
        <f t="shared" si="5"/>
        <v>2.8651354451807E-3</v>
      </c>
      <c r="U314" s="91">
        <f>R314/'סכום נכסי הקרן'!$C$42</f>
        <v>6.7270052999809319E-4</v>
      </c>
    </row>
    <row r="315" spans="2:21">
      <c r="B315" s="86" t="s">
        <v>783</v>
      </c>
      <c r="C315" s="87" t="s">
        <v>784</v>
      </c>
      <c r="D315" s="88" t="s">
        <v>29</v>
      </c>
      <c r="E315" s="88" t="s">
        <v>700</v>
      </c>
      <c r="F315" s="87"/>
      <c r="G315" s="88" t="s">
        <v>785</v>
      </c>
      <c r="H315" s="87" t="s">
        <v>712</v>
      </c>
      <c r="I315" s="87" t="s">
        <v>702</v>
      </c>
      <c r="J315" s="100"/>
      <c r="K315" s="90">
        <v>3.5000000000204126</v>
      </c>
      <c r="L315" s="88" t="s">
        <v>132</v>
      </c>
      <c r="M315" s="89">
        <v>2.6249999999999999E-2</v>
      </c>
      <c r="N315" s="89">
        <v>7.6100000000404164E-2</v>
      </c>
      <c r="O315" s="90">
        <v>24133.776425</v>
      </c>
      <c r="P315" s="101">
        <v>84.22963</v>
      </c>
      <c r="Q315" s="90"/>
      <c r="R315" s="90">
        <v>73.484958622999997</v>
      </c>
      <c r="S315" s="91">
        <v>1.9436499323896065E-5</v>
      </c>
      <c r="T315" s="91">
        <f t="shared" si="5"/>
        <v>1.6179681372654737E-3</v>
      </c>
      <c r="U315" s="91">
        <f>R315/'סכום נכסי הקרן'!$C$42</f>
        <v>3.7988012932835968E-4</v>
      </c>
    </row>
    <row r="316" spans="2:21">
      <c r="B316" s="86" t="s">
        <v>786</v>
      </c>
      <c r="C316" s="87" t="s">
        <v>787</v>
      </c>
      <c r="D316" s="88" t="s">
        <v>29</v>
      </c>
      <c r="E316" s="88" t="s">
        <v>700</v>
      </c>
      <c r="F316" s="87"/>
      <c r="G316" s="88" t="s">
        <v>785</v>
      </c>
      <c r="H316" s="87" t="s">
        <v>712</v>
      </c>
      <c r="I316" s="87" t="s">
        <v>702</v>
      </c>
      <c r="J316" s="100"/>
      <c r="K316" s="90">
        <v>2.3199999999953156</v>
      </c>
      <c r="L316" s="88" t="s">
        <v>132</v>
      </c>
      <c r="M316" s="89">
        <v>7.0499999999999993E-2</v>
      </c>
      <c r="N316" s="89">
        <v>7.2000000000409875E-2</v>
      </c>
      <c r="O316" s="90">
        <v>9518.35</v>
      </c>
      <c r="P316" s="101">
        <v>99.263580000000005</v>
      </c>
      <c r="Q316" s="90"/>
      <c r="R316" s="90">
        <v>34.155442838000006</v>
      </c>
      <c r="S316" s="91">
        <v>1.1897937500000001E-5</v>
      </c>
      <c r="T316" s="91">
        <f t="shared" si="5"/>
        <v>7.5202353327283083E-4</v>
      </c>
      <c r="U316" s="91">
        <f>R316/'סכום נכסי הקרן'!$C$42</f>
        <v>1.7656639243865361E-4</v>
      </c>
    </row>
    <row r="317" spans="2:21">
      <c r="B317" s="86" t="s">
        <v>788</v>
      </c>
      <c r="C317" s="87" t="s">
        <v>789</v>
      </c>
      <c r="D317" s="88" t="s">
        <v>29</v>
      </c>
      <c r="E317" s="88" t="s">
        <v>700</v>
      </c>
      <c r="F317" s="87"/>
      <c r="G317" s="88" t="s">
        <v>790</v>
      </c>
      <c r="H317" s="87" t="s">
        <v>712</v>
      </c>
      <c r="I317" s="87" t="s">
        <v>702</v>
      </c>
      <c r="J317" s="100"/>
      <c r="K317" s="90">
        <v>5.4900000000073099</v>
      </c>
      <c r="L317" s="88" t="s">
        <v>132</v>
      </c>
      <c r="M317" s="89">
        <v>0.04</v>
      </c>
      <c r="N317" s="89">
        <v>5.6800000000044204E-2</v>
      </c>
      <c r="O317" s="90">
        <v>35455.853750000002</v>
      </c>
      <c r="P317" s="101">
        <v>91.793890000000005</v>
      </c>
      <c r="Q317" s="90"/>
      <c r="R317" s="90">
        <v>117.654899786</v>
      </c>
      <c r="S317" s="91">
        <v>7.0911707500000005E-5</v>
      </c>
      <c r="T317" s="91">
        <f t="shared" si="5"/>
        <v>2.5904876673269188E-3</v>
      </c>
      <c r="U317" s="91">
        <f>R317/'סכום נכסי הקרן'!$C$42</f>
        <v>6.0821642121510161E-4</v>
      </c>
    </row>
    <row r="318" spans="2:21">
      <c r="B318" s="86" t="s">
        <v>791</v>
      </c>
      <c r="C318" s="87" t="s">
        <v>792</v>
      </c>
      <c r="D318" s="88" t="s">
        <v>29</v>
      </c>
      <c r="E318" s="88" t="s">
        <v>700</v>
      </c>
      <c r="F318" s="87"/>
      <c r="G318" s="88" t="s">
        <v>793</v>
      </c>
      <c r="H318" s="87" t="s">
        <v>712</v>
      </c>
      <c r="I318" s="87" t="s">
        <v>313</v>
      </c>
      <c r="J318" s="100"/>
      <c r="K318" s="90">
        <v>3.7900000000487641</v>
      </c>
      <c r="L318" s="88" t="s">
        <v>132</v>
      </c>
      <c r="M318" s="89">
        <v>5.5E-2</v>
      </c>
      <c r="N318" s="89">
        <v>8.7900000000956519E-2</v>
      </c>
      <c r="O318" s="90">
        <v>6662.8450000000003</v>
      </c>
      <c r="P318" s="101">
        <v>88.544110000000003</v>
      </c>
      <c r="Q318" s="90"/>
      <c r="R318" s="90">
        <v>21.326898124000003</v>
      </c>
      <c r="S318" s="91">
        <v>6.6628450000000006E-6</v>
      </c>
      <c r="T318" s="91">
        <f t="shared" si="5"/>
        <v>4.6956876996238423E-4</v>
      </c>
      <c r="U318" s="91">
        <f>R318/'סכום נכסי הקרן'!$C$42</f>
        <v>1.1024929413217551E-4</v>
      </c>
    </row>
    <row r="319" spans="2:21">
      <c r="B319" s="86" t="s">
        <v>794</v>
      </c>
      <c r="C319" s="87" t="s">
        <v>795</v>
      </c>
      <c r="D319" s="88" t="s">
        <v>29</v>
      </c>
      <c r="E319" s="88" t="s">
        <v>700</v>
      </c>
      <c r="F319" s="87"/>
      <c r="G319" s="88" t="s">
        <v>793</v>
      </c>
      <c r="H319" s="87" t="s">
        <v>712</v>
      </c>
      <c r="I319" s="87" t="s">
        <v>313</v>
      </c>
      <c r="J319" s="100"/>
      <c r="K319" s="90">
        <v>3.3799999999851829</v>
      </c>
      <c r="L319" s="88" t="s">
        <v>132</v>
      </c>
      <c r="M319" s="89">
        <v>0.06</v>
      </c>
      <c r="N319" s="89">
        <v>8.2999999999753063E-2</v>
      </c>
      <c r="O319" s="90">
        <v>20473.970850000002</v>
      </c>
      <c r="P319" s="101">
        <v>93.00967</v>
      </c>
      <c r="Q319" s="90"/>
      <c r="R319" s="90">
        <v>68.839620928999992</v>
      </c>
      <c r="S319" s="91">
        <v>2.7298627800000003E-5</v>
      </c>
      <c r="T319" s="91">
        <f t="shared" si="5"/>
        <v>1.5156885889528772E-3</v>
      </c>
      <c r="U319" s="91">
        <f>R319/'סכום נכסי הקרן'!$C$42</f>
        <v>3.5586607914669022E-4</v>
      </c>
    </row>
    <row r="320" spans="2:21">
      <c r="B320" s="86" t="s">
        <v>796</v>
      </c>
      <c r="C320" s="87" t="s">
        <v>797</v>
      </c>
      <c r="D320" s="88" t="s">
        <v>29</v>
      </c>
      <c r="E320" s="88" t="s">
        <v>700</v>
      </c>
      <c r="F320" s="87"/>
      <c r="G320" s="88" t="s">
        <v>798</v>
      </c>
      <c r="H320" s="87" t="s">
        <v>712</v>
      </c>
      <c r="I320" s="87" t="s">
        <v>313</v>
      </c>
      <c r="J320" s="100"/>
      <c r="K320" s="90">
        <v>6.3900000000109358</v>
      </c>
      <c r="L320" s="88" t="s">
        <v>134</v>
      </c>
      <c r="M320" s="89">
        <v>6.6250000000000003E-2</v>
      </c>
      <c r="N320" s="89">
        <v>6.4600000000155838E-2</v>
      </c>
      <c r="O320" s="90">
        <v>38073.4</v>
      </c>
      <c r="P320" s="101">
        <v>102.01015</v>
      </c>
      <c r="Q320" s="90"/>
      <c r="R320" s="90">
        <v>152.72166474700001</v>
      </c>
      <c r="S320" s="91">
        <v>5.0764533333333338E-5</v>
      </c>
      <c r="T320" s="91">
        <f t="shared" si="5"/>
        <v>3.3625763974159265E-3</v>
      </c>
      <c r="U320" s="91">
        <f>R320/'סכום נכסי הקרן'!$C$42</f>
        <v>7.8949388885107699E-4</v>
      </c>
    </row>
    <row r="321" spans="2:21">
      <c r="B321" s="86" t="s">
        <v>799</v>
      </c>
      <c r="C321" s="87" t="s">
        <v>800</v>
      </c>
      <c r="D321" s="88" t="s">
        <v>29</v>
      </c>
      <c r="E321" s="88" t="s">
        <v>700</v>
      </c>
      <c r="F321" s="87"/>
      <c r="G321" s="88" t="s">
        <v>801</v>
      </c>
      <c r="H321" s="87" t="s">
        <v>712</v>
      </c>
      <c r="I321" s="87" t="s">
        <v>313</v>
      </c>
      <c r="J321" s="100"/>
      <c r="K321" s="90">
        <v>6.1200000000086892</v>
      </c>
      <c r="L321" s="88" t="s">
        <v>132</v>
      </c>
      <c r="M321" s="89">
        <v>3.2500000000000001E-2</v>
      </c>
      <c r="N321" s="89">
        <v>5.5800000000113634E-2</v>
      </c>
      <c r="O321" s="90">
        <v>19036.7</v>
      </c>
      <c r="P321" s="101">
        <v>86.956249999999997</v>
      </c>
      <c r="Q321" s="90"/>
      <c r="R321" s="90">
        <v>59.841265604</v>
      </c>
      <c r="S321" s="91">
        <v>1.5234478784871718E-5</v>
      </c>
      <c r="T321" s="91">
        <f t="shared" si="5"/>
        <v>1.3175657012700329E-3</v>
      </c>
      <c r="U321" s="91">
        <f>R321/'סכום נכסי הקרן'!$C$42</f>
        <v>3.0934912589996634E-4</v>
      </c>
    </row>
    <row r="322" spans="2:21">
      <c r="B322" s="86" t="s">
        <v>802</v>
      </c>
      <c r="C322" s="87" t="s">
        <v>803</v>
      </c>
      <c r="D322" s="88" t="s">
        <v>29</v>
      </c>
      <c r="E322" s="88" t="s">
        <v>700</v>
      </c>
      <c r="F322" s="87"/>
      <c r="G322" s="88" t="s">
        <v>785</v>
      </c>
      <c r="H322" s="87" t="s">
        <v>712</v>
      </c>
      <c r="I322" s="87" t="s">
        <v>313</v>
      </c>
      <c r="J322" s="100"/>
      <c r="K322" s="90">
        <v>1.7999999999944203</v>
      </c>
      <c r="L322" s="88" t="s">
        <v>132</v>
      </c>
      <c r="M322" s="89">
        <v>4.2500000000000003E-2</v>
      </c>
      <c r="N322" s="89">
        <v>7.6699999999573151E-2</v>
      </c>
      <c r="O322" s="90">
        <v>20940.37</v>
      </c>
      <c r="P322" s="101">
        <v>94.699060000000003</v>
      </c>
      <c r="Q322" s="90"/>
      <c r="R322" s="90">
        <v>71.686652417999994</v>
      </c>
      <c r="S322" s="91">
        <v>4.4084989473684208E-5</v>
      </c>
      <c r="T322" s="91">
        <f t="shared" si="5"/>
        <v>1.5783736107765369E-3</v>
      </c>
      <c r="U322" s="91">
        <f>R322/'סכום נכסי הקרן'!$C$42</f>
        <v>3.7058379431601911E-4</v>
      </c>
    </row>
    <row r="323" spans="2:21">
      <c r="B323" s="86" t="s">
        <v>804</v>
      </c>
      <c r="C323" s="87" t="s">
        <v>805</v>
      </c>
      <c r="D323" s="88" t="s">
        <v>29</v>
      </c>
      <c r="E323" s="88" t="s">
        <v>700</v>
      </c>
      <c r="F323" s="87"/>
      <c r="G323" s="88" t="s">
        <v>785</v>
      </c>
      <c r="H323" s="87" t="s">
        <v>712</v>
      </c>
      <c r="I323" s="87" t="s">
        <v>313</v>
      </c>
      <c r="J323" s="100"/>
      <c r="K323" s="90">
        <v>4.9699999999768982</v>
      </c>
      <c r="L323" s="88" t="s">
        <v>132</v>
      </c>
      <c r="M323" s="89">
        <v>3.125E-2</v>
      </c>
      <c r="N323" s="89">
        <v>7.0799999999631769E-2</v>
      </c>
      <c r="O323" s="90">
        <v>19036.7</v>
      </c>
      <c r="P323" s="101">
        <v>83.658330000000007</v>
      </c>
      <c r="Q323" s="90"/>
      <c r="R323" s="90">
        <v>57.571716189</v>
      </c>
      <c r="S323" s="91">
        <v>2.5382266666666669E-5</v>
      </c>
      <c r="T323" s="91">
        <f t="shared" si="5"/>
        <v>1.2675954936489295E-3</v>
      </c>
      <c r="U323" s="91">
        <f>R323/'סכום נכסי הקרן'!$C$42</f>
        <v>2.9761670144953659E-4</v>
      </c>
    </row>
    <row r="324" spans="2:21">
      <c r="B324" s="86" t="s">
        <v>806</v>
      </c>
      <c r="C324" s="87" t="s">
        <v>807</v>
      </c>
      <c r="D324" s="88" t="s">
        <v>29</v>
      </c>
      <c r="E324" s="88" t="s">
        <v>700</v>
      </c>
      <c r="F324" s="87"/>
      <c r="G324" s="88" t="s">
        <v>798</v>
      </c>
      <c r="H324" s="87" t="s">
        <v>712</v>
      </c>
      <c r="I324" s="87" t="s">
        <v>702</v>
      </c>
      <c r="J324" s="100"/>
      <c r="K324" s="90">
        <v>4.7500000000000009</v>
      </c>
      <c r="L324" s="88" t="s">
        <v>134</v>
      </c>
      <c r="M324" s="89">
        <v>4.8750000000000002E-2</v>
      </c>
      <c r="N324" s="89">
        <v>5.5800000000068149E-2</v>
      </c>
      <c r="O324" s="90">
        <v>26080.278999999999</v>
      </c>
      <c r="P324" s="101">
        <v>97.309150000000002</v>
      </c>
      <c r="Q324" s="90"/>
      <c r="R324" s="90">
        <v>99.793329803999995</v>
      </c>
      <c r="S324" s="91">
        <v>2.6080278999999998E-5</v>
      </c>
      <c r="T324" s="91">
        <f t="shared" si="5"/>
        <v>2.1972173756380255E-3</v>
      </c>
      <c r="U324" s="91">
        <f>R324/'סכום נכסי הקרן'!$C$42</f>
        <v>5.1588112373497218E-4</v>
      </c>
    </row>
    <row r="325" spans="2:21">
      <c r="B325" s="86" t="s">
        <v>808</v>
      </c>
      <c r="C325" s="87" t="s">
        <v>809</v>
      </c>
      <c r="D325" s="88" t="s">
        <v>29</v>
      </c>
      <c r="E325" s="88" t="s">
        <v>700</v>
      </c>
      <c r="F325" s="87"/>
      <c r="G325" s="88" t="s">
        <v>790</v>
      </c>
      <c r="H325" s="87" t="s">
        <v>712</v>
      </c>
      <c r="I325" s="87" t="s">
        <v>702</v>
      </c>
      <c r="J325" s="100"/>
      <c r="K325" s="90">
        <v>7.5899999999759702</v>
      </c>
      <c r="L325" s="88" t="s">
        <v>132</v>
      </c>
      <c r="M325" s="89">
        <v>5.9000000000000004E-2</v>
      </c>
      <c r="N325" s="89">
        <v>5.8599999999812288E-2</v>
      </c>
      <c r="O325" s="90">
        <v>26651.38</v>
      </c>
      <c r="P325" s="101">
        <v>100.63411000000001</v>
      </c>
      <c r="Q325" s="90"/>
      <c r="R325" s="90">
        <v>96.955671386999995</v>
      </c>
      <c r="S325" s="91">
        <v>5.3302760000000005E-5</v>
      </c>
      <c r="T325" s="91">
        <f t="shared" si="5"/>
        <v>2.1347387270930405E-3</v>
      </c>
      <c r="U325" s="91">
        <f>R325/'סכום נכסי הקרן'!$C$42</f>
        <v>5.0121186261488392E-4</v>
      </c>
    </row>
    <row r="326" spans="2:21">
      <c r="B326" s="86" t="s">
        <v>810</v>
      </c>
      <c r="C326" s="87" t="s">
        <v>811</v>
      </c>
      <c r="D326" s="88" t="s">
        <v>29</v>
      </c>
      <c r="E326" s="88" t="s">
        <v>700</v>
      </c>
      <c r="F326" s="87"/>
      <c r="G326" s="88" t="s">
        <v>812</v>
      </c>
      <c r="H326" s="87" t="s">
        <v>712</v>
      </c>
      <c r="I326" s="87" t="s">
        <v>702</v>
      </c>
      <c r="J326" s="100"/>
      <c r="K326" s="90">
        <v>7.2399999999977691</v>
      </c>
      <c r="L326" s="88" t="s">
        <v>132</v>
      </c>
      <c r="M326" s="89">
        <v>3.15E-2</v>
      </c>
      <c r="N326" s="89">
        <v>6.7099999999957249E-2</v>
      </c>
      <c r="O326" s="90">
        <v>19036.7</v>
      </c>
      <c r="P326" s="101">
        <v>78.185749999999999</v>
      </c>
      <c r="Q326" s="90"/>
      <c r="R326" s="90">
        <v>53.805611813000006</v>
      </c>
      <c r="S326" s="91">
        <v>2.9360994621873107E-5</v>
      </c>
      <c r="T326" s="91">
        <f t="shared" si="5"/>
        <v>1.184674621185148E-3</v>
      </c>
      <c r="U326" s="91">
        <f>R326/'סכום נכסי הקרן'!$C$42</f>
        <v>2.7814784354680935E-4</v>
      </c>
    </row>
    <row r="327" spans="2:21">
      <c r="B327" s="86" t="s">
        <v>813</v>
      </c>
      <c r="C327" s="87" t="s">
        <v>814</v>
      </c>
      <c r="D327" s="88" t="s">
        <v>29</v>
      </c>
      <c r="E327" s="88" t="s">
        <v>700</v>
      </c>
      <c r="F327" s="87"/>
      <c r="G327" s="88" t="s">
        <v>785</v>
      </c>
      <c r="H327" s="87" t="s">
        <v>815</v>
      </c>
      <c r="I327" s="87" t="s">
        <v>733</v>
      </c>
      <c r="J327" s="100"/>
      <c r="K327" s="90">
        <v>7.2100000000008917</v>
      </c>
      <c r="L327" s="88" t="s">
        <v>132</v>
      </c>
      <c r="M327" s="89">
        <v>6.7979999999999999E-2</v>
      </c>
      <c r="N327" s="89">
        <v>6.6999999999970236E-2</v>
      </c>
      <c r="O327" s="90">
        <v>45688.08</v>
      </c>
      <c r="P327" s="101">
        <v>101.7236</v>
      </c>
      <c r="Q327" s="90"/>
      <c r="R327" s="90">
        <v>168.00914848500003</v>
      </c>
      <c r="S327" s="91">
        <v>4.5688079999999999E-5</v>
      </c>
      <c r="T327" s="91">
        <f t="shared" si="5"/>
        <v>3.6991712877246278E-3</v>
      </c>
      <c r="U327" s="91">
        <f>R327/'סכום נכסי הקרן'!$C$42</f>
        <v>8.6852246025288478E-4</v>
      </c>
    </row>
    <row r="328" spans="2:21">
      <c r="B328" s="86" t="s">
        <v>816</v>
      </c>
      <c r="C328" s="87" t="s">
        <v>817</v>
      </c>
      <c r="D328" s="88" t="s">
        <v>29</v>
      </c>
      <c r="E328" s="88" t="s">
        <v>700</v>
      </c>
      <c r="F328" s="87"/>
      <c r="G328" s="88" t="s">
        <v>771</v>
      </c>
      <c r="H328" s="87" t="s">
        <v>712</v>
      </c>
      <c r="I328" s="87" t="s">
        <v>313</v>
      </c>
      <c r="J328" s="100"/>
      <c r="K328" s="90">
        <v>7.0099999998789713</v>
      </c>
      <c r="L328" s="88" t="s">
        <v>132</v>
      </c>
      <c r="M328" s="89">
        <v>5.5999999999999994E-2</v>
      </c>
      <c r="N328" s="89">
        <v>5.4599999999167918E-2</v>
      </c>
      <c r="O328" s="90">
        <v>7138.7624999999998</v>
      </c>
      <c r="P328" s="101">
        <v>102.45411</v>
      </c>
      <c r="Q328" s="90"/>
      <c r="R328" s="90">
        <v>26.439949720000001</v>
      </c>
      <c r="S328" s="91">
        <v>1.1897937499999999E-5</v>
      </c>
      <c r="T328" s="91">
        <f t="shared" si="5"/>
        <v>5.8214629224097867E-4</v>
      </c>
      <c r="U328" s="91">
        <f>R328/'סכום נכסי הקרן'!$C$42</f>
        <v>1.3668118901172331E-4</v>
      </c>
    </row>
    <row r="329" spans="2:21">
      <c r="B329" s="86" t="s">
        <v>818</v>
      </c>
      <c r="C329" s="87" t="s">
        <v>819</v>
      </c>
      <c r="D329" s="88" t="s">
        <v>29</v>
      </c>
      <c r="E329" s="88" t="s">
        <v>700</v>
      </c>
      <c r="F329" s="87"/>
      <c r="G329" s="88" t="s">
        <v>766</v>
      </c>
      <c r="H329" s="87" t="s">
        <v>712</v>
      </c>
      <c r="I329" s="87" t="s">
        <v>313</v>
      </c>
      <c r="J329" s="100"/>
      <c r="K329" s="90">
        <v>4.7700000000089222</v>
      </c>
      <c r="L329" s="88" t="s">
        <v>132</v>
      </c>
      <c r="M329" s="89">
        <v>4.4999999999999998E-2</v>
      </c>
      <c r="N329" s="89">
        <v>6.1800000000137752E-2</v>
      </c>
      <c r="O329" s="90">
        <v>38222.838094999999</v>
      </c>
      <c r="P329" s="101">
        <v>92.473500000000001</v>
      </c>
      <c r="Q329" s="90"/>
      <c r="R329" s="90">
        <v>127.775776218</v>
      </c>
      <c r="S329" s="91">
        <v>6.370473015833333E-5</v>
      </c>
      <c r="T329" s="91">
        <f t="shared" si="5"/>
        <v>2.8133258629934235E-3</v>
      </c>
      <c r="U329" s="91">
        <f>R329/'סכום נכסי הקרן'!$C$42</f>
        <v>6.6053624175999818E-4</v>
      </c>
    </row>
    <row r="330" spans="2:21">
      <c r="B330" s="86" t="s">
        <v>820</v>
      </c>
      <c r="C330" s="87" t="s">
        <v>821</v>
      </c>
      <c r="D330" s="88" t="s">
        <v>29</v>
      </c>
      <c r="E330" s="88" t="s">
        <v>700</v>
      </c>
      <c r="F330" s="87"/>
      <c r="G330" s="88" t="s">
        <v>793</v>
      </c>
      <c r="H330" s="87" t="s">
        <v>712</v>
      </c>
      <c r="I330" s="87" t="s">
        <v>313</v>
      </c>
      <c r="J330" s="100"/>
      <c r="K330" s="90">
        <v>7.3199999999807561</v>
      </c>
      <c r="L330" s="88" t="s">
        <v>132</v>
      </c>
      <c r="M330" s="89">
        <v>0.04</v>
      </c>
      <c r="N330" s="89">
        <v>5.7399999999855664E-2</v>
      </c>
      <c r="O330" s="90">
        <v>14277.525</v>
      </c>
      <c r="P330" s="101">
        <v>88.599329999999995</v>
      </c>
      <c r="Q330" s="90"/>
      <c r="R330" s="90">
        <v>45.728997958999997</v>
      </c>
      <c r="S330" s="91">
        <v>1.4277525E-5</v>
      </c>
      <c r="T330" s="91">
        <f t="shared" si="5"/>
        <v>1.0068463401649438E-3</v>
      </c>
      <c r="U330" s="91">
        <f>R330/'סכום נכסי הקרן'!$C$42</f>
        <v>2.3639582826524329E-4</v>
      </c>
    </row>
    <row r="331" spans="2:21">
      <c r="B331" s="86" t="s">
        <v>822</v>
      </c>
      <c r="C331" s="87" t="s">
        <v>823</v>
      </c>
      <c r="D331" s="88" t="s">
        <v>29</v>
      </c>
      <c r="E331" s="88" t="s">
        <v>700</v>
      </c>
      <c r="F331" s="87"/>
      <c r="G331" s="88" t="s">
        <v>793</v>
      </c>
      <c r="H331" s="87" t="s">
        <v>712</v>
      </c>
      <c r="I331" s="87" t="s">
        <v>313</v>
      </c>
      <c r="J331" s="100"/>
      <c r="K331" s="90">
        <v>3.3499999999938352</v>
      </c>
      <c r="L331" s="88" t="s">
        <v>132</v>
      </c>
      <c r="M331" s="89">
        <v>6.8750000000000006E-2</v>
      </c>
      <c r="N331" s="89">
        <v>6.099999999996638E-2</v>
      </c>
      <c r="O331" s="90">
        <v>23795.875</v>
      </c>
      <c r="P331" s="101">
        <v>103.71629</v>
      </c>
      <c r="Q331" s="90"/>
      <c r="R331" s="90">
        <v>89.218919833000001</v>
      </c>
      <c r="S331" s="91">
        <v>3.5028240894758687E-5</v>
      </c>
      <c r="T331" s="91">
        <f t="shared" ref="T331:T388" si="6">IFERROR(R331/$R$11,0)</f>
        <v>1.9643934246682095E-3</v>
      </c>
      <c r="U331" s="91">
        <f>R331/'סכום נכסי הקרן'!$C$42</f>
        <v>4.6121676380843211E-4</v>
      </c>
    </row>
    <row r="332" spans="2:21">
      <c r="B332" s="86" t="s">
        <v>824</v>
      </c>
      <c r="C332" s="87" t="s">
        <v>825</v>
      </c>
      <c r="D332" s="88" t="s">
        <v>29</v>
      </c>
      <c r="E332" s="88" t="s">
        <v>700</v>
      </c>
      <c r="F332" s="87"/>
      <c r="G332" s="88" t="s">
        <v>826</v>
      </c>
      <c r="H332" s="87" t="s">
        <v>815</v>
      </c>
      <c r="I332" s="87" t="s">
        <v>733</v>
      </c>
      <c r="J332" s="100"/>
      <c r="K332" s="90">
        <v>3.5200000000307563</v>
      </c>
      <c r="L332" s="88" t="s">
        <v>132</v>
      </c>
      <c r="M332" s="89">
        <v>4.7E-2</v>
      </c>
      <c r="N332" s="89">
        <v>7.3900000000564972E-2</v>
      </c>
      <c r="O332" s="90">
        <v>18084.865000000002</v>
      </c>
      <c r="P332" s="101">
        <v>91.508889999999994</v>
      </c>
      <c r="Q332" s="90"/>
      <c r="R332" s="90">
        <v>59.825571357999998</v>
      </c>
      <c r="S332" s="91">
        <v>3.6468773946360156E-5</v>
      </c>
      <c r="T332" s="91">
        <f t="shared" si="6"/>
        <v>1.317220150419325E-3</v>
      </c>
      <c r="U332" s="91">
        <f>R332/'סכום נכסי הקרן'!$C$42</f>
        <v>3.0926799457306746E-4</v>
      </c>
    </row>
    <row r="333" spans="2:21">
      <c r="B333" s="86" t="s">
        <v>827</v>
      </c>
      <c r="C333" s="87" t="s">
        <v>828</v>
      </c>
      <c r="D333" s="88" t="s">
        <v>29</v>
      </c>
      <c r="E333" s="88" t="s">
        <v>700</v>
      </c>
      <c r="F333" s="87"/>
      <c r="G333" s="88" t="s">
        <v>785</v>
      </c>
      <c r="H333" s="87" t="s">
        <v>712</v>
      </c>
      <c r="I333" s="87" t="s">
        <v>313</v>
      </c>
      <c r="J333" s="100"/>
      <c r="K333" s="90">
        <v>3.0999999999963652</v>
      </c>
      <c r="L333" s="88" t="s">
        <v>132</v>
      </c>
      <c r="M333" s="89">
        <v>3.4000000000000002E-2</v>
      </c>
      <c r="N333" s="89">
        <v>7.3699999999720114E-2</v>
      </c>
      <c r="O333" s="90">
        <v>8566.5149999999994</v>
      </c>
      <c r="P333" s="101">
        <v>88.836330000000004</v>
      </c>
      <c r="Q333" s="90"/>
      <c r="R333" s="90">
        <v>27.510792820999999</v>
      </c>
      <c r="S333" s="91">
        <v>8.5665149999999994E-6</v>
      </c>
      <c r="T333" s="91">
        <f t="shared" si="6"/>
        <v>6.0572377054258955E-4</v>
      </c>
      <c r="U333" s="91">
        <f>R333/'סכום נכסי הקרן'!$C$42</f>
        <v>1.422169071140526E-4</v>
      </c>
    </row>
    <row r="334" spans="2:21">
      <c r="B334" s="86" t="s">
        <v>829</v>
      </c>
      <c r="C334" s="87" t="s">
        <v>830</v>
      </c>
      <c r="D334" s="88" t="s">
        <v>29</v>
      </c>
      <c r="E334" s="88" t="s">
        <v>700</v>
      </c>
      <c r="F334" s="87"/>
      <c r="G334" s="88" t="s">
        <v>785</v>
      </c>
      <c r="H334" s="87" t="s">
        <v>712</v>
      </c>
      <c r="I334" s="87" t="s">
        <v>313</v>
      </c>
      <c r="J334" s="100"/>
      <c r="K334" s="90">
        <v>2.2099999999958007</v>
      </c>
      <c r="L334" s="88" t="s">
        <v>132</v>
      </c>
      <c r="M334" s="89">
        <v>3.7499999999999999E-2</v>
      </c>
      <c r="N334" s="89">
        <v>7.6499999999370086E-2</v>
      </c>
      <c r="O334" s="90">
        <v>5711.01</v>
      </c>
      <c r="P334" s="101">
        <v>92.273330000000001</v>
      </c>
      <c r="Q334" s="90"/>
      <c r="R334" s="90">
        <v>19.050107548</v>
      </c>
      <c r="S334" s="91">
        <v>1.142202E-5</v>
      </c>
      <c r="T334" s="91">
        <f t="shared" si="6"/>
        <v>4.1943912879196209E-4</v>
      </c>
      <c r="U334" s="91">
        <f>R334/'סכום נכסי הקרן'!$C$42</f>
        <v>9.8479436535851497E-5</v>
      </c>
    </row>
    <row r="335" spans="2:21">
      <c r="B335" s="86" t="s">
        <v>831</v>
      </c>
      <c r="C335" s="87" t="s">
        <v>832</v>
      </c>
      <c r="D335" s="88" t="s">
        <v>29</v>
      </c>
      <c r="E335" s="88" t="s">
        <v>700</v>
      </c>
      <c r="F335" s="87"/>
      <c r="G335" s="88" t="s">
        <v>743</v>
      </c>
      <c r="H335" s="87" t="s">
        <v>815</v>
      </c>
      <c r="I335" s="87" t="s">
        <v>733</v>
      </c>
      <c r="J335" s="100"/>
      <c r="K335" s="90">
        <v>3.6600000000127286</v>
      </c>
      <c r="L335" s="88" t="s">
        <v>132</v>
      </c>
      <c r="M335" s="89">
        <v>6.8750000000000006E-2</v>
      </c>
      <c r="N335" s="89">
        <v>8.740000000022792E-2</v>
      </c>
      <c r="O335" s="90">
        <v>19798.168000000001</v>
      </c>
      <c r="P335" s="101">
        <v>94.403750000000002</v>
      </c>
      <c r="Q335" s="90"/>
      <c r="R335" s="90">
        <v>67.565120078999996</v>
      </c>
      <c r="S335" s="91">
        <v>3.9596336000000004E-5</v>
      </c>
      <c r="T335" s="91">
        <f t="shared" si="6"/>
        <v>1.4876270399657306E-3</v>
      </c>
      <c r="U335" s="91">
        <f>R335/'סכום נכסי הקרן'!$C$42</f>
        <v>3.4927755332045992E-4</v>
      </c>
    </row>
    <row r="336" spans="2:21">
      <c r="B336" s="86" t="s">
        <v>833</v>
      </c>
      <c r="C336" s="87" t="s">
        <v>834</v>
      </c>
      <c r="D336" s="88" t="s">
        <v>29</v>
      </c>
      <c r="E336" s="88" t="s">
        <v>700</v>
      </c>
      <c r="F336" s="87"/>
      <c r="G336" s="88" t="s">
        <v>731</v>
      </c>
      <c r="H336" s="87" t="s">
        <v>712</v>
      </c>
      <c r="I336" s="87" t="s">
        <v>313</v>
      </c>
      <c r="J336" s="100"/>
      <c r="K336" s="90">
        <v>2.2000000000139512</v>
      </c>
      <c r="L336" s="88" t="s">
        <v>132</v>
      </c>
      <c r="M336" s="89">
        <v>5.7500000000000002E-2</v>
      </c>
      <c r="N336" s="89">
        <v>8.0400000000516197E-2</v>
      </c>
      <c r="O336" s="90">
        <v>8066.8016250000001</v>
      </c>
      <c r="P336" s="101">
        <v>98.318719999999999</v>
      </c>
      <c r="Q336" s="90"/>
      <c r="R336" s="90">
        <v>28.671202262999998</v>
      </c>
      <c r="S336" s="91">
        <v>1.1524002321428572E-5</v>
      </c>
      <c r="T336" s="91">
        <f t="shared" si="6"/>
        <v>6.3127329167616153E-4</v>
      </c>
      <c r="U336" s="91">
        <f>R336/'סכום נכסי הקרן'!$C$42</f>
        <v>1.4821563797219093E-4</v>
      </c>
    </row>
    <row r="337" spans="2:21">
      <c r="B337" s="86" t="s">
        <v>835</v>
      </c>
      <c r="C337" s="87" t="s">
        <v>836</v>
      </c>
      <c r="D337" s="88" t="s">
        <v>29</v>
      </c>
      <c r="E337" s="88" t="s">
        <v>700</v>
      </c>
      <c r="F337" s="87"/>
      <c r="G337" s="88" t="s">
        <v>798</v>
      </c>
      <c r="H337" s="87" t="s">
        <v>712</v>
      </c>
      <c r="I337" s="87" t="s">
        <v>313</v>
      </c>
      <c r="J337" s="100"/>
      <c r="K337" s="90">
        <v>4.2600000000061593</v>
      </c>
      <c r="L337" s="88" t="s">
        <v>134</v>
      </c>
      <c r="M337" s="89">
        <v>0.04</v>
      </c>
      <c r="N337" s="89">
        <v>6.3300000000078183E-2</v>
      </c>
      <c r="O337" s="90">
        <v>22844.04</v>
      </c>
      <c r="P337" s="101">
        <v>93.981669999999994</v>
      </c>
      <c r="Q337" s="90"/>
      <c r="R337" s="90">
        <v>84.421225698000001</v>
      </c>
      <c r="S337" s="91">
        <v>2.284404E-5</v>
      </c>
      <c r="T337" s="91">
        <f t="shared" si="6"/>
        <v>1.8587593413369595E-3</v>
      </c>
      <c r="U337" s="91">
        <f>R337/'סכום נכסי הקרן'!$C$42</f>
        <v>4.3641510776026127E-4</v>
      </c>
    </row>
    <row r="338" spans="2:21">
      <c r="B338" s="86" t="s">
        <v>837</v>
      </c>
      <c r="C338" s="87" t="s">
        <v>838</v>
      </c>
      <c r="D338" s="88" t="s">
        <v>29</v>
      </c>
      <c r="E338" s="88" t="s">
        <v>700</v>
      </c>
      <c r="F338" s="87"/>
      <c r="G338" s="88" t="s">
        <v>839</v>
      </c>
      <c r="H338" s="87" t="s">
        <v>712</v>
      </c>
      <c r="I338" s="87" t="s">
        <v>702</v>
      </c>
      <c r="J338" s="100"/>
      <c r="K338" s="90">
        <v>4.2499999999769544</v>
      </c>
      <c r="L338" s="88" t="s">
        <v>134</v>
      </c>
      <c r="M338" s="89">
        <v>4.6249999999999999E-2</v>
      </c>
      <c r="N338" s="89">
        <v>5.3399999999602307E-2</v>
      </c>
      <c r="O338" s="90">
        <v>19512.6175</v>
      </c>
      <c r="P338" s="101">
        <v>98.969210000000004</v>
      </c>
      <c r="Q338" s="90"/>
      <c r="R338" s="90">
        <v>75.936611502999995</v>
      </c>
      <c r="S338" s="91">
        <v>3.252102916666667E-5</v>
      </c>
      <c r="T338" s="91">
        <f t="shared" si="6"/>
        <v>1.6719478402932113E-3</v>
      </c>
      <c r="U338" s="91">
        <f>R338/'סכום נכסי הקרן'!$C$42</f>
        <v>3.9255393673839949E-4</v>
      </c>
    </row>
    <row r="339" spans="2:21">
      <c r="B339" s="86" t="s">
        <v>840</v>
      </c>
      <c r="C339" s="87" t="s">
        <v>841</v>
      </c>
      <c r="D339" s="88" t="s">
        <v>29</v>
      </c>
      <c r="E339" s="88" t="s">
        <v>700</v>
      </c>
      <c r="F339" s="87"/>
      <c r="G339" s="88" t="s">
        <v>793</v>
      </c>
      <c r="H339" s="87" t="s">
        <v>712</v>
      </c>
      <c r="I339" s="87" t="s">
        <v>313</v>
      </c>
      <c r="J339" s="100"/>
      <c r="K339" s="90">
        <v>3.5699999999905003</v>
      </c>
      <c r="L339" s="88" t="s">
        <v>132</v>
      </c>
      <c r="M339" s="89">
        <v>5.2999999999999999E-2</v>
      </c>
      <c r="N339" s="89">
        <v>9.9799999999857503E-2</v>
      </c>
      <c r="O339" s="90">
        <v>27555.623250000001</v>
      </c>
      <c r="P339" s="101">
        <v>84.544830000000005</v>
      </c>
      <c r="Q339" s="90"/>
      <c r="R339" s="90">
        <v>84.218133540000011</v>
      </c>
      <c r="S339" s="91">
        <v>1.8370415500000002E-5</v>
      </c>
      <c r="T339" s="91">
        <f t="shared" si="6"/>
        <v>1.8542877236517913E-3</v>
      </c>
      <c r="U339" s="91">
        <f>R339/'סכום נכסי הקרן'!$C$42</f>
        <v>4.3536522385623108E-4</v>
      </c>
    </row>
    <row r="340" spans="2:21">
      <c r="B340" s="86" t="s">
        <v>842</v>
      </c>
      <c r="C340" s="87" t="s">
        <v>843</v>
      </c>
      <c r="D340" s="88" t="s">
        <v>29</v>
      </c>
      <c r="E340" s="88" t="s">
        <v>700</v>
      </c>
      <c r="F340" s="87"/>
      <c r="G340" s="88" t="s">
        <v>778</v>
      </c>
      <c r="H340" s="87" t="s">
        <v>712</v>
      </c>
      <c r="I340" s="87" t="s">
        <v>702</v>
      </c>
      <c r="J340" s="100"/>
      <c r="K340" s="90">
        <v>4.5700000000256003</v>
      </c>
      <c r="L340" s="88" t="s">
        <v>134</v>
      </c>
      <c r="M340" s="89">
        <v>4.6249999999999999E-2</v>
      </c>
      <c r="N340" s="89">
        <v>6.6100000000338874E-2</v>
      </c>
      <c r="O340" s="90">
        <v>18180.048500000001</v>
      </c>
      <c r="P340" s="101">
        <v>94.531930000000003</v>
      </c>
      <c r="Q340" s="90"/>
      <c r="R340" s="90">
        <v>67.578596511000001</v>
      </c>
      <c r="S340" s="91">
        <v>1.2120032333333333E-5</v>
      </c>
      <c r="T340" s="91">
        <f t="shared" si="6"/>
        <v>1.4879237597025124E-3</v>
      </c>
      <c r="U340" s="91">
        <f>R340/'סכום נכסי הקרן'!$C$42</f>
        <v>3.4934721966887973E-4</v>
      </c>
    </row>
    <row r="341" spans="2:21">
      <c r="B341" s="86" t="s">
        <v>844</v>
      </c>
      <c r="C341" s="87" t="s">
        <v>845</v>
      </c>
      <c r="D341" s="88" t="s">
        <v>29</v>
      </c>
      <c r="E341" s="88" t="s">
        <v>700</v>
      </c>
      <c r="F341" s="87"/>
      <c r="G341" s="88" t="s">
        <v>846</v>
      </c>
      <c r="H341" s="87" t="s">
        <v>712</v>
      </c>
      <c r="I341" s="87" t="s">
        <v>313</v>
      </c>
      <c r="J341" s="100"/>
      <c r="K341" s="90">
        <v>7.410000000003012</v>
      </c>
      <c r="L341" s="88" t="s">
        <v>132</v>
      </c>
      <c r="M341" s="89">
        <v>4.2790000000000002E-2</v>
      </c>
      <c r="N341" s="89">
        <v>5.8199999999978845E-2</v>
      </c>
      <c r="O341" s="90">
        <v>38073.4</v>
      </c>
      <c r="P341" s="101">
        <v>89.266289999999998</v>
      </c>
      <c r="Q341" s="90"/>
      <c r="R341" s="90">
        <v>122.861964943</v>
      </c>
      <c r="S341" s="91">
        <v>7.6146800000000004E-6</v>
      </c>
      <c r="T341" s="91">
        <f t="shared" si="6"/>
        <v>2.7051351498942472E-3</v>
      </c>
      <c r="U341" s="91">
        <f>R341/'סכום נכסי הקרן'!$C$42</f>
        <v>6.3513431873220315E-4</v>
      </c>
    </row>
    <row r="342" spans="2:21">
      <c r="B342" s="86" t="s">
        <v>847</v>
      </c>
      <c r="C342" s="87" t="s">
        <v>848</v>
      </c>
      <c r="D342" s="88" t="s">
        <v>29</v>
      </c>
      <c r="E342" s="88" t="s">
        <v>700</v>
      </c>
      <c r="F342" s="87"/>
      <c r="G342" s="88" t="s">
        <v>766</v>
      </c>
      <c r="H342" s="87" t="s">
        <v>849</v>
      </c>
      <c r="I342" s="87" t="s">
        <v>313</v>
      </c>
      <c r="J342" s="100"/>
      <c r="K342" s="90">
        <v>2.0399999999780691</v>
      </c>
      <c r="L342" s="88" t="s">
        <v>132</v>
      </c>
      <c r="M342" s="89">
        <v>6.5000000000000002E-2</v>
      </c>
      <c r="N342" s="89">
        <v>9.399999999932987E-2</v>
      </c>
      <c r="O342" s="90">
        <v>9518.35</v>
      </c>
      <c r="P342" s="101">
        <v>95.410830000000004</v>
      </c>
      <c r="Q342" s="90"/>
      <c r="R342" s="90">
        <v>32.829756443000001</v>
      </c>
      <c r="S342" s="91">
        <v>1.90367E-5</v>
      </c>
      <c r="T342" s="91">
        <f t="shared" si="6"/>
        <v>7.2283499745122936E-4</v>
      </c>
      <c r="U342" s="91">
        <f>R342/'סכום נכסי הקרן'!$C$42</f>
        <v>1.6971326319127825E-4</v>
      </c>
    </row>
    <row r="343" spans="2:21">
      <c r="B343" s="86" t="s">
        <v>850</v>
      </c>
      <c r="C343" s="87" t="s">
        <v>851</v>
      </c>
      <c r="D343" s="88" t="s">
        <v>29</v>
      </c>
      <c r="E343" s="88" t="s">
        <v>700</v>
      </c>
      <c r="F343" s="87"/>
      <c r="G343" s="88" t="s">
        <v>798</v>
      </c>
      <c r="H343" s="87" t="s">
        <v>849</v>
      </c>
      <c r="I343" s="87" t="s">
        <v>313</v>
      </c>
      <c r="J343" s="100"/>
      <c r="K343" s="90">
        <v>4.6399999999852062</v>
      </c>
      <c r="L343" s="88" t="s">
        <v>132</v>
      </c>
      <c r="M343" s="89">
        <v>4.1250000000000002E-2</v>
      </c>
      <c r="N343" s="89">
        <v>5.9799999999800998E-2</v>
      </c>
      <c r="O343" s="90">
        <v>34075.692999999999</v>
      </c>
      <c r="P343" s="101">
        <v>92.195130000000006</v>
      </c>
      <c r="Q343" s="90"/>
      <c r="R343" s="90">
        <v>113.56930183700001</v>
      </c>
      <c r="S343" s="91">
        <v>8.5189232499999993E-5</v>
      </c>
      <c r="T343" s="91">
        <f t="shared" si="6"/>
        <v>2.5005322883347044E-3</v>
      </c>
      <c r="U343" s="91">
        <f>R343/'סכום נכסי הקרן'!$C$42</f>
        <v>5.8709594287051662E-4</v>
      </c>
    </row>
    <row r="344" spans="2:21">
      <c r="B344" s="86" t="s">
        <v>852</v>
      </c>
      <c r="C344" s="87" t="s">
        <v>853</v>
      </c>
      <c r="D344" s="88" t="s">
        <v>29</v>
      </c>
      <c r="E344" s="88" t="s">
        <v>700</v>
      </c>
      <c r="F344" s="87"/>
      <c r="G344" s="88" t="s">
        <v>854</v>
      </c>
      <c r="H344" s="87" t="s">
        <v>849</v>
      </c>
      <c r="I344" s="87" t="s">
        <v>702</v>
      </c>
      <c r="J344" s="100"/>
      <c r="K344" s="90">
        <v>4.2899999999806546</v>
      </c>
      <c r="L344" s="88" t="s">
        <v>134</v>
      </c>
      <c r="M344" s="89">
        <v>3.125E-2</v>
      </c>
      <c r="N344" s="89">
        <v>6.4999999999694552E-2</v>
      </c>
      <c r="O344" s="90">
        <v>28555.05</v>
      </c>
      <c r="P344" s="101">
        <v>87.472070000000002</v>
      </c>
      <c r="Q344" s="90"/>
      <c r="R344" s="90">
        <v>98.21728401</v>
      </c>
      <c r="S344" s="91">
        <v>3.80734E-5</v>
      </c>
      <c r="T344" s="91">
        <f t="shared" si="6"/>
        <v>2.1625165072515374E-3</v>
      </c>
      <c r="U344" s="91">
        <f>R344/'סכום נכסי הקרן'!$C$42</f>
        <v>5.0773376281552614E-4</v>
      </c>
    </row>
    <row r="345" spans="2:21">
      <c r="B345" s="86" t="s">
        <v>855</v>
      </c>
      <c r="C345" s="87" t="s">
        <v>856</v>
      </c>
      <c r="D345" s="88" t="s">
        <v>29</v>
      </c>
      <c r="E345" s="88" t="s">
        <v>700</v>
      </c>
      <c r="F345" s="87"/>
      <c r="G345" s="88" t="s">
        <v>743</v>
      </c>
      <c r="H345" s="87" t="s">
        <v>857</v>
      </c>
      <c r="I345" s="87" t="s">
        <v>733</v>
      </c>
      <c r="J345" s="100"/>
      <c r="K345" s="90">
        <v>5.1999999999968587</v>
      </c>
      <c r="L345" s="88" t="s">
        <v>134</v>
      </c>
      <c r="M345" s="89">
        <v>6.8750000000000006E-2</v>
      </c>
      <c r="N345" s="89">
        <v>8.1399999999899483E-2</v>
      </c>
      <c r="O345" s="90">
        <v>16752.295999999998</v>
      </c>
      <c r="P345" s="101">
        <v>96.660404999999997</v>
      </c>
      <c r="Q345" s="90"/>
      <c r="R345" s="90">
        <v>63.673474026000001</v>
      </c>
      <c r="S345" s="91">
        <v>1.6752295999999998E-5</v>
      </c>
      <c r="T345" s="91">
        <f t="shared" si="6"/>
        <v>1.4019420313155634E-3</v>
      </c>
      <c r="U345" s="91">
        <f>R345/'סכום נכסי הקרן'!$C$42</f>
        <v>3.2915970834080543E-4</v>
      </c>
    </row>
    <row r="346" spans="2:21">
      <c r="B346" s="86" t="s">
        <v>858</v>
      </c>
      <c r="C346" s="87" t="s">
        <v>859</v>
      </c>
      <c r="D346" s="88" t="s">
        <v>29</v>
      </c>
      <c r="E346" s="88" t="s">
        <v>700</v>
      </c>
      <c r="F346" s="87"/>
      <c r="G346" s="88" t="s">
        <v>743</v>
      </c>
      <c r="H346" s="87" t="s">
        <v>857</v>
      </c>
      <c r="I346" s="87" t="s">
        <v>733</v>
      </c>
      <c r="J346" s="100"/>
      <c r="K346" s="90">
        <v>5.0600000000161698</v>
      </c>
      <c r="L346" s="88" t="s">
        <v>132</v>
      </c>
      <c r="M346" s="89">
        <v>7.7499999999999999E-2</v>
      </c>
      <c r="N346" s="89">
        <v>8.6900000000242533E-2</v>
      </c>
      <c r="O346" s="90">
        <v>19652.537245</v>
      </c>
      <c r="P346" s="101">
        <v>95.760220000000004</v>
      </c>
      <c r="Q346" s="90"/>
      <c r="R346" s="90">
        <v>68.031817715000003</v>
      </c>
      <c r="S346" s="91">
        <v>9.8262686225000003E-6</v>
      </c>
      <c r="T346" s="91">
        <f t="shared" si="6"/>
        <v>1.4979026381144488E-3</v>
      </c>
      <c r="U346" s="91">
        <f>R346/'סכום נכסי הקרן'!$C$42</f>
        <v>3.5169014443628904E-4</v>
      </c>
    </row>
    <row r="347" spans="2:21">
      <c r="B347" s="86" t="s">
        <v>860</v>
      </c>
      <c r="C347" s="87" t="s">
        <v>861</v>
      </c>
      <c r="D347" s="88" t="s">
        <v>29</v>
      </c>
      <c r="E347" s="88" t="s">
        <v>700</v>
      </c>
      <c r="F347" s="87"/>
      <c r="G347" s="88" t="s">
        <v>771</v>
      </c>
      <c r="H347" s="87" t="s">
        <v>857</v>
      </c>
      <c r="I347" s="87" t="s">
        <v>733</v>
      </c>
      <c r="J347" s="100"/>
      <c r="K347" s="90">
        <v>5.3199999999585632</v>
      </c>
      <c r="L347" s="88" t="s">
        <v>132</v>
      </c>
      <c r="M347" s="89">
        <v>3.2500000000000001E-2</v>
      </c>
      <c r="N347" s="89">
        <v>5.6599999999567621E-2</v>
      </c>
      <c r="O347" s="90">
        <v>13990.070830000001</v>
      </c>
      <c r="P347" s="101">
        <v>87.801249999999996</v>
      </c>
      <c r="Q347" s="90"/>
      <c r="R347" s="90">
        <v>44.404697311999996</v>
      </c>
      <c r="S347" s="91">
        <v>1.9985815471428572E-5</v>
      </c>
      <c r="T347" s="91">
        <f t="shared" si="6"/>
        <v>9.7768831529622706E-4</v>
      </c>
      <c r="U347" s="91">
        <f>R347/'סכום נכסי הקרן'!$C$42</f>
        <v>2.2954986263528464E-4</v>
      </c>
    </row>
    <row r="348" spans="2:21">
      <c r="B348" s="86" t="s">
        <v>862</v>
      </c>
      <c r="C348" s="87" t="s">
        <v>863</v>
      </c>
      <c r="D348" s="88" t="s">
        <v>29</v>
      </c>
      <c r="E348" s="88" t="s">
        <v>700</v>
      </c>
      <c r="F348" s="87"/>
      <c r="G348" s="88" t="s">
        <v>793</v>
      </c>
      <c r="H348" s="87" t="s">
        <v>857</v>
      </c>
      <c r="I348" s="87" t="s">
        <v>733</v>
      </c>
      <c r="J348" s="100"/>
      <c r="K348" s="90">
        <v>7.5499999998633056</v>
      </c>
      <c r="L348" s="88" t="s">
        <v>132</v>
      </c>
      <c r="M348" s="89">
        <v>3.2500000000000001E-2</v>
      </c>
      <c r="N348" s="89">
        <v>5.7699999998787277E-2</v>
      </c>
      <c r="O348" s="90">
        <v>4759.1750000000002</v>
      </c>
      <c r="P348" s="101">
        <v>82.917670000000001</v>
      </c>
      <c r="Q348" s="90"/>
      <c r="R348" s="90">
        <v>14.265501648999999</v>
      </c>
      <c r="S348" s="91">
        <v>3.9822099908878606E-6</v>
      </c>
      <c r="T348" s="91">
        <f t="shared" si="6"/>
        <v>3.1409321802306801E-4</v>
      </c>
      <c r="U348" s="91">
        <f>R348/'סכום נכסי הקרן'!$C$42</f>
        <v>7.3745440058802772E-5</v>
      </c>
    </row>
    <row r="349" spans="2:21">
      <c r="B349" s="86" t="s">
        <v>864</v>
      </c>
      <c r="C349" s="87" t="s">
        <v>865</v>
      </c>
      <c r="D349" s="88" t="s">
        <v>29</v>
      </c>
      <c r="E349" s="88" t="s">
        <v>700</v>
      </c>
      <c r="F349" s="87"/>
      <c r="G349" s="88" t="s">
        <v>793</v>
      </c>
      <c r="H349" s="87" t="s">
        <v>857</v>
      </c>
      <c r="I349" s="87" t="s">
        <v>733</v>
      </c>
      <c r="J349" s="100"/>
      <c r="K349" s="90">
        <v>5.6699999999820845</v>
      </c>
      <c r="L349" s="88" t="s">
        <v>132</v>
      </c>
      <c r="M349" s="89">
        <v>4.4999999999999998E-2</v>
      </c>
      <c r="N349" s="89">
        <v>5.7499999999802806E-2</v>
      </c>
      <c r="O349" s="90">
        <v>25794.728500000001</v>
      </c>
      <c r="P349" s="101">
        <v>95.171499999999995</v>
      </c>
      <c r="Q349" s="90"/>
      <c r="R349" s="90">
        <v>88.745466577000002</v>
      </c>
      <c r="S349" s="91">
        <v>1.7197632175478366E-5</v>
      </c>
      <c r="T349" s="91">
        <f t="shared" si="6"/>
        <v>1.9539690834554373E-3</v>
      </c>
      <c r="U349" s="91">
        <f>R349/'סכום נכסי הקרן'!$C$42</f>
        <v>4.5876924954850137E-4</v>
      </c>
    </row>
    <row r="350" spans="2:21">
      <c r="B350" s="86" t="s">
        <v>866</v>
      </c>
      <c r="C350" s="87" t="s">
        <v>867</v>
      </c>
      <c r="D350" s="88" t="s">
        <v>29</v>
      </c>
      <c r="E350" s="88" t="s">
        <v>700</v>
      </c>
      <c r="F350" s="87"/>
      <c r="G350" s="88" t="s">
        <v>785</v>
      </c>
      <c r="H350" s="87" t="s">
        <v>849</v>
      </c>
      <c r="I350" s="87" t="s">
        <v>313</v>
      </c>
      <c r="J350" s="100"/>
      <c r="K350" s="90">
        <v>0.34999999741865911</v>
      </c>
      <c r="L350" s="88" t="s">
        <v>132</v>
      </c>
      <c r="M350" s="89">
        <v>6.5000000000000002E-2</v>
      </c>
      <c r="N350" s="89">
        <v>0.19310000003613875</v>
      </c>
      <c r="O350" s="90">
        <v>44.736244999999997</v>
      </c>
      <c r="P350" s="101">
        <v>95.817939999999993</v>
      </c>
      <c r="Q350" s="90"/>
      <c r="R350" s="90">
        <v>0.15495822400000001</v>
      </c>
      <c r="S350" s="91">
        <v>1.7894497999999998E-8</v>
      </c>
      <c r="T350" s="91">
        <f t="shared" si="6"/>
        <v>3.4118202382817177E-6</v>
      </c>
      <c r="U350" s="91">
        <f>R350/'סכום נכסי הקרן'!$C$42</f>
        <v>8.0105577082258377E-7</v>
      </c>
    </row>
    <row r="351" spans="2:21">
      <c r="B351" s="86" t="s">
        <v>868</v>
      </c>
      <c r="C351" s="87" t="s">
        <v>869</v>
      </c>
      <c r="D351" s="88" t="s">
        <v>29</v>
      </c>
      <c r="E351" s="88" t="s">
        <v>700</v>
      </c>
      <c r="F351" s="87"/>
      <c r="G351" s="88" t="s">
        <v>743</v>
      </c>
      <c r="H351" s="87" t="s">
        <v>857</v>
      </c>
      <c r="I351" s="87" t="s">
        <v>733</v>
      </c>
      <c r="J351" s="100"/>
      <c r="K351" s="90">
        <v>4.579999999982431</v>
      </c>
      <c r="L351" s="88" t="s">
        <v>132</v>
      </c>
      <c r="M351" s="89">
        <v>7.4999999999999997E-2</v>
      </c>
      <c r="N351" s="89">
        <v>9.6699999999643294E-2</v>
      </c>
      <c r="O351" s="90">
        <v>22844.04</v>
      </c>
      <c r="P351" s="101">
        <v>90.979330000000004</v>
      </c>
      <c r="Q351" s="90"/>
      <c r="R351" s="90">
        <v>75.131829404000001</v>
      </c>
      <c r="S351" s="91">
        <v>2.284404E-5</v>
      </c>
      <c r="T351" s="91">
        <f t="shared" si="6"/>
        <v>1.6542284073912505E-3</v>
      </c>
      <c r="U351" s="91">
        <f>R351/'סכום נכסי הקרן'!$C$42</f>
        <v>3.8839361966701476E-4</v>
      </c>
    </row>
    <row r="352" spans="2:21">
      <c r="B352" s="86" t="s">
        <v>870</v>
      </c>
      <c r="C352" s="87" t="s">
        <v>871</v>
      </c>
      <c r="D352" s="88" t="s">
        <v>29</v>
      </c>
      <c r="E352" s="88" t="s">
        <v>700</v>
      </c>
      <c r="F352" s="87"/>
      <c r="G352" s="88" t="s">
        <v>872</v>
      </c>
      <c r="H352" s="87" t="s">
        <v>849</v>
      </c>
      <c r="I352" s="87" t="s">
        <v>313</v>
      </c>
      <c r="J352" s="100"/>
      <c r="K352" s="90">
        <v>5.3800000000162305</v>
      </c>
      <c r="L352" s="88" t="s">
        <v>132</v>
      </c>
      <c r="M352" s="89">
        <v>3.7499999999999999E-2</v>
      </c>
      <c r="N352" s="89">
        <v>5.8400000000145225E-2</v>
      </c>
      <c r="O352" s="90">
        <v>28555.05</v>
      </c>
      <c r="P352" s="101">
        <v>90.728579999999994</v>
      </c>
      <c r="Q352" s="90"/>
      <c r="R352" s="90">
        <v>93.655946295999996</v>
      </c>
      <c r="S352" s="91">
        <v>4.7591749999999997E-5</v>
      </c>
      <c r="T352" s="91">
        <f t="shared" si="6"/>
        <v>2.0620864434282523E-3</v>
      </c>
      <c r="U352" s="91">
        <f>R352/'סכום נכסי הקרן'!$C$42</f>
        <v>4.8415395011406931E-4</v>
      </c>
    </row>
    <row r="353" spans="2:21">
      <c r="B353" s="86" t="s">
        <v>873</v>
      </c>
      <c r="C353" s="87" t="s">
        <v>874</v>
      </c>
      <c r="D353" s="88" t="s">
        <v>29</v>
      </c>
      <c r="E353" s="88" t="s">
        <v>700</v>
      </c>
      <c r="F353" s="87"/>
      <c r="G353" s="88" t="s">
        <v>785</v>
      </c>
      <c r="H353" s="87" t="s">
        <v>857</v>
      </c>
      <c r="I353" s="87" t="s">
        <v>733</v>
      </c>
      <c r="J353" s="100"/>
      <c r="K353" s="90">
        <v>6.4699999999967348</v>
      </c>
      <c r="L353" s="88" t="s">
        <v>132</v>
      </c>
      <c r="M353" s="89">
        <v>3.6249999999999998E-2</v>
      </c>
      <c r="N353" s="89">
        <v>5.7499999999937199E-2</v>
      </c>
      <c r="O353" s="90">
        <v>38073.4</v>
      </c>
      <c r="P353" s="101">
        <v>86.761009999999999</v>
      </c>
      <c r="Q353" s="90"/>
      <c r="R353" s="90">
        <v>119.413817337</v>
      </c>
      <c r="S353" s="91">
        <v>4.2303777777777782E-5</v>
      </c>
      <c r="T353" s="91">
        <f t="shared" si="6"/>
        <v>2.6292149471257029E-3</v>
      </c>
      <c r="U353" s="91">
        <f>R353/'סכום נכסי הקרן'!$C$42</f>
        <v>6.1730913677584317E-4</v>
      </c>
    </row>
    <row r="354" spans="2:21">
      <c r="B354" s="86" t="s">
        <v>875</v>
      </c>
      <c r="C354" s="87" t="s">
        <v>876</v>
      </c>
      <c r="D354" s="88" t="s">
        <v>29</v>
      </c>
      <c r="E354" s="88" t="s">
        <v>700</v>
      </c>
      <c r="F354" s="87"/>
      <c r="G354" s="88" t="s">
        <v>743</v>
      </c>
      <c r="H354" s="87" t="s">
        <v>849</v>
      </c>
      <c r="I354" s="87" t="s">
        <v>702</v>
      </c>
      <c r="J354" s="100"/>
      <c r="K354" s="90">
        <v>4.1199999999873969</v>
      </c>
      <c r="L354" s="88" t="s">
        <v>135</v>
      </c>
      <c r="M354" s="89">
        <v>7.4160000000000004E-2</v>
      </c>
      <c r="N354" s="89">
        <v>7.1399999999841798E-2</v>
      </c>
      <c r="O354" s="90">
        <v>32362.39</v>
      </c>
      <c r="P354" s="101">
        <v>103.18897</v>
      </c>
      <c r="Q354" s="90"/>
      <c r="R354" s="90">
        <v>149.179534924</v>
      </c>
      <c r="S354" s="91">
        <v>4.9788292307692305E-5</v>
      </c>
      <c r="T354" s="91">
        <f t="shared" si="6"/>
        <v>3.2845869244807393E-3</v>
      </c>
      <c r="U354" s="91">
        <f>R354/'סכום נכסי הקרן'!$C$42</f>
        <v>7.7118286628981606E-4</v>
      </c>
    </row>
    <row r="355" spans="2:21">
      <c r="B355" s="86" t="s">
        <v>877</v>
      </c>
      <c r="C355" s="87" t="s">
        <v>878</v>
      </c>
      <c r="D355" s="88" t="s">
        <v>29</v>
      </c>
      <c r="E355" s="88" t="s">
        <v>700</v>
      </c>
      <c r="F355" s="87"/>
      <c r="G355" s="88" t="s">
        <v>846</v>
      </c>
      <c r="H355" s="87" t="s">
        <v>849</v>
      </c>
      <c r="I355" s="87" t="s">
        <v>702</v>
      </c>
      <c r="J355" s="100"/>
      <c r="K355" s="90">
        <v>7.1200000000220918</v>
      </c>
      <c r="L355" s="88" t="s">
        <v>132</v>
      </c>
      <c r="M355" s="89">
        <v>5.1249999999999997E-2</v>
      </c>
      <c r="N355" s="89">
        <v>6.070000000017732E-2</v>
      </c>
      <c r="O355" s="90">
        <v>20464.452499999999</v>
      </c>
      <c r="P355" s="101">
        <v>93.002629999999996</v>
      </c>
      <c r="Q355" s="90"/>
      <c r="R355" s="90">
        <v>68.802408053999997</v>
      </c>
      <c r="S355" s="91">
        <v>4.0928905000000001E-5</v>
      </c>
      <c r="T355" s="91">
        <f t="shared" si="6"/>
        <v>1.5148692478635676E-3</v>
      </c>
      <c r="U355" s="91">
        <f>R355/'סכום נכסי הקרן'!$C$42</f>
        <v>3.5567370737384617E-4</v>
      </c>
    </row>
    <row r="356" spans="2:21">
      <c r="B356" s="86" t="s">
        <v>879</v>
      </c>
      <c r="C356" s="87" t="s">
        <v>880</v>
      </c>
      <c r="D356" s="88" t="s">
        <v>29</v>
      </c>
      <c r="E356" s="88" t="s">
        <v>700</v>
      </c>
      <c r="F356" s="87"/>
      <c r="G356" s="88" t="s">
        <v>766</v>
      </c>
      <c r="H356" s="87" t="s">
        <v>849</v>
      </c>
      <c r="I356" s="87" t="s">
        <v>702</v>
      </c>
      <c r="J356" s="100"/>
      <c r="K356" s="90">
        <v>7.3299999999791998</v>
      </c>
      <c r="L356" s="88" t="s">
        <v>132</v>
      </c>
      <c r="M356" s="89">
        <v>6.4000000000000001E-2</v>
      </c>
      <c r="N356" s="89">
        <v>6.3399999999842208E-2</v>
      </c>
      <c r="O356" s="90">
        <v>19036.7</v>
      </c>
      <c r="P356" s="101">
        <v>101.29833000000001</v>
      </c>
      <c r="Q356" s="90"/>
      <c r="R356" s="90">
        <v>69.711153265000007</v>
      </c>
      <c r="S356" s="91">
        <v>1.5229360000000001E-5</v>
      </c>
      <c r="T356" s="91">
        <f t="shared" si="6"/>
        <v>1.5348777070617798E-3</v>
      </c>
      <c r="U356" s="91">
        <f>R356/'סכום נכסי הקרן'!$C$42</f>
        <v>3.603714612373581E-4</v>
      </c>
    </row>
    <row r="357" spans="2:21">
      <c r="B357" s="86" t="s">
        <v>881</v>
      </c>
      <c r="C357" s="87" t="s">
        <v>882</v>
      </c>
      <c r="D357" s="88" t="s">
        <v>29</v>
      </c>
      <c r="E357" s="88" t="s">
        <v>700</v>
      </c>
      <c r="F357" s="87"/>
      <c r="G357" s="88" t="s">
        <v>743</v>
      </c>
      <c r="H357" s="87" t="s">
        <v>857</v>
      </c>
      <c r="I357" s="87" t="s">
        <v>733</v>
      </c>
      <c r="J357" s="100"/>
      <c r="K357" s="90">
        <v>4.5000000000152438</v>
      </c>
      <c r="L357" s="88" t="s">
        <v>132</v>
      </c>
      <c r="M357" s="89">
        <v>7.6249999999999998E-2</v>
      </c>
      <c r="N357" s="89">
        <v>8.7200000000382097E-2</v>
      </c>
      <c r="O357" s="90">
        <v>28555.05</v>
      </c>
      <c r="P357" s="101">
        <v>95.331680000000006</v>
      </c>
      <c r="Q357" s="90"/>
      <c r="R357" s="90">
        <v>98.407562716999976</v>
      </c>
      <c r="S357" s="91">
        <v>5.7110100000000001E-5</v>
      </c>
      <c r="T357" s="91">
        <f t="shared" si="6"/>
        <v>2.1667060025019258E-3</v>
      </c>
      <c r="U357" s="91">
        <f>R357/'סכום נכסי הקרן'!$C$42</f>
        <v>5.0871740764812956E-4</v>
      </c>
    </row>
    <row r="358" spans="2:21">
      <c r="B358" s="86" t="s">
        <v>883</v>
      </c>
      <c r="C358" s="87" t="s">
        <v>884</v>
      </c>
      <c r="D358" s="88" t="s">
        <v>29</v>
      </c>
      <c r="E358" s="88" t="s">
        <v>700</v>
      </c>
      <c r="F358" s="87"/>
      <c r="G358" s="88" t="s">
        <v>839</v>
      </c>
      <c r="H358" s="87" t="s">
        <v>849</v>
      </c>
      <c r="I358" s="87" t="s">
        <v>313</v>
      </c>
      <c r="J358" s="100"/>
      <c r="K358" s="90">
        <v>6.5500000000441219</v>
      </c>
      <c r="L358" s="88" t="s">
        <v>132</v>
      </c>
      <c r="M358" s="89">
        <v>4.1250000000000002E-2</v>
      </c>
      <c r="N358" s="89">
        <v>7.780000000050985E-2</v>
      </c>
      <c r="O358" s="90">
        <v>14277.525</v>
      </c>
      <c r="P358" s="101">
        <v>79.042169999999999</v>
      </c>
      <c r="Q358" s="90"/>
      <c r="R358" s="90">
        <v>40.796233364000003</v>
      </c>
      <c r="S358" s="91">
        <v>1.4277525E-5</v>
      </c>
      <c r="T358" s="91">
        <f t="shared" si="6"/>
        <v>8.9823831897401624E-4</v>
      </c>
      <c r="U358" s="91">
        <f>R358/'סכום נכסי הקרן'!$C$42</f>
        <v>2.1089592614366198E-4</v>
      </c>
    </row>
    <row r="359" spans="2:21">
      <c r="B359" s="86" t="s">
        <v>885</v>
      </c>
      <c r="C359" s="87" t="s">
        <v>886</v>
      </c>
      <c r="D359" s="88" t="s">
        <v>29</v>
      </c>
      <c r="E359" s="88" t="s">
        <v>700</v>
      </c>
      <c r="F359" s="87"/>
      <c r="G359" s="88" t="s">
        <v>839</v>
      </c>
      <c r="H359" s="87" t="s">
        <v>849</v>
      </c>
      <c r="I359" s="87" t="s">
        <v>313</v>
      </c>
      <c r="J359" s="100"/>
      <c r="K359" s="90">
        <v>1.2000000000045983</v>
      </c>
      <c r="L359" s="88" t="s">
        <v>132</v>
      </c>
      <c r="M359" s="89">
        <v>6.25E-2</v>
      </c>
      <c r="N359" s="89">
        <v>8.4900000000235287E-2</v>
      </c>
      <c r="O359" s="90">
        <v>36169.730000000003</v>
      </c>
      <c r="P359" s="101">
        <v>99.794920000000005</v>
      </c>
      <c r="Q359" s="90"/>
      <c r="R359" s="90">
        <v>130.48542015699999</v>
      </c>
      <c r="S359" s="91">
        <v>2.7822869230769233E-5</v>
      </c>
      <c r="T359" s="91">
        <f t="shared" si="6"/>
        <v>2.8729859300165041E-3</v>
      </c>
      <c r="U359" s="91">
        <f>R359/'סכום נכסי הקרן'!$C$42</f>
        <v>6.7454373267064756E-4</v>
      </c>
    </row>
    <row r="360" spans="2:21">
      <c r="B360" s="86" t="s">
        <v>887</v>
      </c>
      <c r="C360" s="87" t="s">
        <v>888</v>
      </c>
      <c r="D360" s="88" t="s">
        <v>29</v>
      </c>
      <c r="E360" s="88" t="s">
        <v>700</v>
      </c>
      <c r="F360" s="87"/>
      <c r="G360" s="88" t="s">
        <v>766</v>
      </c>
      <c r="H360" s="87" t="s">
        <v>849</v>
      </c>
      <c r="I360" s="87" t="s">
        <v>702</v>
      </c>
      <c r="J360" s="100"/>
      <c r="K360" s="90">
        <v>3.0199999999992975</v>
      </c>
      <c r="L360" s="88" t="s">
        <v>134</v>
      </c>
      <c r="M360" s="89">
        <v>5.7500000000000002E-2</v>
      </c>
      <c r="N360" s="89">
        <v>5.57999999999719E-2</v>
      </c>
      <c r="O360" s="90">
        <v>28650.233499999995</v>
      </c>
      <c r="P360" s="101">
        <v>101.06919000000001</v>
      </c>
      <c r="Q360" s="90"/>
      <c r="R360" s="90">
        <v>113.862983054</v>
      </c>
      <c r="S360" s="91">
        <v>4.4077282307692297E-5</v>
      </c>
      <c r="T360" s="91">
        <f t="shared" si="6"/>
        <v>2.5069984667271707E-3</v>
      </c>
      <c r="U360" s="91">
        <f>R360/'סכום נכסי הקרן'!$C$42</f>
        <v>5.886141264659871E-4</v>
      </c>
    </row>
    <row r="361" spans="2:21">
      <c r="B361" s="86" t="s">
        <v>889</v>
      </c>
      <c r="C361" s="87" t="s">
        <v>890</v>
      </c>
      <c r="D361" s="88" t="s">
        <v>29</v>
      </c>
      <c r="E361" s="88" t="s">
        <v>700</v>
      </c>
      <c r="F361" s="87"/>
      <c r="G361" s="88" t="s">
        <v>766</v>
      </c>
      <c r="H361" s="87" t="s">
        <v>891</v>
      </c>
      <c r="I361" s="87" t="s">
        <v>733</v>
      </c>
      <c r="J361" s="100"/>
      <c r="K361" s="90">
        <v>6.699999999965863</v>
      </c>
      <c r="L361" s="88" t="s">
        <v>132</v>
      </c>
      <c r="M361" s="89">
        <v>3.7499999999999999E-2</v>
      </c>
      <c r="N361" s="89">
        <v>6.109999999975891E-2</v>
      </c>
      <c r="O361" s="90">
        <v>30458.720000000001</v>
      </c>
      <c r="P361" s="101">
        <v>85.134</v>
      </c>
      <c r="Q361" s="90"/>
      <c r="R361" s="90">
        <v>93.739576965999987</v>
      </c>
      <c r="S361" s="91">
        <v>3.0458720000000002E-5</v>
      </c>
      <c r="T361" s="91">
        <f t="shared" si="6"/>
        <v>2.0639277965689997E-3</v>
      </c>
      <c r="U361" s="91">
        <f>R361/'סכום נכסי הקרן'!$C$42</f>
        <v>4.8458627844806762E-4</v>
      </c>
    </row>
    <row r="362" spans="2:21">
      <c r="B362" s="86" t="s">
        <v>892</v>
      </c>
      <c r="C362" s="87" t="s">
        <v>893</v>
      </c>
      <c r="D362" s="88" t="s">
        <v>29</v>
      </c>
      <c r="E362" s="88" t="s">
        <v>700</v>
      </c>
      <c r="F362" s="87"/>
      <c r="G362" s="88" t="s">
        <v>766</v>
      </c>
      <c r="H362" s="87" t="s">
        <v>891</v>
      </c>
      <c r="I362" s="87" t="s">
        <v>733</v>
      </c>
      <c r="J362" s="100"/>
      <c r="K362" s="90">
        <v>5.1400000002212209</v>
      </c>
      <c r="L362" s="88" t="s">
        <v>132</v>
      </c>
      <c r="M362" s="89">
        <v>5.8749999999999997E-2</v>
      </c>
      <c r="N362" s="89">
        <v>6.3200000001840242E-2</v>
      </c>
      <c r="O362" s="90">
        <v>2855.5050000000001</v>
      </c>
      <c r="P362" s="101">
        <v>98.967010000000002</v>
      </c>
      <c r="Q362" s="90"/>
      <c r="R362" s="90">
        <v>10.216019040999999</v>
      </c>
      <c r="S362" s="91">
        <v>5.7110099999999999E-6</v>
      </c>
      <c r="T362" s="91">
        <f t="shared" si="6"/>
        <v>2.2493301497024891E-4</v>
      </c>
      <c r="U362" s="91">
        <f>R362/'סכום נכסי הקרן'!$C$42</f>
        <v>5.281165979048938E-5</v>
      </c>
    </row>
    <row r="363" spans="2:21">
      <c r="B363" s="86" t="s">
        <v>894</v>
      </c>
      <c r="C363" s="87" t="s">
        <v>895</v>
      </c>
      <c r="D363" s="88" t="s">
        <v>29</v>
      </c>
      <c r="E363" s="88" t="s">
        <v>700</v>
      </c>
      <c r="F363" s="87"/>
      <c r="G363" s="88" t="s">
        <v>854</v>
      </c>
      <c r="H363" s="87" t="s">
        <v>896</v>
      </c>
      <c r="I363" s="87" t="s">
        <v>702</v>
      </c>
      <c r="J363" s="100"/>
      <c r="K363" s="90">
        <v>6.7900000000182921</v>
      </c>
      <c r="L363" s="88" t="s">
        <v>132</v>
      </c>
      <c r="M363" s="89">
        <v>0.04</v>
      </c>
      <c r="N363" s="89">
        <v>5.8000000000190725E-2</v>
      </c>
      <c r="O363" s="90">
        <v>36407.688750000001</v>
      </c>
      <c r="P363" s="101">
        <v>87.642669999999995</v>
      </c>
      <c r="Q363" s="90"/>
      <c r="R363" s="90">
        <v>115.34983949100001</v>
      </c>
      <c r="S363" s="91">
        <v>7.2815377499999996E-5</v>
      </c>
      <c r="T363" s="91">
        <f t="shared" si="6"/>
        <v>2.539735592593921E-3</v>
      </c>
      <c r="U363" s="91">
        <f>R363/'סכום נכסי הקרן'!$C$42</f>
        <v>5.9630042344654337E-4</v>
      </c>
    </row>
    <row r="364" spans="2:21">
      <c r="B364" s="86" t="s">
        <v>897</v>
      </c>
      <c r="C364" s="87" t="s">
        <v>898</v>
      </c>
      <c r="D364" s="88" t="s">
        <v>29</v>
      </c>
      <c r="E364" s="88" t="s">
        <v>700</v>
      </c>
      <c r="F364" s="87"/>
      <c r="G364" s="88" t="s">
        <v>899</v>
      </c>
      <c r="H364" s="87" t="s">
        <v>891</v>
      </c>
      <c r="I364" s="87" t="s">
        <v>733</v>
      </c>
      <c r="J364" s="100"/>
      <c r="K364" s="90">
        <v>7.1799999999856121</v>
      </c>
      <c r="L364" s="88" t="s">
        <v>132</v>
      </c>
      <c r="M364" s="89">
        <v>6.0999999999999999E-2</v>
      </c>
      <c r="N364" s="89">
        <v>6.5699999999904085E-2</v>
      </c>
      <c r="O364" s="90">
        <v>23795.875</v>
      </c>
      <c r="P364" s="101">
        <v>96.951719999999995</v>
      </c>
      <c r="Q364" s="90"/>
      <c r="R364" s="90">
        <v>83.399895940000007</v>
      </c>
      <c r="S364" s="91">
        <v>1.3597642857142856E-5</v>
      </c>
      <c r="T364" s="91">
        <f t="shared" si="6"/>
        <v>1.8362720318650613E-3</v>
      </c>
      <c r="U364" s="91">
        <f>R364/'סכום נכסי הקרן'!$C$42</f>
        <v>4.3113534863912725E-4</v>
      </c>
    </row>
    <row r="365" spans="2:21">
      <c r="B365" s="86" t="s">
        <v>900</v>
      </c>
      <c r="C365" s="87" t="s">
        <v>901</v>
      </c>
      <c r="D365" s="88" t="s">
        <v>29</v>
      </c>
      <c r="E365" s="88" t="s">
        <v>700</v>
      </c>
      <c r="F365" s="87"/>
      <c r="G365" s="88" t="s">
        <v>899</v>
      </c>
      <c r="H365" s="87" t="s">
        <v>891</v>
      </c>
      <c r="I365" s="87" t="s">
        <v>733</v>
      </c>
      <c r="J365" s="100"/>
      <c r="K365" s="90">
        <v>3.8100000000331895</v>
      </c>
      <c r="L365" s="88" t="s">
        <v>132</v>
      </c>
      <c r="M365" s="89">
        <v>7.3499999999999996E-2</v>
      </c>
      <c r="N365" s="89">
        <v>6.550000000054168E-2</v>
      </c>
      <c r="O365" s="90">
        <v>15229.36</v>
      </c>
      <c r="P365" s="101">
        <v>105.62582999999999</v>
      </c>
      <c r="Q365" s="90"/>
      <c r="R365" s="90">
        <v>58.151390347000003</v>
      </c>
      <c r="S365" s="91">
        <v>1.0152906666666667E-5</v>
      </c>
      <c r="T365" s="91">
        <f t="shared" si="6"/>
        <v>1.2803585724505641E-3</v>
      </c>
      <c r="U365" s="91">
        <f>R365/'סכום נכסי הקרן'!$C$42</f>
        <v>3.0061332413580736E-4</v>
      </c>
    </row>
    <row r="366" spans="2:21">
      <c r="B366" s="86" t="s">
        <v>902</v>
      </c>
      <c r="C366" s="87" t="s">
        <v>903</v>
      </c>
      <c r="D366" s="88" t="s">
        <v>29</v>
      </c>
      <c r="E366" s="88" t="s">
        <v>700</v>
      </c>
      <c r="F366" s="87"/>
      <c r="G366" s="88" t="s">
        <v>899</v>
      </c>
      <c r="H366" s="87" t="s">
        <v>896</v>
      </c>
      <c r="I366" s="87" t="s">
        <v>702</v>
      </c>
      <c r="J366" s="100"/>
      <c r="K366" s="90">
        <v>5.97999999998392</v>
      </c>
      <c r="L366" s="88" t="s">
        <v>132</v>
      </c>
      <c r="M366" s="89">
        <v>3.7499999999999999E-2</v>
      </c>
      <c r="N366" s="89">
        <v>5.9599999999817001E-2</v>
      </c>
      <c r="O366" s="90">
        <v>22844.04</v>
      </c>
      <c r="P366" s="101">
        <v>87.350579999999994</v>
      </c>
      <c r="Q366" s="90"/>
      <c r="R366" s="90">
        <v>72.135163942000005</v>
      </c>
      <c r="S366" s="91">
        <v>5.7110100000000001E-5</v>
      </c>
      <c r="T366" s="91">
        <f t="shared" si="6"/>
        <v>1.5882487929720027E-3</v>
      </c>
      <c r="U366" s="91">
        <f>R366/'סכום נכסי הקרן'!$C$42</f>
        <v>3.729023724160149E-4</v>
      </c>
    </row>
    <row r="367" spans="2:21">
      <c r="B367" s="86" t="s">
        <v>904</v>
      </c>
      <c r="C367" s="87" t="s">
        <v>905</v>
      </c>
      <c r="D367" s="88" t="s">
        <v>29</v>
      </c>
      <c r="E367" s="88" t="s">
        <v>700</v>
      </c>
      <c r="F367" s="87"/>
      <c r="G367" s="88" t="s">
        <v>793</v>
      </c>
      <c r="H367" s="87" t="s">
        <v>891</v>
      </c>
      <c r="I367" s="87" t="s">
        <v>733</v>
      </c>
      <c r="J367" s="100"/>
      <c r="K367" s="90">
        <v>4.5399999999935519</v>
      </c>
      <c r="L367" s="88" t="s">
        <v>132</v>
      </c>
      <c r="M367" s="89">
        <v>5.1249999999999997E-2</v>
      </c>
      <c r="N367" s="89">
        <v>6.1599999999911767E-2</v>
      </c>
      <c r="O367" s="90">
        <v>33949.098944999998</v>
      </c>
      <c r="P367" s="101">
        <v>96.047790000000006</v>
      </c>
      <c r="Q367" s="90"/>
      <c r="R367" s="90">
        <v>117.87560579400002</v>
      </c>
      <c r="S367" s="91">
        <v>6.1725634445454543E-5</v>
      </c>
      <c r="T367" s="91">
        <f t="shared" si="6"/>
        <v>2.5953471010850444E-3</v>
      </c>
      <c r="U367" s="91">
        <f>R367/'סכום נכסי הקרן'!$C$42</f>
        <v>6.093573598293931E-4</v>
      </c>
    </row>
    <row r="368" spans="2:21">
      <c r="B368" s="86" t="s">
        <v>906</v>
      </c>
      <c r="C368" s="87" t="s">
        <v>907</v>
      </c>
      <c r="D368" s="88" t="s">
        <v>29</v>
      </c>
      <c r="E368" s="88" t="s">
        <v>700</v>
      </c>
      <c r="F368" s="87"/>
      <c r="G368" s="88" t="s">
        <v>801</v>
      </c>
      <c r="H368" s="87" t="s">
        <v>891</v>
      </c>
      <c r="I368" s="87" t="s">
        <v>733</v>
      </c>
      <c r="J368" s="100"/>
      <c r="K368" s="90">
        <v>6.7600000000281835</v>
      </c>
      <c r="L368" s="88" t="s">
        <v>132</v>
      </c>
      <c r="M368" s="89">
        <v>0.04</v>
      </c>
      <c r="N368" s="89">
        <v>5.9100000000261096E-2</v>
      </c>
      <c r="O368" s="90">
        <v>29982.802500000002</v>
      </c>
      <c r="P368" s="101">
        <v>89.044560000000004</v>
      </c>
      <c r="Q368" s="90"/>
      <c r="R368" s="90">
        <v>96.513462427999997</v>
      </c>
      <c r="S368" s="91">
        <v>2.7257093181818185E-5</v>
      </c>
      <c r="T368" s="91">
        <f t="shared" si="6"/>
        <v>2.1250023127426434E-3</v>
      </c>
      <c r="U368" s="91">
        <f>R368/'סכום נכסי הקרן'!$C$42</f>
        <v>4.9892586559341313E-4</v>
      </c>
    </row>
    <row r="369" spans="2:21">
      <c r="B369" s="86" t="s">
        <v>908</v>
      </c>
      <c r="C369" s="87" t="s">
        <v>909</v>
      </c>
      <c r="D369" s="88" t="s">
        <v>29</v>
      </c>
      <c r="E369" s="88" t="s">
        <v>700</v>
      </c>
      <c r="F369" s="87"/>
      <c r="G369" s="88" t="s">
        <v>771</v>
      </c>
      <c r="H369" s="87" t="s">
        <v>891</v>
      </c>
      <c r="I369" s="87" t="s">
        <v>733</v>
      </c>
      <c r="J369" s="100"/>
      <c r="K369" s="90">
        <v>5.3799999999971275</v>
      </c>
      <c r="L369" s="88" t="s">
        <v>132</v>
      </c>
      <c r="M369" s="89">
        <v>4.0910000000000002E-2</v>
      </c>
      <c r="N369" s="89">
        <v>6.2399999999818059E-2</v>
      </c>
      <c r="O369" s="90">
        <v>12935.43765</v>
      </c>
      <c r="P369" s="101">
        <v>89.327299999999994</v>
      </c>
      <c r="Q369" s="90"/>
      <c r="R369" s="90">
        <v>41.770882374000003</v>
      </c>
      <c r="S369" s="91">
        <v>2.58708753E-5</v>
      </c>
      <c r="T369" s="91">
        <f t="shared" si="6"/>
        <v>9.196978267800636E-4</v>
      </c>
      <c r="U369" s="91">
        <f>R369/'סכום נכסי הקרן'!$C$42</f>
        <v>2.1593436936941178E-4</v>
      </c>
    </row>
    <row r="370" spans="2:21">
      <c r="B370" s="86" t="s">
        <v>910</v>
      </c>
      <c r="C370" s="87" t="s">
        <v>911</v>
      </c>
      <c r="D370" s="88" t="s">
        <v>29</v>
      </c>
      <c r="E370" s="88" t="s">
        <v>700</v>
      </c>
      <c r="F370" s="87"/>
      <c r="G370" s="88" t="s">
        <v>743</v>
      </c>
      <c r="H370" s="87" t="s">
        <v>896</v>
      </c>
      <c r="I370" s="87" t="s">
        <v>702</v>
      </c>
      <c r="J370" s="100"/>
      <c r="K370" s="90">
        <v>4.9300000000261432</v>
      </c>
      <c r="L370" s="88" t="s">
        <v>134</v>
      </c>
      <c r="M370" s="89">
        <v>7.8750000000000001E-2</v>
      </c>
      <c r="N370" s="89">
        <v>9.6600000000426026E-2</v>
      </c>
      <c r="O370" s="90">
        <v>28364.683000000005</v>
      </c>
      <c r="P370" s="101">
        <v>92.595299999999995</v>
      </c>
      <c r="Q370" s="90"/>
      <c r="R370" s="90">
        <v>103.27672760999999</v>
      </c>
      <c r="S370" s="91">
        <v>2.8364683000000003E-5</v>
      </c>
      <c r="T370" s="91">
        <f t="shared" si="6"/>
        <v>2.2739137059502325E-3</v>
      </c>
      <c r="U370" s="91">
        <f>R370/'סכום נכסי הקרן'!$C$42</f>
        <v>5.3388853142549285E-4</v>
      </c>
    </row>
    <row r="371" spans="2:21">
      <c r="B371" s="86" t="s">
        <v>912</v>
      </c>
      <c r="C371" s="87" t="s">
        <v>913</v>
      </c>
      <c r="D371" s="88" t="s">
        <v>29</v>
      </c>
      <c r="E371" s="88" t="s">
        <v>700</v>
      </c>
      <c r="F371" s="87"/>
      <c r="G371" s="88" t="s">
        <v>839</v>
      </c>
      <c r="H371" s="87" t="s">
        <v>896</v>
      </c>
      <c r="I371" s="87" t="s">
        <v>702</v>
      </c>
      <c r="J371" s="100"/>
      <c r="K371" s="90">
        <v>5.8899999999969861</v>
      </c>
      <c r="L371" s="88" t="s">
        <v>134</v>
      </c>
      <c r="M371" s="89">
        <v>6.1349999999999995E-2</v>
      </c>
      <c r="N371" s="89">
        <v>6.6700000000183585E-2</v>
      </c>
      <c r="O371" s="90">
        <v>9518.35</v>
      </c>
      <c r="P371" s="101">
        <v>97.506069999999994</v>
      </c>
      <c r="Q371" s="90"/>
      <c r="R371" s="90">
        <v>36.494625798999998</v>
      </c>
      <c r="S371" s="91">
        <v>9.5183500000000001E-6</v>
      </c>
      <c r="T371" s="91">
        <f t="shared" si="6"/>
        <v>8.035269098692451E-4</v>
      </c>
      <c r="U371" s="91">
        <f>R371/'סכום נכסי הקרן'!$C$42</f>
        <v>1.8865878715994895E-4</v>
      </c>
    </row>
    <row r="372" spans="2:21">
      <c r="B372" s="86" t="s">
        <v>914</v>
      </c>
      <c r="C372" s="87" t="s">
        <v>915</v>
      </c>
      <c r="D372" s="88" t="s">
        <v>29</v>
      </c>
      <c r="E372" s="88" t="s">
        <v>700</v>
      </c>
      <c r="F372" s="87"/>
      <c r="G372" s="88" t="s">
        <v>839</v>
      </c>
      <c r="H372" s="87" t="s">
        <v>896</v>
      </c>
      <c r="I372" s="87" t="s">
        <v>702</v>
      </c>
      <c r="J372" s="100"/>
      <c r="K372" s="90">
        <v>4.5600000000030798</v>
      </c>
      <c r="L372" s="88" t="s">
        <v>134</v>
      </c>
      <c r="M372" s="89">
        <v>7.1249999999999994E-2</v>
      </c>
      <c r="N372" s="89">
        <v>6.6400000000071846E-2</v>
      </c>
      <c r="O372" s="90">
        <v>28555.05</v>
      </c>
      <c r="P372" s="101">
        <v>104.10363</v>
      </c>
      <c r="Q372" s="90"/>
      <c r="R372" s="90">
        <v>116.891894544</v>
      </c>
      <c r="S372" s="91">
        <v>3.80734E-5</v>
      </c>
      <c r="T372" s="91">
        <f t="shared" si="6"/>
        <v>2.5736880637991276E-3</v>
      </c>
      <c r="U372" s="91">
        <f>R372/'סכום נכסי הקרן'!$C$42</f>
        <v>6.0427206939888572E-4</v>
      </c>
    </row>
    <row r="373" spans="2:21">
      <c r="B373" s="86" t="s">
        <v>916</v>
      </c>
      <c r="C373" s="87" t="s">
        <v>917</v>
      </c>
      <c r="D373" s="88" t="s">
        <v>29</v>
      </c>
      <c r="E373" s="88" t="s">
        <v>700</v>
      </c>
      <c r="F373" s="87"/>
      <c r="G373" s="88" t="s">
        <v>790</v>
      </c>
      <c r="H373" s="87" t="s">
        <v>720</v>
      </c>
      <c r="I373" s="87" t="s">
        <v>702</v>
      </c>
      <c r="J373" s="100"/>
      <c r="K373" s="90">
        <v>4.5100000000056859</v>
      </c>
      <c r="L373" s="88" t="s">
        <v>132</v>
      </c>
      <c r="M373" s="89">
        <v>4.6249999999999999E-2</v>
      </c>
      <c r="N373" s="89">
        <v>6.1100000000131008E-2</v>
      </c>
      <c r="O373" s="90">
        <v>23798.730505</v>
      </c>
      <c r="P373" s="101">
        <v>94.046379999999999</v>
      </c>
      <c r="Q373" s="90"/>
      <c r="R373" s="90">
        <v>80.910363653999994</v>
      </c>
      <c r="S373" s="91">
        <v>4.3270419100000002E-5</v>
      </c>
      <c r="T373" s="91">
        <f t="shared" si="6"/>
        <v>1.7814583122832558E-3</v>
      </c>
      <c r="U373" s="91">
        <f>R373/'סכום נכסי הקרן'!$C$42</f>
        <v>4.1826572382754285E-4</v>
      </c>
    </row>
    <row r="374" spans="2:21">
      <c r="B374" s="86" t="s">
        <v>918</v>
      </c>
      <c r="C374" s="87" t="s">
        <v>919</v>
      </c>
      <c r="D374" s="88" t="s">
        <v>29</v>
      </c>
      <c r="E374" s="88" t="s">
        <v>700</v>
      </c>
      <c r="F374" s="87"/>
      <c r="G374" s="88" t="s">
        <v>790</v>
      </c>
      <c r="H374" s="87" t="s">
        <v>920</v>
      </c>
      <c r="I374" s="87" t="s">
        <v>733</v>
      </c>
      <c r="J374" s="100"/>
      <c r="K374" s="90">
        <v>4.1900000000221675</v>
      </c>
      <c r="L374" s="88" t="s">
        <v>132</v>
      </c>
      <c r="M374" s="89">
        <v>6.3750000000000001E-2</v>
      </c>
      <c r="N374" s="89">
        <v>5.7700000000261979E-2</v>
      </c>
      <c r="O374" s="90">
        <v>26651.38</v>
      </c>
      <c r="P374" s="101">
        <v>103.01075</v>
      </c>
      <c r="Q374" s="90"/>
      <c r="R374" s="90">
        <v>99.245437920000001</v>
      </c>
      <c r="S374" s="91">
        <v>5.3302760000000005E-5</v>
      </c>
      <c r="T374" s="91">
        <f t="shared" si="6"/>
        <v>2.1851540687029803E-3</v>
      </c>
      <c r="U374" s="91">
        <f>R374/'סכום נכסי הקרן'!$C$42</f>
        <v>5.130487993565961E-4</v>
      </c>
    </row>
    <row r="375" spans="2:21">
      <c r="B375" s="86" t="s">
        <v>921</v>
      </c>
      <c r="C375" s="87" t="s">
        <v>922</v>
      </c>
      <c r="D375" s="88" t="s">
        <v>29</v>
      </c>
      <c r="E375" s="88" t="s">
        <v>700</v>
      </c>
      <c r="F375" s="87"/>
      <c r="G375" s="88" t="s">
        <v>743</v>
      </c>
      <c r="H375" s="87" t="s">
        <v>720</v>
      </c>
      <c r="I375" s="87" t="s">
        <v>702</v>
      </c>
      <c r="J375" s="100"/>
      <c r="K375" s="90">
        <v>4.0699999999638949</v>
      </c>
      <c r="L375" s="88" t="s">
        <v>135</v>
      </c>
      <c r="M375" s="89">
        <v>8.5000000000000006E-2</v>
      </c>
      <c r="N375" s="89">
        <v>0.10239999999887109</v>
      </c>
      <c r="O375" s="90">
        <v>9518.35</v>
      </c>
      <c r="P375" s="101">
        <v>92.497389999999996</v>
      </c>
      <c r="Q375" s="90"/>
      <c r="R375" s="90">
        <v>39.330235905999999</v>
      </c>
      <c r="S375" s="91">
        <v>1.2691133333333335E-5</v>
      </c>
      <c r="T375" s="91">
        <f t="shared" si="6"/>
        <v>8.6596045938475065E-4</v>
      </c>
      <c r="U375" s="91">
        <f>R375/'סכום נכסי הקרן'!$C$42</f>
        <v>2.0331745955164593E-4</v>
      </c>
    </row>
    <row r="376" spans="2:21">
      <c r="B376" s="86" t="s">
        <v>923</v>
      </c>
      <c r="C376" s="87" t="s">
        <v>924</v>
      </c>
      <c r="D376" s="88" t="s">
        <v>29</v>
      </c>
      <c r="E376" s="88" t="s">
        <v>700</v>
      </c>
      <c r="F376" s="87"/>
      <c r="G376" s="88" t="s">
        <v>743</v>
      </c>
      <c r="H376" s="87" t="s">
        <v>720</v>
      </c>
      <c r="I376" s="87" t="s">
        <v>702</v>
      </c>
      <c r="J376" s="100"/>
      <c r="K376" s="90">
        <v>4.3799999999740553</v>
      </c>
      <c r="L376" s="88" t="s">
        <v>135</v>
      </c>
      <c r="M376" s="89">
        <v>8.5000000000000006E-2</v>
      </c>
      <c r="N376" s="89">
        <v>0.10099999999926239</v>
      </c>
      <c r="O376" s="90">
        <v>9518.35</v>
      </c>
      <c r="P376" s="101">
        <v>92.463390000000004</v>
      </c>
      <c r="Q376" s="90"/>
      <c r="R376" s="90">
        <v>39.315778979000001</v>
      </c>
      <c r="S376" s="91">
        <v>1.2691133333333335E-5</v>
      </c>
      <c r="T376" s="91">
        <f t="shared" si="6"/>
        <v>8.6564215142503908E-4</v>
      </c>
      <c r="U376" s="91">
        <f>R376/'סכום נכסי הקרן'!$C$42</f>
        <v>2.0324272453918404E-4</v>
      </c>
    </row>
    <row r="377" spans="2:21">
      <c r="B377" s="86" t="s">
        <v>925</v>
      </c>
      <c r="C377" s="87" t="s">
        <v>926</v>
      </c>
      <c r="D377" s="88" t="s">
        <v>29</v>
      </c>
      <c r="E377" s="88" t="s">
        <v>700</v>
      </c>
      <c r="F377" s="87"/>
      <c r="G377" s="88" t="s">
        <v>846</v>
      </c>
      <c r="H377" s="87" t="s">
        <v>920</v>
      </c>
      <c r="I377" s="87" t="s">
        <v>733</v>
      </c>
      <c r="J377" s="100"/>
      <c r="K377" s="90">
        <v>6.2599999999810141</v>
      </c>
      <c r="L377" s="88" t="s">
        <v>132</v>
      </c>
      <c r="M377" s="89">
        <v>4.1250000000000002E-2</v>
      </c>
      <c r="N377" s="89">
        <v>6.3699999999883974E-2</v>
      </c>
      <c r="O377" s="90">
        <v>30483.467710000001</v>
      </c>
      <c r="P377" s="101">
        <v>86.028040000000004</v>
      </c>
      <c r="Q377" s="90"/>
      <c r="R377" s="90">
        <v>94.80095403</v>
      </c>
      <c r="S377" s="91">
        <v>6.0966935420000003E-5</v>
      </c>
      <c r="T377" s="91">
        <f t="shared" si="6"/>
        <v>2.0872968547185258E-3</v>
      </c>
      <c r="U377" s="91">
        <f>R377/'סכום נכסי הקרן'!$C$42</f>
        <v>4.9007306191904969E-4</v>
      </c>
    </row>
    <row r="378" spans="2:21">
      <c r="B378" s="86" t="s">
        <v>927</v>
      </c>
      <c r="C378" s="87" t="s">
        <v>928</v>
      </c>
      <c r="D378" s="88" t="s">
        <v>29</v>
      </c>
      <c r="E378" s="88" t="s">
        <v>700</v>
      </c>
      <c r="F378" s="87"/>
      <c r="G378" s="88" t="s">
        <v>846</v>
      </c>
      <c r="H378" s="87" t="s">
        <v>920</v>
      </c>
      <c r="I378" s="87" t="s">
        <v>733</v>
      </c>
      <c r="J378" s="100"/>
      <c r="K378" s="90">
        <v>4.7199999999865678</v>
      </c>
      <c r="L378" s="88" t="s">
        <v>132</v>
      </c>
      <c r="M378" s="89">
        <v>0.04</v>
      </c>
      <c r="N378" s="89">
        <v>7.16999999996418E-2</v>
      </c>
      <c r="O378" s="90">
        <v>14277.525</v>
      </c>
      <c r="P378" s="101">
        <v>86.543329999999997</v>
      </c>
      <c r="Q378" s="90"/>
      <c r="R378" s="90">
        <v>44.667829480000002</v>
      </c>
      <c r="S378" s="91">
        <v>7.1387625000000001E-6</v>
      </c>
      <c r="T378" s="91">
        <f t="shared" si="6"/>
        <v>9.8348187457272828E-4</v>
      </c>
      <c r="U378" s="91">
        <f>R378/'סכום נכסי הקרן'!$C$42</f>
        <v>2.3091012307338479E-4</v>
      </c>
    </row>
    <row r="379" spans="2:21">
      <c r="B379" s="86" t="s">
        <v>929</v>
      </c>
      <c r="C379" s="87" t="s">
        <v>930</v>
      </c>
      <c r="D379" s="88" t="s">
        <v>29</v>
      </c>
      <c r="E379" s="88" t="s">
        <v>700</v>
      </c>
      <c r="F379" s="87"/>
      <c r="G379" s="88" t="s">
        <v>749</v>
      </c>
      <c r="H379" s="87" t="s">
        <v>720</v>
      </c>
      <c r="I379" s="87" t="s">
        <v>702</v>
      </c>
      <c r="J379" s="100"/>
      <c r="K379" s="90">
        <v>2.809999999984587</v>
      </c>
      <c r="L379" s="88" t="s">
        <v>132</v>
      </c>
      <c r="M379" s="89">
        <v>4.3749999999999997E-2</v>
      </c>
      <c r="N379" s="89">
        <v>6.0799999999527607E-2</v>
      </c>
      <c r="O379" s="90">
        <v>14277.525</v>
      </c>
      <c r="P379" s="101">
        <v>96.794210000000007</v>
      </c>
      <c r="Q379" s="90"/>
      <c r="R379" s="90">
        <v>49.958639517000002</v>
      </c>
      <c r="S379" s="91">
        <v>7.1387625000000001E-6</v>
      </c>
      <c r="T379" s="91">
        <f t="shared" si="6"/>
        <v>1.0999732249197783E-3</v>
      </c>
      <c r="U379" s="91">
        <f>R379/'סכום נכסי הקרן'!$C$42</f>
        <v>2.5826093933251342E-4</v>
      </c>
    </row>
    <row r="380" spans="2:21">
      <c r="B380" s="86" t="s">
        <v>931</v>
      </c>
      <c r="C380" s="87" t="s">
        <v>932</v>
      </c>
      <c r="D380" s="88" t="s">
        <v>29</v>
      </c>
      <c r="E380" s="88" t="s">
        <v>700</v>
      </c>
      <c r="F380" s="87"/>
      <c r="G380" s="88" t="s">
        <v>761</v>
      </c>
      <c r="H380" s="87" t="s">
        <v>933</v>
      </c>
      <c r="I380" s="87" t="s">
        <v>733</v>
      </c>
      <c r="J380" s="100"/>
      <c r="K380" s="90">
        <v>4.1200000000143024</v>
      </c>
      <c r="L380" s="88" t="s">
        <v>134</v>
      </c>
      <c r="M380" s="89">
        <v>2.6249999999999999E-2</v>
      </c>
      <c r="N380" s="89">
        <v>0.10460000000054828</v>
      </c>
      <c r="O380" s="90">
        <v>17180.621749999998</v>
      </c>
      <c r="P380" s="101">
        <v>74.511700000000005</v>
      </c>
      <c r="Q380" s="90"/>
      <c r="R380" s="90">
        <v>50.338345744000009</v>
      </c>
      <c r="S380" s="91">
        <v>5.7268739166666664E-5</v>
      </c>
      <c r="T380" s="91">
        <f t="shared" si="6"/>
        <v>1.1083334742594984E-3</v>
      </c>
      <c r="U380" s="91">
        <f>R380/'סכום נכסי הקרן'!$C$42</f>
        <v>2.602238287907433E-4</v>
      </c>
    </row>
    <row r="381" spans="2:21">
      <c r="B381" s="86" t="s">
        <v>934</v>
      </c>
      <c r="C381" s="87" t="s">
        <v>935</v>
      </c>
      <c r="D381" s="88" t="s">
        <v>29</v>
      </c>
      <c r="E381" s="88" t="s">
        <v>700</v>
      </c>
      <c r="F381" s="87"/>
      <c r="G381" s="88" t="s">
        <v>743</v>
      </c>
      <c r="H381" s="87" t="s">
        <v>936</v>
      </c>
      <c r="I381" s="87" t="s">
        <v>702</v>
      </c>
      <c r="J381" s="100"/>
      <c r="K381" s="90">
        <v>3.9799999999721898</v>
      </c>
      <c r="L381" s="88" t="s">
        <v>135</v>
      </c>
      <c r="M381" s="89">
        <v>8.8749999999999996E-2</v>
      </c>
      <c r="N381" s="89">
        <v>0.11229999999943485</v>
      </c>
      <c r="O381" s="90">
        <v>19322.250499999998</v>
      </c>
      <c r="P381" s="101">
        <v>90.816869999999994</v>
      </c>
      <c r="Q381" s="90"/>
      <c r="R381" s="90">
        <v>78.389813741000012</v>
      </c>
      <c r="S381" s="91">
        <v>1.5457800399999999E-5</v>
      </c>
      <c r="T381" s="91">
        <f t="shared" si="6"/>
        <v>1.7259616565860883E-3</v>
      </c>
      <c r="U381" s="91">
        <f>R381/'סכום נכסי הקרן'!$C$42</f>
        <v>4.0523575354694006E-4</v>
      </c>
    </row>
    <row r="382" spans="2:21">
      <c r="B382" s="86" t="s">
        <v>937</v>
      </c>
      <c r="C382" s="87" t="s">
        <v>938</v>
      </c>
      <c r="D382" s="88" t="s">
        <v>29</v>
      </c>
      <c r="E382" s="88" t="s">
        <v>700</v>
      </c>
      <c r="F382" s="87"/>
      <c r="G382" s="88" t="s">
        <v>846</v>
      </c>
      <c r="H382" s="87" t="s">
        <v>933</v>
      </c>
      <c r="I382" s="87" t="s">
        <v>733</v>
      </c>
      <c r="J382" s="100"/>
      <c r="K382" s="90">
        <v>6.1999999999507382</v>
      </c>
      <c r="L382" s="88" t="s">
        <v>132</v>
      </c>
      <c r="M382" s="89">
        <v>4.4999999999999998E-2</v>
      </c>
      <c r="N382" s="89">
        <v>7.2399999999408868E-2</v>
      </c>
      <c r="O382" s="90">
        <v>6662.8450000000003</v>
      </c>
      <c r="P382" s="101">
        <v>84.280500000000004</v>
      </c>
      <c r="Q382" s="90"/>
      <c r="R382" s="90">
        <v>20.29995688</v>
      </c>
      <c r="S382" s="91">
        <v>2.4228527272727275E-6</v>
      </c>
      <c r="T382" s="91">
        <f t="shared" si="6"/>
        <v>4.4695790860012824E-4</v>
      </c>
      <c r="U382" s="91">
        <f>R382/'סכום נכסי הקרן'!$C$42</f>
        <v>1.0494052646198121E-4</v>
      </c>
    </row>
    <row r="383" spans="2:21">
      <c r="B383" s="86" t="s">
        <v>939</v>
      </c>
      <c r="C383" s="87" t="s">
        <v>940</v>
      </c>
      <c r="D383" s="88" t="s">
        <v>29</v>
      </c>
      <c r="E383" s="88" t="s">
        <v>700</v>
      </c>
      <c r="F383" s="87"/>
      <c r="G383" s="88" t="s">
        <v>846</v>
      </c>
      <c r="H383" s="87" t="s">
        <v>933</v>
      </c>
      <c r="I383" s="87" t="s">
        <v>733</v>
      </c>
      <c r="J383" s="100"/>
      <c r="K383" s="90">
        <v>5.8599999999854901</v>
      </c>
      <c r="L383" s="88" t="s">
        <v>132</v>
      </c>
      <c r="M383" s="89">
        <v>4.7500000000000001E-2</v>
      </c>
      <c r="N383" s="89">
        <v>7.2199999999867523E-2</v>
      </c>
      <c r="O383" s="90">
        <v>30458.720000000001</v>
      </c>
      <c r="P383" s="101">
        <v>86.378640000000004</v>
      </c>
      <c r="Q383" s="90"/>
      <c r="R383" s="90">
        <v>95.110027333000005</v>
      </c>
      <c r="S383" s="91">
        <v>9.986465573770492E-6</v>
      </c>
      <c r="T383" s="91">
        <f t="shared" si="6"/>
        <v>2.0941019311001962E-3</v>
      </c>
      <c r="U383" s="91">
        <f>R383/'סכום נכסי הקרן'!$C$42</f>
        <v>4.9167081482679701E-4</v>
      </c>
    </row>
    <row r="384" spans="2:21">
      <c r="B384" s="86" t="s">
        <v>941</v>
      </c>
      <c r="C384" s="87" t="s">
        <v>942</v>
      </c>
      <c r="D384" s="88" t="s">
        <v>29</v>
      </c>
      <c r="E384" s="88" t="s">
        <v>700</v>
      </c>
      <c r="F384" s="87"/>
      <c r="G384" s="88" t="s">
        <v>798</v>
      </c>
      <c r="H384" s="87" t="s">
        <v>936</v>
      </c>
      <c r="I384" s="87" t="s">
        <v>702</v>
      </c>
      <c r="J384" s="100"/>
      <c r="K384" s="90">
        <v>2.6000000000044254</v>
      </c>
      <c r="L384" s="88" t="s">
        <v>135</v>
      </c>
      <c r="M384" s="89">
        <v>0.06</v>
      </c>
      <c r="N384" s="89">
        <v>0.10380000000034521</v>
      </c>
      <c r="O384" s="90">
        <v>22558.489500000003</v>
      </c>
      <c r="P384" s="101">
        <v>89.691329999999994</v>
      </c>
      <c r="Q384" s="90"/>
      <c r="R384" s="90">
        <v>90.384902326000002</v>
      </c>
      <c r="S384" s="91">
        <v>1.8046791600000003E-5</v>
      </c>
      <c r="T384" s="91">
        <f t="shared" si="6"/>
        <v>1.9900656514426954E-3</v>
      </c>
      <c r="U384" s="91">
        <f>R384/'סכום נכסי הקרן'!$C$42</f>
        <v>4.6724430452608871E-4</v>
      </c>
    </row>
    <row r="385" spans="2:21">
      <c r="B385" s="86" t="s">
        <v>943</v>
      </c>
      <c r="C385" s="87" t="s">
        <v>944</v>
      </c>
      <c r="D385" s="88" t="s">
        <v>29</v>
      </c>
      <c r="E385" s="88" t="s">
        <v>700</v>
      </c>
      <c r="F385" s="87"/>
      <c r="G385" s="88" t="s">
        <v>798</v>
      </c>
      <c r="H385" s="87" t="s">
        <v>936</v>
      </c>
      <c r="I385" s="87" t="s">
        <v>702</v>
      </c>
      <c r="J385" s="100"/>
      <c r="K385" s="90">
        <v>2.6599999999913835</v>
      </c>
      <c r="L385" s="88" t="s">
        <v>134</v>
      </c>
      <c r="M385" s="89">
        <v>0.05</v>
      </c>
      <c r="N385" s="89">
        <v>8.0299999999526098E-2</v>
      </c>
      <c r="O385" s="90">
        <v>9518.35</v>
      </c>
      <c r="P385" s="101">
        <v>93.025509999999997</v>
      </c>
      <c r="Q385" s="90"/>
      <c r="R385" s="90">
        <v>34.817638655000003</v>
      </c>
      <c r="S385" s="91">
        <v>9.5183500000000001E-6</v>
      </c>
      <c r="T385" s="91">
        <f t="shared" si="6"/>
        <v>7.6660354736841115E-4</v>
      </c>
      <c r="U385" s="91">
        <f>R385/'סכום נכסי הקרן'!$C$42</f>
        <v>1.7998961043205563E-4</v>
      </c>
    </row>
    <row r="386" spans="2:21">
      <c r="B386" s="86" t="s">
        <v>945</v>
      </c>
      <c r="C386" s="87" t="s">
        <v>946</v>
      </c>
      <c r="D386" s="88" t="s">
        <v>29</v>
      </c>
      <c r="E386" s="88" t="s">
        <v>700</v>
      </c>
      <c r="F386" s="87"/>
      <c r="G386" s="88" t="s">
        <v>790</v>
      </c>
      <c r="H386" s="87" t="s">
        <v>933</v>
      </c>
      <c r="I386" s="87" t="s">
        <v>733</v>
      </c>
      <c r="J386" s="100"/>
      <c r="K386" s="90">
        <v>6.4500000000344491</v>
      </c>
      <c r="L386" s="88" t="s">
        <v>132</v>
      </c>
      <c r="M386" s="89">
        <v>5.1249999999999997E-2</v>
      </c>
      <c r="N386" s="89">
        <v>7.0000000000322957E-2</v>
      </c>
      <c r="O386" s="90">
        <v>28555.05</v>
      </c>
      <c r="P386" s="101">
        <v>89.98742</v>
      </c>
      <c r="Q386" s="90"/>
      <c r="R386" s="90">
        <v>92.890865844000004</v>
      </c>
      <c r="S386" s="91">
        <v>1.4277525E-5</v>
      </c>
      <c r="T386" s="91">
        <f t="shared" si="6"/>
        <v>2.0452411485954508E-3</v>
      </c>
      <c r="U386" s="91">
        <f>R386/'סכום נכסי הקרן'!$C$42</f>
        <v>4.8019887051004554E-4</v>
      </c>
    </row>
    <row r="387" spans="2:21">
      <c r="B387" s="86" t="s">
        <v>947</v>
      </c>
      <c r="C387" s="87" t="s">
        <v>948</v>
      </c>
      <c r="D387" s="88" t="s">
        <v>29</v>
      </c>
      <c r="E387" s="88" t="s">
        <v>700</v>
      </c>
      <c r="F387" s="87"/>
      <c r="G387" s="88" t="s">
        <v>761</v>
      </c>
      <c r="H387" s="87" t="s">
        <v>949</v>
      </c>
      <c r="I387" s="87" t="s">
        <v>733</v>
      </c>
      <c r="J387" s="100"/>
      <c r="K387" s="90">
        <v>3.1999999999856588</v>
      </c>
      <c r="L387" s="88" t="s">
        <v>134</v>
      </c>
      <c r="M387" s="89">
        <v>3.6249999999999998E-2</v>
      </c>
      <c r="N387" s="89">
        <v>0.3960999999983556</v>
      </c>
      <c r="O387" s="90">
        <v>29506.884999999998</v>
      </c>
      <c r="P387" s="101">
        <v>36.058929999999997</v>
      </c>
      <c r="Q387" s="90"/>
      <c r="R387" s="90">
        <v>41.838086808</v>
      </c>
      <c r="S387" s="91">
        <v>8.4305385714285706E-5</v>
      </c>
      <c r="T387" s="91">
        <f t="shared" si="6"/>
        <v>9.2117751235017869E-4</v>
      </c>
      <c r="U387" s="91">
        <f>R387/'סכום נכסי הקרן'!$C$42</f>
        <v>2.1628178235783479E-4</v>
      </c>
    </row>
    <row r="388" spans="2:21">
      <c r="B388" s="86" t="s">
        <v>950</v>
      </c>
      <c r="C388" s="87" t="s">
        <v>951</v>
      </c>
      <c r="D388" s="88" t="s">
        <v>29</v>
      </c>
      <c r="E388" s="88" t="s">
        <v>700</v>
      </c>
      <c r="F388" s="87"/>
      <c r="G388" s="88" t="s">
        <v>563</v>
      </c>
      <c r="H388" s="87" t="s">
        <v>551</v>
      </c>
      <c r="I388" s="87"/>
      <c r="J388" s="100"/>
      <c r="K388" s="90">
        <v>4.079999999970652</v>
      </c>
      <c r="L388" s="88" t="s">
        <v>132</v>
      </c>
      <c r="M388" s="89">
        <v>2.5000000000000001E-2</v>
      </c>
      <c r="N388" s="89">
        <v>-3.8000000000249167E-3</v>
      </c>
      <c r="O388" s="90">
        <v>17797.477500000001</v>
      </c>
      <c r="P388" s="101">
        <v>112.27983</v>
      </c>
      <c r="Q388" s="90"/>
      <c r="R388" s="90">
        <v>72.238465739000006</v>
      </c>
      <c r="S388" s="91">
        <v>4.126951304347826E-5</v>
      </c>
      <c r="T388" s="91">
        <f t="shared" si="6"/>
        <v>1.590523258647703E-3</v>
      </c>
      <c r="U388" s="91">
        <f>R388/'סכום נכסי הקרן'!$C$42</f>
        <v>3.7343639054352774E-4</v>
      </c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105" t="s">
        <v>221</v>
      </c>
      <c r="C392" s="104"/>
      <c r="D392" s="104"/>
      <c r="E392" s="104"/>
      <c r="F392" s="104"/>
      <c r="G392" s="104"/>
      <c r="H392" s="104"/>
      <c r="I392" s="104"/>
      <c r="J392" s="104"/>
      <c r="K392" s="10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105" t="s">
        <v>112</v>
      </c>
      <c r="C393" s="104"/>
      <c r="D393" s="104"/>
      <c r="E393" s="104"/>
      <c r="F393" s="104"/>
      <c r="G393" s="104"/>
      <c r="H393" s="104"/>
      <c r="I393" s="104"/>
      <c r="J393" s="104"/>
      <c r="K393" s="10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105" t="s">
        <v>204</v>
      </c>
      <c r="C394" s="104"/>
      <c r="D394" s="104"/>
      <c r="E394" s="104"/>
      <c r="F394" s="104"/>
      <c r="G394" s="104"/>
      <c r="H394" s="104"/>
      <c r="I394" s="104"/>
      <c r="J394" s="104"/>
      <c r="K394" s="10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105" t="s">
        <v>212</v>
      </c>
      <c r="C395" s="104"/>
      <c r="D395" s="104"/>
      <c r="E395" s="104"/>
      <c r="F395" s="104"/>
      <c r="G395" s="104"/>
      <c r="H395" s="104"/>
      <c r="I395" s="104"/>
      <c r="J395" s="104"/>
      <c r="K395" s="10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145" t="s">
        <v>217</v>
      </c>
      <c r="C396" s="145"/>
      <c r="D396" s="145"/>
      <c r="E396" s="145"/>
      <c r="F396" s="145"/>
      <c r="G396" s="145"/>
      <c r="H396" s="145"/>
      <c r="I396" s="145"/>
      <c r="J396" s="145"/>
      <c r="K396" s="145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14" priority="4" operator="equal">
      <formula>"NR3"</formula>
    </cfRule>
  </conditionalFormatting>
  <conditionalFormatting sqref="B12:B368">
    <cfRule type="containsText" dxfId="13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140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9454</v>
      </c>
    </row>
    <row r="6" spans="2:15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63">
      <c r="B8" s="21" t="s">
        <v>115</v>
      </c>
      <c r="C8" s="29" t="s">
        <v>47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206</v>
      </c>
      <c r="J8" s="12" t="s">
        <v>205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31</v>
      </c>
      <c r="C11" s="74"/>
      <c r="D11" s="75"/>
      <c r="E11" s="75"/>
      <c r="F11" s="74"/>
      <c r="G11" s="75"/>
      <c r="H11" s="75"/>
      <c r="I11" s="77"/>
      <c r="J11" s="97"/>
      <c r="K11" s="77">
        <v>73.217833569000007</v>
      </c>
      <c r="L11" s="77">
        <f>L12+L183</f>
        <v>27194.963639037993</v>
      </c>
      <c r="M11" s="78"/>
      <c r="N11" s="78">
        <f t="shared" ref="N11:N46" si="0">IFERROR(L11/$L$11,0)</f>
        <v>1</v>
      </c>
      <c r="O11" s="78">
        <f>L11/'סכום נכסי הקרן'!$C$42</f>
        <v>0.14058422972350093</v>
      </c>
    </row>
    <row r="12" spans="2:15">
      <c r="B12" s="79" t="s">
        <v>199</v>
      </c>
      <c r="C12" s="80"/>
      <c r="D12" s="81"/>
      <c r="E12" s="81"/>
      <c r="F12" s="80"/>
      <c r="G12" s="81"/>
      <c r="H12" s="81"/>
      <c r="I12" s="83"/>
      <c r="J12" s="99"/>
      <c r="K12" s="83">
        <v>72.275831656000008</v>
      </c>
      <c r="L12" s="83">
        <f>L13+L48+L111</f>
        <v>20838.016959071992</v>
      </c>
      <c r="M12" s="84"/>
      <c r="N12" s="84">
        <f t="shared" si="0"/>
        <v>0.76624544293044428</v>
      </c>
      <c r="O12" s="84">
        <f>L12/'סכום נכסי הקרן'!$C$42</f>
        <v>0.1077220253735193</v>
      </c>
    </row>
    <row r="13" spans="2:15">
      <c r="B13" s="85" t="s">
        <v>953</v>
      </c>
      <c r="C13" s="80"/>
      <c r="D13" s="81"/>
      <c r="E13" s="81"/>
      <c r="F13" s="80"/>
      <c r="G13" s="81"/>
      <c r="H13" s="81"/>
      <c r="I13" s="83"/>
      <c r="J13" s="99"/>
      <c r="K13" s="83">
        <v>53.735793150000006</v>
      </c>
      <c r="L13" s="83">
        <f>SUM(L14:L46)</f>
        <v>13305.462059071997</v>
      </c>
      <c r="M13" s="84"/>
      <c r="N13" s="84">
        <f t="shared" si="0"/>
        <v>0.48926199114207275</v>
      </c>
      <c r="O13" s="84">
        <f>L13/'סכום נכסי הקרן'!$C$42</f>
        <v>6.8782520157694635E-2</v>
      </c>
    </row>
    <row r="14" spans="2:15">
      <c r="B14" s="86" t="s">
        <v>954</v>
      </c>
      <c r="C14" s="87" t="s">
        <v>955</v>
      </c>
      <c r="D14" s="88" t="s">
        <v>120</v>
      </c>
      <c r="E14" s="88" t="s">
        <v>315</v>
      </c>
      <c r="F14" s="87" t="s">
        <v>532</v>
      </c>
      <c r="G14" s="88" t="s">
        <v>349</v>
      </c>
      <c r="H14" s="88" t="s">
        <v>133</v>
      </c>
      <c r="I14" s="90">
        <v>13639.898315</v>
      </c>
      <c r="J14" s="101">
        <v>2674</v>
      </c>
      <c r="K14" s="90"/>
      <c r="L14" s="90">
        <v>364.73088094799999</v>
      </c>
      <c r="M14" s="91">
        <v>6.0777764931472606E-5</v>
      </c>
      <c r="N14" s="91">
        <f t="shared" si="0"/>
        <v>1.3411706880329631E-2</v>
      </c>
      <c r="O14" s="91">
        <f>L14/'סכום נכסי הקרן'!$C$42</f>
        <v>1.8854744810485188E-3</v>
      </c>
    </row>
    <row r="15" spans="2:15">
      <c r="B15" s="86" t="s">
        <v>956</v>
      </c>
      <c r="C15" s="87" t="s">
        <v>957</v>
      </c>
      <c r="D15" s="88" t="s">
        <v>120</v>
      </c>
      <c r="E15" s="88" t="s">
        <v>315</v>
      </c>
      <c r="F15" s="87" t="s">
        <v>952</v>
      </c>
      <c r="G15" s="88" t="s">
        <v>563</v>
      </c>
      <c r="H15" s="88" t="s">
        <v>133</v>
      </c>
      <c r="I15" s="90">
        <v>1550.2363270000001</v>
      </c>
      <c r="J15" s="101">
        <v>30480</v>
      </c>
      <c r="K15" s="90"/>
      <c r="L15" s="90">
        <v>472.51203293999998</v>
      </c>
      <c r="M15" s="91">
        <v>2.7635456950717877E-5</v>
      </c>
      <c r="N15" s="91">
        <f t="shared" si="0"/>
        <v>1.7374983074502644E-2</v>
      </c>
      <c r="O15" s="91">
        <f>L15/'סכום נכסי הקרן'!$C$42</f>
        <v>2.4426486119878202E-3</v>
      </c>
    </row>
    <row r="16" spans="2:15">
      <c r="B16" s="86" t="s">
        <v>958</v>
      </c>
      <c r="C16" s="87" t="s">
        <v>959</v>
      </c>
      <c r="D16" s="88" t="s">
        <v>120</v>
      </c>
      <c r="E16" s="88" t="s">
        <v>315</v>
      </c>
      <c r="F16" s="87" t="s">
        <v>578</v>
      </c>
      <c r="G16" s="88" t="s">
        <v>432</v>
      </c>
      <c r="H16" s="88" t="s">
        <v>133</v>
      </c>
      <c r="I16" s="90">
        <v>47828.989931999997</v>
      </c>
      <c r="J16" s="101">
        <v>2413</v>
      </c>
      <c r="K16" s="90"/>
      <c r="L16" s="90">
        <v>1154.1135270499999</v>
      </c>
      <c r="M16" s="91">
        <v>3.7099988007988138E-5</v>
      </c>
      <c r="N16" s="91">
        <f t="shared" si="0"/>
        <v>4.2438502303907694E-2</v>
      </c>
      <c r="O16" s="91">
        <f>L16/'סכום נכסי הקרן'!$C$42</f>
        <v>5.966184157013883E-3</v>
      </c>
    </row>
    <row r="17" spans="2:15">
      <c r="B17" s="86" t="s">
        <v>960</v>
      </c>
      <c r="C17" s="87" t="s">
        <v>961</v>
      </c>
      <c r="D17" s="88" t="s">
        <v>120</v>
      </c>
      <c r="E17" s="88" t="s">
        <v>315</v>
      </c>
      <c r="F17" s="87" t="s">
        <v>689</v>
      </c>
      <c r="G17" s="88" t="s">
        <v>576</v>
      </c>
      <c r="H17" s="88" t="s">
        <v>133</v>
      </c>
      <c r="I17" s="90">
        <v>1261.2294320000001</v>
      </c>
      <c r="J17" s="101">
        <v>60900</v>
      </c>
      <c r="K17" s="90"/>
      <c r="L17" s="90">
        <v>768.08872413499989</v>
      </c>
      <c r="M17" s="91">
        <v>2.8441412508481262E-5</v>
      </c>
      <c r="N17" s="91">
        <f t="shared" si="0"/>
        <v>2.8243785663034284E-2</v>
      </c>
      <c r="O17" s="91">
        <f>L17/'סכום נכסי הקרן'!$C$42</f>
        <v>3.9706308519133334E-3</v>
      </c>
    </row>
    <row r="18" spans="2:15">
      <c r="B18" s="86" t="s">
        <v>962</v>
      </c>
      <c r="C18" s="87" t="s">
        <v>963</v>
      </c>
      <c r="D18" s="88" t="s">
        <v>120</v>
      </c>
      <c r="E18" s="88" t="s">
        <v>315</v>
      </c>
      <c r="F18" s="87" t="s">
        <v>964</v>
      </c>
      <c r="G18" s="88" t="s">
        <v>339</v>
      </c>
      <c r="H18" s="88" t="s">
        <v>133</v>
      </c>
      <c r="I18" s="90">
        <v>977.40798199999995</v>
      </c>
      <c r="J18" s="101">
        <v>2805</v>
      </c>
      <c r="K18" s="90"/>
      <c r="L18" s="90">
        <v>27.416293883999998</v>
      </c>
      <c r="M18" s="91">
        <v>5.4384295265830111E-6</v>
      </c>
      <c r="N18" s="91">
        <f t="shared" si="0"/>
        <v>1.0081386483137007E-3</v>
      </c>
      <c r="O18" s="91">
        <f>L18/'סכום נכסי הקרן'!$C$42</f>
        <v>1.41728395327673E-4</v>
      </c>
    </row>
    <row r="19" spans="2:15">
      <c r="B19" s="86" t="s">
        <v>965</v>
      </c>
      <c r="C19" s="87" t="s">
        <v>966</v>
      </c>
      <c r="D19" s="88" t="s">
        <v>120</v>
      </c>
      <c r="E19" s="88" t="s">
        <v>315</v>
      </c>
      <c r="F19" s="87" t="s">
        <v>622</v>
      </c>
      <c r="G19" s="88" t="s">
        <v>493</v>
      </c>
      <c r="H19" s="88" t="s">
        <v>133</v>
      </c>
      <c r="I19" s="90">
        <v>292.41435300000001</v>
      </c>
      <c r="J19" s="101">
        <v>152370</v>
      </c>
      <c r="K19" s="90"/>
      <c r="L19" s="90">
        <v>445.55174974200003</v>
      </c>
      <c r="M19" s="91">
        <v>7.619731347297291E-5</v>
      </c>
      <c r="N19" s="91">
        <f t="shared" si="0"/>
        <v>1.638361262974504E-2</v>
      </c>
      <c r="O19" s="91">
        <f>L19/'סכום נכסי הקרן'!$C$42</f>
        <v>2.3032775616409281E-3</v>
      </c>
    </row>
    <row r="20" spans="2:15">
      <c r="B20" s="86" t="s">
        <v>967</v>
      </c>
      <c r="C20" s="87" t="s">
        <v>968</v>
      </c>
      <c r="D20" s="88" t="s">
        <v>120</v>
      </c>
      <c r="E20" s="88" t="s">
        <v>315</v>
      </c>
      <c r="F20" s="87" t="s">
        <v>367</v>
      </c>
      <c r="G20" s="88" t="s">
        <v>339</v>
      </c>
      <c r="H20" s="88" t="s">
        <v>133</v>
      </c>
      <c r="I20" s="90">
        <v>12851.934587000002</v>
      </c>
      <c r="J20" s="101">
        <v>1823</v>
      </c>
      <c r="K20" s="90"/>
      <c r="L20" s="90">
        <v>234.290767518</v>
      </c>
      <c r="M20" s="91">
        <v>2.7343533977974402E-5</v>
      </c>
      <c r="N20" s="91">
        <f t="shared" si="0"/>
        <v>8.6152263569008354E-3</v>
      </c>
      <c r="O20" s="91">
        <f>L20/'סכום נכסי הקרן'!$C$42</f>
        <v>1.2111649612785071E-3</v>
      </c>
    </row>
    <row r="21" spans="2:15">
      <c r="B21" s="86" t="s">
        <v>969</v>
      </c>
      <c r="C21" s="87" t="s">
        <v>970</v>
      </c>
      <c r="D21" s="88" t="s">
        <v>120</v>
      </c>
      <c r="E21" s="88" t="s">
        <v>315</v>
      </c>
      <c r="F21" s="87" t="s">
        <v>651</v>
      </c>
      <c r="G21" s="88" t="s">
        <v>563</v>
      </c>
      <c r="H21" s="88" t="s">
        <v>133</v>
      </c>
      <c r="I21" s="90">
        <v>6113.0167370000008</v>
      </c>
      <c r="J21" s="101">
        <v>6001</v>
      </c>
      <c r="K21" s="90"/>
      <c r="L21" s="90">
        <v>366.84213436600004</v>
      </c>
      <c r="M21" s="91">
        <v>5.197001690198388E-5</v>
      </c>
      <c r="N21" s="91">
        <f t="shared" si="0"/>
        <v>1.3489340866019885E-2</v>
      </c>
      <c r="O21" s="91">
        <f>L21/'סכום נכסי הקרן'!$C$42</f>
        <v>1.8963885951271485E-3</v>
      </c>
    </row>
    <row r="22" spans="2:15">
      <c r="B22" s="86" t="s">
        <v>971</v>
      </c>
      <c r="C22" s="87" t="s">
        <v>972</v>
      </c>
      <c r="D22" s="88" t="s">
        <v>120</v>
      </c>
      <c r="E22" s="88" t="s">
        <v>315</v>
      </c>
      <c r="F22" s="87" t="s">
        <v>973</v>
      </c>
      <c r="G22" s="88" t="s">
        <v>127</v>
      </c>
      <c r="H22" s="88" t="s">
        <v>133</v>
      </c>
      <c r="I22" s="90">
        <v>1780.4301660000001</v>
      </c>
      <c r="J22" s="101">
        <v>5940</v>
      </c>
      <c r="K22" s="90"/>
      <c r="L22" s="90">
        <v>105.75755188500001</v>
      </c>
      <c r="M22" s="91">
        <v>1.0053849104897896E-5</v>
      </c>
      <c r="N22" s="91">
        <f t="shared" si="0"/>
        <v>3.8888653534798817E-3</v>
      </c>
      <c r="O22" s="91">
        <f>L22/'סכום נכסי הקרן'!$C$42</f>
        <v>5.4671314021737937E-4</v>
      </c>
    </row>
    <row r="23" spans="2:15">
      <c r="B23" s="86" t="s">
        <v>974</v>
      </c>
      <c r="C23" s="87" t="s">
        <v>975</v>
      </c>
      <c r="D23" s="88" t="s">
        <v>120</v>
      </c>
      <c r="E23" s="88" t="s">
        <v>315</v>
      </c>
      <c r="F23" s="87" t="s">
        <v>654</v>
      </c>
      <c r="G23" s="88" t="s">
        <v>563</v>
      </c>
      <c r="H23" s="88" t="s">
        <v>133</v>
      </c>
      <c r="I23" s="90">
        <v>26873.663939000002</v>
      </c>
      <c r="J23" s="101">
        <v>1006</v>
      </c>
      <c r="K23" s="90"/>
      <c r="L23" s="90">
        <v>270.34905922799999</v>
      </c>
      <c r="M23" s="91">
        <v>4.9056635239140823E-5</v>
      </c>
      <c r="N23" s="91">
        <f t="shared" si="0"/>
        <v>9.9411443536522211E-3</v>
      </c>
      <c r="O23" s="91">
        <f>L23/'סכום נכסי הקרן'!$C$42</f>
        <v>1.3975681215283281E-3</v>
      </c>
    </row>
    <row r="24" spans="2:15">
      <c r="B24" s="86" t="s">
        <v>976</v>
      </c>
      <c r="C24" s="87" t="s">
        <v>977</v>
      </c>
      <c r="D24" s="88" t="s">
        <v>120</v>
      </c>
      <c r="E24" s="88" t="s">
        <v>315</v>
      </c>
      <c r="F24" s="87" t="s">
        <v>372</v>
      </c>
      <c r="G24" s="88" t="s">
        <v>339</v>
      </c>
      <c r="H24" s="88" t="s">
        <v>133</v>
      </c>
      <c r="I24" s="90">
        <v>3398.6027650000005</v>
      </c>
      <c r="J24" s="101">
        <v>4751</v>
      </c>
      <c r="K24" s="90"/>
      <c r="L24" s="90">
        <v>161.46761738700002</v>
      </c>
      <c r="M24" s="91">
        <v>2.7356510966663017E-5</v>
      </c>
      <c r="N24" s="91">
        <f t="shared" si="0"/>
        <v>5.9374088353335948E-3</v>
      </c>
      <c r="O24" s="91">
        <f>L24/'סכום נכסי הקרן'!$C$42</f>
        <v>8.3470604766888213E-4</v>
      </c>
    </row>
    <row r="25" spans="2:15">
      <c r="B25" s="86" t="s">
        <v>978</v>
      </c>
      <c r="C25" s="87" t="s">
        <v>979</v>
      </c>
      <c r="D25" s="88" t="s">
        <v>120</v>
      </c>
      <c r="E25" s="88" t="s">
        <v>315</v>
      </c>
      <c r="F25" s="87" t="s">
        <v>520</v>
      </c>
      <c r="G25" s="88" t="s">
        <v>521</v>
      </c>
      <c r="H25" s="88" t="s">
        <v>133</v>
      </c>
      <c r="I25" s="90">
        <v>754.92872699999998</v>
      </c>
      <c r="J25" s="101">
        <v>5400</v>
      </c>
      <c r="K25" s="90">
        <v>1.4915579790000002</v>
      </c>
      <c r="L25" s="90">
        <v>42.257709210000002</v>
      </c>
      <c r="M25" s="91">
        <v>7.4577903253033703E-6</v>
      </c>
      <c r="N25" s="91">
        <f t="shared" si="0"/>
        <v>1.5538799672943724E-3</v>
      </c>
      <c r="O25" s="91">
        <f>L25/'סכום נכסי הקרן'!$C$42</f>
        <v>2.1845101828485815E-4</v>
      </c>
    </row>
    <row r="26" spans="2:15">
      <c r="B26" s="86" t="s">
        <v>980</v>
      </c>
      <c r="C26" s="87" t="s">
        <v>981</v>
      </c>
      <c r="D26" s="88" t="s">
        <v>120</v>
      </c>
      <c r="E26" s="88" t="s">
        <v>315</v>
      </c>
      <c r="F26" s="87" t="s">
        <v>435</v>
      </c>
      <c r="G26" s="88" t="s">
        <v>157</v>
      </c>
      <c r="H26" s="88" t="s">
        <v>133</v>
      </c>
      <c r="I26" s="90">
        <v>74590.357166999995</v>
      </c>
      <c r="J26" s="101">
        <v>488.6</v>
      </c>
      <c r="K26" s="90"/>
      <c r="L26" s="90">
        <v>364.44848511499998</v>
      </c>
      <c r="M26" s="91">
        <v>2.6962205725290228E-5</v>
      </c>
      <c r="N26" s="91">
        <f t="shared" si="0"/>
        <v>1.3401322757859446E-2</v>
      </c>
      <c r="O26" s="91">
        <f>L26/'סכום נכסי הקרן'!$C$42</f>
        <v>1.8840146371896934E-3</v>
      </c>
    </row>
    <row r="27" spans="2:15">
      <c r="B27" s="86" t="s">
        <v>982</v>
      </c>
      <c r="C27" s="87" t="s">
        <v>983</v>
      </c>
      <c r="D27" s="88" t="s">
        <v>120</v>
      </c>
      <c r="E27" s="88" t="s">
        <v>315</v>
      </c>
      <c r="F27" s="87" t="s">
        <v>376</v>
      </c>
      <c r="G27" s="88" t="s">
        <v>339</v>
      </c>
      <c r="H27" s="88" t="s">
        <v>133</v>
      </c>
      <c r="I27" s="90">
        <v>553.99987999999996</v>
      </c>
      <c r="J27" s="101">
        <v>29700</v>
      </c>
      <c r="K27" s="90"/>
      <c r="L27" s="90">
        <v>164.53796424699999</v>
      </c>
      <c r="M27" s="91">
        <v>2.3116992453593879E-5</v>
      </c>
      <c r="N27" s="91">
        <f t="shared" si="0"/>
        <v>6.0503101394409672E-3</v>
      </c>
      <c r="O27" s="91">
        <f>L27/'סכום נכסי הקרן'!$C$42</f>
        <v>8.505781905415959E-4</v>
      </c>
    </row>
    <row r="28" spans="2:15">
      <c r="B28" s="86" t="s">
        <v>984</v>
      </c>
      <c r="C28" s="87" t="s">
        <v>985</v>
      </c>
      <c r="D28" s="88" t="s">
        <v>120</v>
      </c>
      <c r="E28" s="88" t="s">
        <v>315</v>
      </c>
      <c r="F28" s="87" t="s">
        <v>986</v>
      </c>
      <c r="G28" s="88" t="s">
        <v>322</v>
      </c>
      <c r="H28" s="88" t="s">
        <v>133</v>
      </c>
      <c r="I28" s="90">
        <v>1711.4946040000002</v>
      </c>
      <c r="J28" s="101">
        <v>12650</v>
      </c>
      <c r="K28" s="90">
        <v>4.5717170020000006</v>
      </c>
      <c r="L28" s="90">
        <v>221.075784352</v>
      </c>
      <c r="M28" s="91">
        <v>1.705864568577866E-5</v>
      </c>
      <c r="N28" s="91">
        <f t="shared" si="0"/>
        <v>8.1292914116880364E-3</v>
      </c>
      <c r="O28" s="91">
        <f>L28/'סכום נכסי הקרן'!$C$42</f>
        <v>1.1428501713100342E-3</v>
      </c>
    </row>
    <row r="29" spans="2:15">
      <c r="B29" s="86" t="s">
        <v>987</v>
      </c>
      <c r="C29" s="87" t="s">
        <v>988</v>
      </c>
      <c r="D29" s="88" t="s">
        <v>120</v>
      </c>
      <c r="E29" s="88" t="s">
        <v>315</v>
      </c>
      <c r="F29" s="87" t="s">
        <v>989</v>
      </c>
      <c r="G29" s="88" t="s">
        <v>322</v>
      </c>
      <c r="H29" s="88" t="s">
        <v>133</v>
      </c>
      <c r="I29" s="90">
        <v>34030.064840999999</v>
      </c>
      <c r="J29" s="101">
        <v>1755</v>
      </c>
      <c r="K29" s="90"/>
      <c r="L29" s="90">
        <v>597.22763796800007</v>
      </c>
      <c r="M29" s="91">
        <v>2.7509906363482165E-5</v>
      </c>
      <c r="N29" s="91">
        <f t="shared" si="0"/>
        <v>2.196096475417559E-2</v>
      </c>
      <c r="O29" s="91">
        <f>L29/'סכום נכסי הקרן'!$C$42</f>
        <v>3.0873653139507282E-3</v>
      </c>
    </row>
    <row r="30" spans="2:15">
      <c r="B30" s="86" t="s">
        <v>990</v>
      </c>
      <c r="C30" s="87" t="s">
        <v>991</v>
      </c>
      <c r="D30" s="88" t="s">
        <v>120</v>
      </c>
      <c r="E30" s="88" t="s">
        <v>315</v>
      </c>
      <c r="F30" s="87" t="s">
        <v>454</v>
      </c>
      <c r="G30" s="88" t="s">
        <v>455</v>
      </c>
      <c r="H30" s="88" t="s">
        <v>133</v>
      </c>
      <c r="I30" s="90">
        <v>7220.9216619999997</v>
      </c>
      <c r="J30" s="101">
        <v>3560</v>
      </c>
      <c r="K30" s="90">
        <v>5.0677294780000004</v>
      </c>
      <c r="L30" s="90">
        <v>262.132540656</v>
      </c>
      <c r="M30" s="91">
        <v>2.8603410523714917E-5</v>
      </c>
      <c r="N30" s="91">
        <f t="shared" si="0"/>
        <v>9.6390105217758915E-3</v>
      </c>
      <c r="O30" s="91">
        <f>L30/'סכום נכסי הקרן'!$C$42</f>
        <v>1.3550928695005846E-3</v>
      </c>
    </row>
    <row r="31" spans="2:15">
      <c r="B31" s="86" t="s">
        <v>992</v>
      </c>
      <c r="C31" s="87" t="s">
        <v>993</v>
      </c>
      <c r="D31" s="88" t="s">
        <v>120</v>
      </c>
      <c r="E31" s="88" t="s">
        <v>315</v>
      </c>
      <c r="F31" s="87" t="s">
        <v>994</v>
      </c>
      <c r="G31" s="88" t="s">
        <v>455</v>
      </c>
      <c r="H31" s="88" t="s">
        <v>133</v>
      </c>
      <c r="I31" s="90">
        <v>5978.9327700000003</v>
      </c>
      <c r="J31" s="101">
        <v>3020</v>
      </c>
      <c r="K31" s="90"/>
      <c r="L31" s="90">
        <v>180.563769665</v>
      </c>
      <c r="M31" s="91">
        <v>2.8323887470407329E-5</v>
      </c>
      <c r="N31" s="91">
        <f t="shared" si="0"/>
        <v>6.639603275872861E-3</v>
      </c>
      <c r="O31" s="91">
        <f>L31/'סכום נכסי הקרן'!$C$42</f>
        <v>9.3342351220821959E-4</v>
      </c>
    </row>
    <row r="32" spans="2:15">
      <c r="B32" s="86" t="s">
        <v>995</v>
      </c>
      <c r="C32" s="87" t="s">
        <v>996</v>
      </c>
      <c r="D32" s="88" t="s">
        <v>120</v>
      </c>
      <c r="E32" s="88" t="s">
        <v>315</v>
      </c>
      <c r="F32" s="87" t="s">
        <v>997</v>
      </c>
      <c r="G32" s="88" t="s">
        <v>493</v>
      </c>
      <c r="H32" s="88" t="s">
        <v>133</v>
      </c>
      <c r="I32" s="90">
        <v>138.44064499999999</v>
      </c>
      <c r="J32" s="101">
        <v>117790</v>
      </c>
      <c r="K32" s="90"/>
      <c r="L32" s="90">
        <v>163.069235722</v>
      </c>
      <c r="M32" s="91">
        <v>1.7973725687741075E-5</v>
      </c>
      <c r="N32" s="91">
        <f t="shared" si="0"/>
        <v>5.996302767175477E-3</v>
      </c>
      <c r="O32" s="91">
        <f>L32/'סכום נכסי הקרן'!$C$42</f>
        <v>8.4298560571226158E-4</v>
      </c>
    </row>
    <row r="33" spans="2:15">
      <c r="B33" s="86" t="s">
        <v>998</v>
      </c>
      <c r="C33" s="87" t="s">
        <v>999</v>
      </c>
      <c r="D33" s="88" t="s">
        <v>120</v>
      </c>
      <c r="E33" s="88" t="s">
        <v>315</v>
      </c>
      <c r="F33" s="87" t="s">
        <v>1000</v>
      </c>
      <c r="G33" s="88" t="s">
        <v>1001</v>
      </c>
      <c r="H33" s="88" t="s">
        <v>133</v>
      </c>
      <c r="I33" s="90">
        <v>1312.061674</v>
      </c>
      <c r="J33" s="101">
        <v>15300</v>
      </c>
      <c r="K33" s="90"/>
      <c r="L33" s="90">
        <v>200.74543598899999</v>
      </c>
      <c r="M33" s="91">
        <v>1.1921888929418176E-5</v>
      </c>
      <c r="N33" s="91">
        <f t="shared" si="0"/>
        <v>7.3817137119033581E-3</v>
      </c>
      <c r="O33" s="91">
        <f>L33/'סכום נכסי הקרן'!$C$42</f>
        <v>1.0377525362273384E-3</v>
      </c>
    </row>
    <row r="34" spans="2:15">
      <c r="B34" s="86" t="s">
        <v>1002</v>
      </c>
      <c r="C34" s="87" t="s">
        <v>1003</v>
      </c>
      <c r="D34" s="88" t="s">
        <v>120</v>
      </c>
      <c r="E34" s="88" t="s">
        <v>315</v>
      </c>
      <c r="F34" s="87" t="s">
        <v>718</v>
      </c>
      <c r="G34" s="88" t="s">
        <v>719</v>
      </c>
      <c r="H34" s="88" t="s">
        <v>133</v>
      </c>
      <c r="I34" s="90">
        <v>6761.6011129999997</v>
      </c>
      <c r="J34" s="101">
        <v>3197</v>
      </c>
      <c r="K34" s="90"/>
      <c r="L34" s="90">
        <v>216.16838757399998</v>
      </c>
      <c r="M34" s="91">
        <v>6.0871870668736673E-6</v>
      </c>
      <c r="N34" s="91">
        <f t="shared" si="0"/>
        <v>7.9488389998688316E-3</v>
      </c>
      <c r="O34" s="91">
        <f>L34/'סכום נכסי הקרן'!$C$42</f>
        <v>1.1174814079926831E-3</v>
      </c>
    </row>
    <row r="35" spans="2:15">
      <c r="B35" s="86" t="s">
        <v>1004</v>
      </c>
      <c r="C35" s="87" t="s">
        <v>1005</v>
      </c>
      <c r="D35" s="88" t="s">
        <v>120</v>
      </c>
      <c r="E35" s="88" t="s">
        <v>315</v>
      </c>
      <c r="F35" s="87" t="s">
        <v>327</v>
      </c>
      <c r="G35" s="88" t="s">
        <v>322</v>
      </c>
      <c r="H35" s="88" t="s">
        <v>133</v>
      </c>
      <c r="I35" s="90">
        <v>47551.285284000005</v>
      </c>
      <c r="J35" s="101">
        <v>2700</v>
      </c>
      <c r="K35" s="90">
        <v>21.492087271000003</v>
      </c>
      <c r="L35" s="90">
        <v>1305.3767899289999</v>
      </c>
      <c r="M35" s="91">
        <v>3.0801352694329138E-5</v>
      </c>
      <c r="N35" s="91">
        <f t="shared" si="0"/>
        <v>4.8000681569404624E-2</v>
      </c>
      <c r="O35" s="91">
        <f>L35/'סכום נכסי הקרן'!$C$42</f>
        <v>6.7481388446377971E-3</v>
      </c>
    </row>
    <row r="36" spans="2:15">
      <c r="B36" s="86" t="s">
        <v>1006</v>
      </c>
      <c r="C36" s="87" t="s">
        <v>1007</v>
      </c>
      <c r="D36" s="88" t="s">
        <v>120</v>
      </c>
      <c r="E36" s="88" t="s">
        <v>315</v>
      </c>
      <c r="F36" s="87" t="s">
        <v>393</v>
      </c>
      <c r="G36" s="88" t="s">
        <v>339</v>
      </c>
      <c r="H36" s="88" t="s">
        <v>133</v>
      </c>
      <c r="I36" s="90">
        <v>45444.340796999997</v>
      </c>
      <c r="J36" s="101">
        <v>992</v>
      </c>
      <c r="K36" s="90">
        <v>5.417587084</v>
      </c>
      <c r="L36" s="90">
        <v>456.225447793</v>
      </c>
      <c r="M36" s="91">
        <v>6.0201530300720188E-5</v>
      </c>
      <c r="N36" s="91">
        <f t="shared" si="0"/>
        <v>1.6776100672482412E-2</v>
      </c>
      <c r="O36" s="91">
        <f>L36/'סכום נכסי הקרן'!$C$42</f>
        <v>2.3584551908048456E-3</v>
      </c>
    </row>
    <row r="37" spans="2:15">
      <c r="B37" s="86" t="s">
        <v>1008</v>
      </c>
      <c r="C37" s="87" t="s">
        <v>1009</v>
      </c>
      <c r="D37" s="88" t="s">
        <v>120</v>
      </c>
      <c r="E37" s="88" t="s">
        <v>315</v>
      </c>
      <c r="F37" s="87" t="s">
        <v>715</v>
      </c>
      <c r="G37" s="88" t="s">
        <v>322</v>
      </c>
      <c r="H37" s="88" t="s">
        <v>133</v>
      </c>
      <c r="I37" s="90">
        <v>7872.3895030000003</v>
      </c>
      <c r="J37" s="101">
        <v>11220</v>
      </c>
      <c r="K37" s="90"/>
      <c r="L37" s="90">
        <v>883.28210223500002</v>
      </c>
      <c r="M37" s="91">
        <v>3.0609135807302942E-5</v>
      </c>
      <c r="N37" s="91">
        <f t="shared" si="0"/>
        <v>3.2479620637074907E-2</v>
      </c>
      <c r="O37" s="91">
        <f>L37/'סכום נכסי הקרן'!$C$42</f>
        <v>4.5661224489747E-3</v>
      </c>
    </row>
    <row r="38" spans="2:15">
      <c r="B38" s="86" t="s">
        <v>1010</v>
      </c>
      <c r="C38" s="87" t="s">
        <v>1011</v>
      </c>
      <c r="D38" s="88" t="s">
        <v>120</v>
      </c>
      <c r="E38" s="88" t="s">
        <v>315</v>
      </c>
      <c r="F38" s="87" t="s">
        <v>399</v>
      </c>
      <c r="G38" s="88" t="s">
        <v>339</v>
      </c>
      <c r="H38" s="88" t="s">
        <v>133</v>
      </c>
      <c r="I38" s="90">
        <v>2260.7718669999999</v>
      </c>
      <c r="J38" s="101">
        <v>22500</v>
      </c>
      <c r="K38" s="90">
        <v>12.377043222000001</v>
      </c>
      <c r="L38" s="90">
        <v>521.05071325099993</v>
      </c>
      <c r="M38" s="91">
        <v>4.7604014465668816E-5</v>
      </c>
      <c r="N38" s="91">
        <f t="shared" si="0"/>
        <v>1.9159823861762362E-2</v>
      </c>
      <c r="O38" s="91">
        <f>L38/'סכום נכסי הקרן'!$C$42</f>
        <v>2.6935690792438145E-3</v>
      </c>
    </row>
    <row r="39" spans="2:15">
      <c r="B39" s="86" t="s">
        <v>1012</v>
      </c>
      <c r="C39" s="87" t="s">
        <v>1013</v>
      </c>
      <c r="D39" s="88" t="s">
        <v>120</v>
      </c>
      <c r="E39" s="88" t="s">
        <v>315</v>
      </c>
      <c r="F39" s="87" t="s">
        <v>1014</v>
      </c>
      <c r="G39" s="88" t="s">
        <v>1001</v>
      </c>
      <c r="H39" s="88" t="s">
        <v>133</v>
      </c>
      <c r="I39" s="90">
        <v>348.27973600000007</v>
      </c>
      <c r="J39" s="101">
        <v>37180</v>
      </c>
      <c r="K39" s="90"/>
      <c r="L39" s="90">
        <v>129.49040586699999</v>
      </c>
      <c r="M39" s="91">
        <v>1.2144290233553556E-5</v>
      </c>
      <c r="N39" s="91">
        <f t="shared" si="0"/>
        <v>4.7615583379974928E-3</v>
      </c>
      <c r="O39" s="91">
        <f>L39/'סכום נכסי הקרן'!$C$42</f>
        <v>6.6940001123089079E-4</v>
      </c>
    </row>
    <row r="40" spans="2:15">
      <c r="B40" s="86" t="s">
        <v>1015</v>
      </c>
      <c r="C40" s="87" t="s">
        <v>1016</v>
      </c>
      <c r="D40" s="88" t="s">
        <v>120</v>
      </c>
      <c r="E40" s="88" t="s">
        <v>315</v>
      </c>
      <c r="F40" s="87" t="s">
        <v>1017</v>
      </c>
      <c r="G40" s="88" t="s">
        <v>127</v>
      </c>
      <c r="H40" s="88" t="s">
        <v>133</v>
      </c>
      <c r="I40" s="90">
        <v>30383.623530000001</v>
      </c>
      <c r="J40" s="101">
        <v>1051</v>
      </c>
      <c r="K40" s="90"/>
      <c r="L40" s="90">
        <v>319.33188332700001</v>
      </c>
      <c r="M40" s="91">
        <v>2.5884514619693069E-5</v>
      </c>
      <c r="N40" s="91">
        <f t="shared" si="0"/>
        <v>1.1742316980656062E-2</v>
      </c>
      <c r="O40" s="91">
        <f>L40/'סכום נכסי הקרן'!$C$42</f>
        <v>1.6507845878947177E-3</v>
      </c>
    </row>
    <row r="41" spans="2:15">
      <c r="B41" s="86" t="s">
        <v>1018</v>
      </c>
      <c r="C41" s="87" t="s">
        <v>1019</v>
      </c>
      <c r="D41" s="88" t="s">
        <v>120</v>
      </c>
      <c r="E41" s="88" t="s">
        <v>315</v>
      </c>
      <c r="F41" s="87" t="s">
        <v>1020</v>
      </c>
      <c r="G41" s="88" t="s">
        <v>158</v>
      </c>
      <c r="H41" s="88" t="s">
        <v>133</v>
      </c>
      <c r="I41" s="90">
        <v>290.003244</v>
      </c>
      <c r="J41" s="101">
        <v>80520</v>
      </c>
      <c r="K41" s="90"/>
      <c r="L41" s="90">
        <v>233.510612294</v>
      </c>
      <c r="M41" s="91">
        <v>4.5647060623466396E-6</v>
      </c>
      <c r="N41" s="91">
        <f t="shared" si="0"/>
        <v>8.5865388677629547E-3</v>
      </c>
      <c r="O41" s="91">
        <f>L41/'סכום נכסי הקרן'!$C$42</f>
        <v>1.2071319527153567E-3</v>
      </c>
    </row>
    <row r="42" spans="2:15">
      <c r="B42" s="86" t="s">
        <v>1021</v>
      </c>
      <c r="C42" s="87" t="s">
        <v>1022</v>
      </c>
      <c r="D42" s="88" t="s">
        <v>120</v>
      </c>
      <c r="E42" s="88" t="s">
        <v>315</v>
      </c>
      <c r="F42" s="87" t="s">
        <v>358</v>
      </c>
      <c r="G42" s="88" t="s">
        <v>339</v>
      </c>
      <c r="H42" s="88" t="s">
        <v>133</v>
      </c>
      <c r="I42" s="90">
        <v>2975.8230910000002</v>
      </c>
      <c r="J42" s="101">
        <v>20580</v>
      </c>
      <c r="K42" s="90"/>
      <c r="L42" s="90">
        <v>612.42439205000005</v>
      </c>
      <c r="M42" s="91">
        <v>2.4538264743046998E-5</v>
      </c>
      <c r="N42" s="91">
        <f t="shared" si="0"/>
        <v>2.2519772417377803E-2</v>
      </c>
      <c r="O42" s="91">
        <f>L42/'סכום נכסי הקרן'!$C$42</f>
        <v>3.1659248588456006E-3</v>
      </c>
    </row>
    <row r="43" spans="2:15">
      <c r="B43" s="86" t="s">
        <v>1023</v>
      </c>
      <c r="C43" s="87" t="s">
        <v>1024</v>
      </c>
      <c r="D43" s="88" t="s">
        <v>120</v>
      </c>
      <c r="E43" s="88" t="s">
        <v>315</v>
      </c>
      <c r="F43" s="87" t="s">
        <v>342</v>
      </c>
      <c r="G43" s="88" t="s">
        <v>322</v>
      </c>
      <c r="H43" s="88" t="s">
        <v>133</v>
      </c>
      <c r="I43" s="90">
        <v>40574.096243</v>
      </c>
      <c r="J43" s="101">
        <v>2975</v>
      </c>
      <c r="K43" s="90"/>
      <c r="L43" s="90">
        <v>1207.0793632259999</v>
      </c>
      <c r="M43" s="91">
        <v>3.0350304890245869E-5</v>
      </c>
      <c r="N43" s="91">
        <f t="shared" si="0"/>
        <v>4.4386136317286863E-2</v>
      </c>
      <c r="O43" s="91">
        <f>L43/'סכום נכסי הקרן'!$C$42</f>
        <v>6.2399907845680841E-3</v>
      </c>
    </row>
    <row r="44" spans="2:15">
      <c r="B44" s="86" t="s">
        <v>1025</v>
      </c>
      <c r="C44" s="87" t="s">
        <v>1026</v>
      </c>
      <c r="D44" s="88" t="s">
        <v>120</v>
      </c>
      <c r="E44" s="88" t="s">
        <v>315</v>
      </c>
      <c r="F44" s="87" t="s">
        <v>572</v>
      </c>
      <c r="G44" s="88" t="s">
        <v>573</v>
      </c>
      <c r="H44" s="88" t="s">
        <v>133</v>
      </c>
      <c r="I44" s="90">
        <v>3850.8151819999998</v>
      </c>
      <c r="J44" s="101">
        <v>8105</v>
      </c>
      <c r="K44" s="90"/>
      <c r="L44" s="90">
        <v>312.10857053199999</v>
      </c>
      <c r="M44" s="91">
        <v>3.3067703167509029E-5</v>
      </c>
      <c r="N44" s="91">
        <f t="shared" si="0"/>
        <v>1.1476704829418212E-2</v>
      </c>
      <c r="O44" s="91">
        <f>L44/'סכום נכסי הקרן'!$C$42</f>
        <v>1.6134437082077424E-3</v>
      </c>
    </row>
    <row r="45" spans="2:15">
      <c r="B45" s="86" t="s">
        <v>1027</v>
      </c>
      <c r="C45" s="87" t="s">
        <v>1028</v>
      </c>
      <c r="D45" s="88" t="s">
        <v>120</v>
      </c>
      <c r="E45" s="88" t="s">
        <v>315</v>
      </c>
      <c r="F45" s="87" t="s">
        <v>1029</v>
      </c>
      <c r="G45" s="88" t="s">
        <v>521</v>
      </c>
      <c r="H45" s="88" t="s">
        <v>133</v>
      </c>
      <c r="I45" s="90">
        <v>16289.452288000002</v>
      </c>
      <c r="J45" s="101">
        <v>671</v>
      </c>
      <c r="K45" s="90"/>
      <c r="L45" s="90">
        <v>109.302224854</v>
      </c>
      <c r="M45" s="91">
        <v>3.3917911264046081E-5</v>
      </c>
      <c r="N45" s="91">
        <f t="shared" si="0"/>
        <v>4.0192083469859164E-3</v>
      </c>
      <c r="O45" s="91">
        <f>L45/'סכום נכסי הקרן'!$C$42</f>
        <v>5.6503730955928056E-4</v>
      </c>
    </row>
    <row r="46" spans="2:15">
      <c r="B46" s="86" t="s">
        <v>1030</v>
      </c>
      <c r="C46" s="87" t="s">
        <v>1031</v>
      </c>
      <c r="D46" s="88" t="s">
        <v>120</v>
      </c>
      <c r="E46" s="88" t="s">
        <v>315</v>
      </c>
      <c r="F46" s="87" t="s">
        <v>642</v>
      </c>
      <c r="G46" s="88" t="s">
        <v>643</v>
      </c>
      <c r="H46" s="88" t="s">
        <v>133</v>
      </c>
      <c r="I46" s="90">
        <v>16933.945329999999</v>
      </c>
      <c r="J46" s="101">
        <v>2537</v>
      </c>
      <c r="K46" s="90">
        <v>3.3180711139999999</v>
      </c>
      <c r="L46" s="90">
        <v>432.93226413299999</v>
      </c>
      <c r="M46" s="91">
        <v>4.7401039897749793E-5</v>
      </c>
      <c r="N46" s="91">
        <f t="shared" si="0"/>
        <v>1.5919575031589001E-2</v>
      </c>
      <c r="O46" s="91">
        <f>L46/'סכום נכסי הקרן'!$C$42</f>
        <v>2.2380411933414176E-3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101"/>
      <c r="K47" s="87"/>
      <c r="L47" s="87"/>
      <c r="M47" s="87"/>
      <c r="N47" s="91"/>
      <c r="O47" s="87"/>
    </row>
    <row r="48" spans="2:15">
      <c r="B48" s="85" t="s">
        <v>1032</v>
      </c>
      <c r="C48" s="80"/>
      <c r="D48" s="81"/>
      <c r="E48" s="81"/>
      <c r="F48" s="80"/>
      <c r="G48" s="81"/>
      <c r="H48" s="81"/>
      <c r="I48" s="83"/>
      <c r="J48" s="99"/>
      <c r="K48" s="83">
        <v>13.800614988000001</v>
      </c>
      <c r="L48" s="83">
        <f>SUM(L49:L109)</f>
        <v>6134.9518145989987</v>
      </c>
      <c r="M48" s="84"/>
      <c r="N48" s="84">
        <f t="shared" ref="N48:N79" si="1">IFERROR(L48/$L$11,0)</f>
        <v>0.22559146965699048</v>
      </c>
      <c r="O48" s="84">
        <f>L48/'סכום נכסי הקרן'!$C$42</f>
        <v>3.1714602993920538E-2</v>
      </c>
    </row>
    <row r="49" spans="2:15">
      <c r="B49" s="86" t="s">
        <v>1033</v>
      </c>
      <c r="C49" s="87" t="s">
        <v>1034</v>
      </c>
      <c r="D49" s="88" t="s">
        <v>120</v>
      </c>
      <c r="E49" s="88" t="s">
        <v>315</v>
      </c>
      <c r="F49" s="87" t="s">
        <v>646</v>
      </c>
      <c r="G49" s="88" t="s">
        <v>521</v>
      </c>
      <c r="H49" s="88" t="s">
        <v>133</v>
      </c>
      <c r="I49" s="90">
        <v>8985.4368639999993</v>
      </c>
      <c r="J49" s="101">
        <v>895.2</v>
      </c>
      <c r="K49" s="90"/>
      <c r="L49" s="90">
        <v>80.437630806999991</v>
      </c>
      <c r="M49" s="91">
        <v>4.2637481833270567E-5</v>
      </c>
      <c r="N49" s="91">
        <f t="shared" si="1"/>
        <v>2.9578135082163849E-3</v>
      </c>
      <c r="O49" s="91">
        <f>L49/'סכום נכסי הקרן'!$C$42</f>
        <v>4.1582193371836649E-4</v>
      </c>
    </row>
    <row r="50" spans="2:15">
      <c r="B50" s="86" t="s">
        <v>1035</v>
      </c>
      <c r="C50" s="87" t="s">
        <v>1036</v>
      </c>
      <c r="D50" s="88" t="s">
        <v>120</v>
      </c>
      <c r="E50" s="88" t="s">
        <v>315</v>
      </c>
      <c r="F50" s="87" t="s">
        <v>1037</v>
      </c>
      <c r="G50" s="88" t="s">
        <v>455</v>
      </c>
      <c r="H50" s="88" t="s">
        <v>133</v>
      </c>
      <c r="I50" s="90">
        <v>366.45114000000001</v>
      </c>
      <c r="J50" s="101">
        <v>8831</v>
      </c>
      <c r="K50" s="90"/>
      <c r="L50" s="90">
        <v>32.361300204999999</v>
      </c>
      <c r="M50" s="91">
        <v>2.497126490630643E-5</v>
      </c>
      <c r="N50" s="91">
        <f t="shared" si="1"/>
        <v>1.1899740199889733E-3</v>
      </c>
      <c r="O50" s="91">
        <f>L50/'סכום נכסי הקרן'!$C$42</f>
        <v>1.6729158099112771E-4</v>
      </c>
    </row>
    <row r="51" spans="2:15">
      <c r="B51" s="86" t="s">
        <v>1038</v>
      </c>
      <c r="C51" s="87" t="s">
        <v>1039</v>
      </c>
      <c r="D51" s="88" t="s">
        <v>120</v>
      </c>
      <c r="E51" s="88" t="s">
        <v>315</v>
      </c>
      <c r="F51" s="87" t="s">
        <v>1040</v>
      </c>
      <c r="G51" s="88" t="s">
        <v>643</v>
      </c>
      <c r="H51" s="88" t="s">
        <v>133</v>
      </c>
      <c r="I51" s="90">
        <v>10289.875163000001</v>
      </c>
      <c r="J51" s="101">
        <v>1220</v>
      </c>
      <c r="K51" s="90">
        <v>1.5429461999999998</v>
      </c>
      <c r="L51" s="90">
        <v>127.07942319</v>
      </c>
      <c r="M51" s="91">
        <v>8.2253186252513683E-5</v>
      </c>
      <c r="N51" s="91">
        <f t="shared" si="1"/>
        <v>4.6729028535114217E-3</v>
      </c>
      <c r="O51" s="91">
        <f>L51/'סכום נכסי הקרן'!$C$42</f>
        <v>6.5693644823365278E-4</v>
      </c>
    </row>
    <row r="52" spans="2:15">
      <c r="B52" s="86" t="s">
        <v>1041</v>
      </c>
      <c r="C52" s="87" t="s">
        <v>1042</v>
      </c>
      <c r="D52" s="88" t="s">
        <v>120</v>
      </c>
      <c r="E52" s="88" t="s">
        <v>315</v>
      </c>
      <c r="F52" s="87" t="s">
        <v>1043</v>
      </c>
      <c r="G52" s="88" t="s">
        <v>130</v>
      </c>
      <c r="H52" s="88" t="s">
        <v>133</v>
      </c>
      <c r="I52" s="90">
        <v>1527.4622139999999</v>
      </c>
      <c r="J52" s="101">
        <v>703.5</v>
      </c>
      <c r="K52" s="90">
        <v>0.24767188999999998</v>
      </c>
      <c r="L52" s="90">
        <v>10.993368567999999</v>
      </c>
      <c r="M52" s="91">
        <v>7.7397497146748577E-6</v>
      </c>
      <c r="N52" s="91">
        <f t="shared" si="1"/>
        <v>4.042428117910469E-4</v>
      </c>
      <c r="O52" s="91">
        <f>L52/'סכום נכסי הקרן'!$C$42</f>
        <v>5.6830164316906486E-5</v>
      </c>
    </row>
    <row r="53" spans="2:15">
      <c r="B53" s="86" t="s">
        <v>1044</v>
      </c>
      <c r="C53" s="87" t="s">
        <v>1045</v>
      </c>
      <c r="D53" s="88" t="s">
        <v>120</v>
      </c>
      <c r="E53" s="88" t="s">
        <v>315</v>
      </c>
      <c r="F53" s="87" t="s">
        <v>1046</v>
      </c>
      <c r="G53" s="88" t="s">
        <v>512</v>
      </c>
      <c r="H53" s="88" t="s">
        <v>133</v>
      </c>
      <c r="I53" s="90">
        <v>255.64656199999999</v>
      </c>
      <c r="J53" s="101">
        <v>3174</v>
      </c>
      <c r="K53" s="90"/>
      <c r="L53" s="90">
        <v>8.114221886000001</v>
      </c>
      <c r="M53" s="91">
        <v>4.5357414490764849E-6</v>
      </c>
      <c r="N53" s="91">
        <f t="shared" si="1"/>
        <v>2.9837222780295053E-4</v>
      </c>
      <c r="O53" s="91">
        <f>L53/'סכום נכסי הקרן'!$C$42</f>
        <v>4.1946429816562754E-5</v>
      </c>
    </row>
    <row r="54" spans="2:15">
      <c r="B54" s="86" t="s">
        <v>1047</v>
      </c>
      <c r="C54" s="87" t="s">
        <v>1048</v>
      </c>
      <c r="D54" s="88" t="s">
        <v>120</v>
      </c>
      <c r="E54" s="88" t="s">
        <v>315</v>
      </c>
      <c r="F54" s="87" t="s">
        <v>1049</v>
      </c>
      <c r="G54" s="88" t="s">
        <v>425</v>
      </c>
      <c r="H54" s="88" t="s">
        <v>133</v>
      </c>
      <c r="I54" s="90">
        <v>628.27108999999996</v>
      </c>
      <c r="J54" s="101">
        <v>9714</v>
      </c>
      <c r="K54" s="90"/>
      <c r="L54" s="90">
        <v>61.030253709</v>
      </c>
      <c r="M54" s="91">
        <v>2.9104744935643262E-5</v>
      </c>
      <c r="N54" s="91">
        <f t="shared" si="1"/>
        <v>2.2441748596932088E-3</v>
      </c>
      <c r="O54" s="91">
        <f>L54/'סכום נכסי הקרן'!$C$42</f>
        <v>3.1549559401481553E-4</v>
      </c>
    </row>
    <row r="55" spans="2:15">
      <c r="B55" s="86" t="s">
        <v>1050</v>
      </c>
      <c r="C55" s="87" t="s">
        <v>1051</v>
      </c>
      <c r="D55" s="88" t="s">
        <v>120</v>
      </c>
      <c r="E55" s="88" t="s">
        <v>315</v>
      </c>
      <c r="F55" s="87" t="s">
        <v>657</v>
      </c>
      <c r="G55" s="88" t="s">
        <v>521</v>
      </c>
      <c r="H55" s="88" t="s">
        <v>133</v>
      </c>
      <c r="I55" s="90">
        <v>856.58791799999995</v>
      </c>
      <c r="J55" s="101">
        <v>14130</v>
      </c>
      <c r="K55" s="90"/>
      <c r="L55" s="90">
        <v>121.03587281200002</v>
      </c>
      <c r="M55" s="91">
        <v>6.7749078896916172E-5</v>
      </c>
      <c r="N55" s="91">
        <f t="shared" si="1"/>
        <v>4.4506723531063932E-3</v>
      </c>
      <c r="O55" s="91">
        <f>L55/'סכום נכסי הקרן'!$C$42</f>
        <v>6.2569434451314359E-4</v>
      </c>
    </row>
    <row r="56" spans="2:15">
      <c r="B56" s="86" t="s">
        <v>1052</v>
      </c>
      <c r="C56" s="87" t="s">
        <v>1053</v>
      </c>
      <c r="D56" s="88" t="s">
        <v>120</v>
      </c>
      <c r="E56" s="88" t="s">
        <v>315</v>
      </c>
      <c r="F56" s="87" t="s">
        <v>1054</v>
      </c>
      <c r="G56" s="88" t="s">
        <v>493</v>
      </c>
      <c r="H56" s="88" t="s">
        <v>133</v>
      </c>
      <c r="I56" s="90">
        <v>685.33625299999994</v>
      </c>
      <c r="J56" s="101">
        <v>8579</v>
      </c>
      <c r="K56" s="90"/>
      <c r="L56" s="90">
        <v>58.794997176000003</v>
      </c>
      <c r="M56" s="91">
        <v>1.8863657896690368E-5</v>
      </c>
      <c r="N56" s="91">
        <f t="shared" si="1"/>
        <v>2.1619810916606854E-3</v>
      </c>
      <c r="O56" s="91">
        <f>L56/'סכום נכסי הקרן'!$C$42</f>
        <v>3.0394044644789113E-4</v>
      </c>
    </row>
    <row r="57" spans="2:15">
      <c r="B57" s="86" t="s">
        <v>1055</v>
      </c>
      <c r="C57" s="87" t="s">
        <v>1056</v>
      </c>
      <c r="D57" s="88" t="s">
        <v>120</v>
      </c>
      <c r="E57" s="88" t="s">
        <v>315</v>
      </c>
      <c r="F57" s="87" t="s">
        <v>670</v>
      </c>
      <c r="G57" s="88" t="s">
        <v>521</v>
      </c>
      <c r="H57" s="88" t="s">
        <v>133</v>
      </c>
      <c r="I57" s="90">
        <v>175.32348999999999</v>
      </c>
      <c r="J57" s="101">
        <v>3120</v>
      </c>
      <c r="K57" s="90">
        <v>0.16026074800000001</v>
      </c>
      <c r="L57" s="90">
        <v>5.6303536410000001</v>
      </c>
      <c r="M57" s="91">
        <v>3.0485209785953991E-6</v>
      </c>
      <c r="N57" s="91">
        <f t="shared" si="1"/>
        <v>2.0703663059573669E-4</v>
      </c>
      <c r="O57" s="91">
        <f>L57/'סכום נכסי הקרן'!$C$42</f>
        <v>2.9106085236850647E-5</v>
      </c>
    </row>
    <row r="58" spans="2:15">
      <c r="B58" s="86" t="s">
        <v>1057</v>
      </c>
      <c r="C58" s="87" t="s">
        <v>1058</v>
      </c>
      <c r="D58" s="88" t="s">
        <v>120</v>
      </c>
      <c r="E58" s="88" t="s">
        <v>315</v>
      </c>
      <c r="F58" s="87" t="s">
        <v>1059</v>
      </c>
      <c r="G58" s="88" t="s">
        <v>512</v>
      </c>
      <c r="H58" s="88" t="s">
        <v>133</v>
      </c>
      <c r="I58" s="90">
        <v>50.056573999999998</v>
      </c>
      <c r="J58" s="101">
        <v>4494</v>
      </c>
      <c r="K58" s="90"/>
      <c r="L58" s="90">
        <v>2.249542435</v>
      </c>
      <c r="M58" s="91">
        <v>2.7653222097088565E-6</v>
      </c>
      <c r="N58" s="91">
        <f t="shared" si="1"/>
        <v>8.2719082285177728E-5</v>
      </c>
      <c r="O58" s="91">
        <f>L58/'סכום נכסי הקרן'!$C$42</f>
        <v>1.1628998466496602E-5</v>
      </c>
    </row>
    <row r="59" spans="2:15">
      <c r="B59" s="86" t="s">
        <v>1060</v>
      </c>
      <c r="C59" s="87" t="s">
        <v>1061</v>
      </c>
      <c r="D59" s="88" t="s">
        <v>120</v>
      </c>
      <c r="E59" s="88" t="s">
        <v>315</v>
      </c>
      <c r="F59" s="87" t="s">
        <v>625</v>
      </c>
      <c r="G59" s="88" t="s">
        <v>349</v>
      </c>
      <c r="H59" s="88" t="s">
        <v>133</v>
      </c>
      <c r="I59" s="90">
        <v>37127.830862000003</v>
      </c>
      <c r="J59" s="101">
        <v>98.1</v>
      </c>
      <c r="K59" s="90"/>
      <c r="L59" s="90">
        <v>36.422402075999997</v>
      </c>
      <c r="M59" s="91">
        <v>1.1578873960929017E-5</v>
      </c>
      <c r="N59" s="91">
        <f t="shared" si="1"/>
        <v>1.3393068863573013E-3</v>
      </c>
      <c r="O59" s="91">
        <f>L59/'סכום נכסי הקרן'!$C$42</f>
        <v>1.8828542698192158E-4</v>
      </c>
    </row>
    <row r="60" spans="2:15">
      <c r="B60" s="86" t="s">
        <v>1062</v>
      </c>
      <c r="C60" s="87" t="s">
        <v>1063</v>
      </c>
      <c r="D60" s="88" t="s">
        <v>120</v>
      </c>
      <c r="E60" s="88" t="s">
        <v>315</v>
      </c>
      <c r="F60" s="87" t="s">
        <v>524</v>
      </c>
      <c r="G60" s="88" t="s">
        <v>512</v>
      </c>
      <c r="H60" s="88" t="s">
        <v>133</v>
      </c>
      <c r="I60" s="90">
        <v>7293.0754980000002</v>
      </c>
      <c r="J60" s="101">
        <v>1185</v>
      </c>
      <c r="K60" s="90"/>
      <c r="L60" s="90">
        <v>86.422944652000027</v>
      </c>
      <c r="M60" s="91">
        <v>4.08702339849071E-5</v>
      </c>
      <c r="N60" s="91">
        <f t="shared" si="1"/>
        <v>3.1779025631033051E-3</v>
      </c>
      <c r="O60" s="91">
        <f>L60/'סכום נכסי הקרן'!$C$42</f>
        <v>4.467629839702175E-4</v>
      </c>
    </row>
    <row r="61" spans="2:15">
      <c r="B61" s="86" t="s">
        <v>1064</v>
      </c>
      <c r="C61" s="87" t="s">
        <v>1065</v>
      </c>
      <c r="D61" s="88" t="s">
        <v>120</v>
      </c>
      <c r="E61" s="88" t="s">
        <v>315</v>
      </c>
      <c r="F61" s="87" t="s">
        <v>492</v>
      </c>
      <c r="G61" s="88" t="s">
        <v>493</v>
      </c>
      <c r="H61" s="88" t="s">
        <v>133</v>
      </c>
      <c r="I61" s="90">
        <v>112896.918588</v>
      </c>
      <c r="J61" s="101">
        <v>60.9</v>
      </c>
      <c r="K61" s="90"/>
      <c r="L61" s="90">
        <v>68.754223417000006</v>
      </c>
      <c r="M61" s="91">
        <v>8.9249707812276508E-5</v>
      </c>
      <c r="N61" s="91">
        <f t="shared" si="1"/>
        <v>2.5281969238710169E-3</v>
      </c>
      <c r="O61" s="91">
        <f>L61/'סכום נכסי הקרן'!$C$42</f>
        <v>3.5542461713173142E-4</v>
      </c>
    </row>
    <row r="62" spans="2:15">
      <c r="B62" s="86" t="s">
        <v>1066</v>
      </c>
      <c r="C62" s="87" t="s">
        <v>1067</v>
      </c>
      <c r="D62" s="88" t="s">
        <v>120</v>
      </c>
      <c r="E62" s="88" t="s">
        <v>315</v>
      </c>
      <c r="F62" s="87" t="s">
        <v>1068</v>
      </c>
      <c r="G62" s="88" t="s">
        <v>563</v>
      </c>
      <c r="H62" s="88" t="s">
        <v>133</v>
      </c>
      <c r="I62" s="90">
        <v>6468.7402050000001</v>
      </c>
      <c r="J62" s="101">
        <v>762</v>
      </c>
      <c r="K62" s="90"/>
      <c r="L62" s="90">
        <v>49.291800360000003</v>
      </c>
      <c r="M62" s="91">
        <v>3.6397905988090997E-5</v>
      </c>
      <c r="N62" s="91">
        <f t="shared" si="1"/>
        <v>1.8125341520678596E-3</v>
      </c>
      <c r="O62" s="91">
        <f>L62/'סכום נכסי הקרן'!$C$42</f>
        <v>2.5481371761599896E-4</v>
      </c>
    </row>
    <row r="63" spans="2:15">
      <c r="B63" s="86" t="s">
        <v>1069</v>
      </c>
      <c r="C63" s="87" t="s">
        <v>1070</v>
      </c>
      <c r="D63" s="88" t="s">
        <v>120</v>
      </c>
      <c r="E63" s="88" t="s">
        <v>315</v>
      </c>
      <c r="F63" s="87" t="s">
        <v>1071</v>
      </c>
      <c r="G63" s="88" t="s">
        <v>128</v>
      </c>
      <c r="H63" s="88" t="s">
        <v>133</v>
      </c>
      <c r="I63" s="90">
        <v>394.22095800000005</v>
      </c>
      <c r="J63" s="101">
        <v>3586</v>
      </c>
      <c r="K63" s="90"/>
      <c r="L63" s="90">
        <v>14.136763553000003</v>
      </c>
      <c r="M63" s="91">
        <v>1.4404227865547228E-5</v>
      </c>
      <c r="N63" s="91">
        <f t="shared" si="1"/>
        <v>5.1983020608664741E-4</v>
      </c>
      <c r="O63" s="91">
        <f>L63/'סכום נכסי הקרן'!$C$42</f>
        <v>7.3079929109700075E-5</v>
      </c>
    </row>
    <row r="64" spans="2:15">
      <c r="B64" s="86" t="s">
        <v>1072</v>
      </c>
      <c r="C64" s="87" t="s">
        <v>1073</v>
      </c>
      <c r="D64" s="88" t="s">
        <v>120</v>
      </c>
      <c r="E64" s="88" t="s">
        <v>315</v>
      </c>
      <c r="F64" s="87" t="s">
        <v>1074</v>
      </c>
      <c r="G64" s="88" t="s">
        <v>154</v>
      </c>
      <c r="H64" s="88" t="s">
        <v>133</v>
      </c>
      <c r="I64" s="90">
        <v>588.87718299999995</v>
      </c>
      <c r="J64" s="101">
        <v>14230</v>
      </c>
      <c r="K64" s="90"/>
      <c r="L64" s="90">
        <v>83.797223112000012</v>
      </c>
      <c r="M64" s="91">
        <v>2.2909735645486873E-5</v>
      </c>
      <c r="N64" s="91">
        <f t="shared" si="1"/>
        <v>3.0813508054009773E-3</v>
      </c>
      <c r="O64" s="91">
        <f>L64/'סכום נכסי הקרן'!$C$42</f>
        <v>4.3318932948518561E-4</v>
      </c>
    </row>
    <row r="65" spans="2:15">
      <c r="B65" s="86" t="s">
        <v>1075</v>
      </c>
      <c r="C65" s="87" t="s">
        <v>1076</v>
      </c>
      <c r="D65" s="88" t="s">
        <v>120</v>
      </c>
      <c r="E65" s="88" t="s">
        <v>315</v>
      </c>
      <c r="F65" s="87" t="s">
        <v>630</v>
      </c>
      <c r="G65" s="88" t="s">
        <v>521</v>
      </c>
      <c r="H65" s="88" t="s">
        <v>133</v>
      </c>
      <c r="I65" s="90">
        <v>701.34070199999996</v>
      </c>
      <c r="J65" s="101">
        <v>20430</v>
      </c>
      <c r="K65" s="90"/>
      <c r="L65" s="90">
        <v>143.28390532300003</v>
      </c>
      <c r="M65" s="91">
        <v>3.7489070883586909E-5</v>
      </c>
      <c r="N65" s="91">
        <f t="shared" si="1"/>
        <v>5.2687662033611979E-3</v>
      </c>
      <c r="O65" s="91">
        <f>L65/'סכום נכסי הקרן'!$C$42</f>
        <v>7.4070543829274848E-4</v>
      </c>
    </row>
    <row r="66" spans="2:15">
      <c r="B66" s="86" t="s">
        <v>1077</v>
      </c>
      <c r="C66" s="87" t="s">
        <v>1078</v>
      </c>
      <c r="D66" s="88" t="s">
        <v>120</v>
      </c>
      <c r="E66" s="88" t="s">
        <v>315</v>
      </c>
      <c r="F66" s="87" t="s">
        <v>1079</v>
      </c>
      <c r="G66" s="88" t="s">
        <v>129</v>
      </c>
      <c r="H66" s="88" t="s">
        <v>133</v>
      </c>
      <c r="I66" s="90">
        <v>494.14858099999998</v>
      </c>
      <c r="J66" s="101">
        <v>26300</v>
      </c>
      <c r="K66" s="90"/>
      <c r="L66" s="90">
        <v>129.96107673500001</v>
      </c>
      <c r="M66" s="91">
        <v>8.5001341034822691E-5</v>
      </c>
      <c r="N66" s="91">
        <f t="shared" si="1"/>
        <v>4.7788656186486932E-3</v>
      </c>
      <c r="O66" s="91">
        <f>L66/'סכום נכסי הקרן'!$C$42</f>
        <v>6.7183314194984819E-4</v>
      </c>
    </row>
    <row r="67" spans="2:15">
      <c r="B67" s="86" t="s">
        <v>1080</v>
      </c>
      <c r="C67" s="87" t="s">
        <v>1081</v>
      </c>
      <c r="D67" s="88" t="s">
        <v>120</v>
      </c>
      <c r="E67" s="88" t="s">
        <v>315</v>
      </c>
      <c r="F67" s="87" t="s">
        <v>1082</v>
      </c>
      <c r="G67" s="88" t="s">
        <v>521</v>
      </c>
      <c r="H67" s="88" t="s">
        <v>133</v>
      </c>
      <c r="I67" s="90">
        <v>453.61994900000008</v>
      </c>
      <c r="J67" s="101">
        <v>7144</v>
      </c>
      <c r="K67" s="90">
        <v>0.58134254299999999</v>
      </c>
      <c r="L67" s="90">
        <v>32.987951717999998</v>
      </c>
      <c r="M67" s="91">
        <v>1.453355907845012E-5</v>
      </c>
      <c r="N67" s="91">
        <f t="shared" si="1"/>
        <v>1.2130169451907724E-3</v>
      </c>
      <c r="O67" s="91">
        <f>L67/'סכום נכסי הקרן'!$C$42</f>
        <v>1.705310528811989E-4</v>
      </c>
    </row>
    <row r="68" spans="2:15">
      <c r="B68" s="86" t="s">
        <v>1083</v>
      </c>
      <c r="C68" s="87" t="s">
        <v>1084</v>
      </c>
      <c r="D68" s="88" t="s">
        <v>120</v>
      </c>
      <c r="E68" s="88" t="s">
        <v>315</v>
      </c>
      <c r="F68" s="87" t="s">
        <v>1085</v>
      </c>
      <c r="G68" s="88" t="s">
        <v>1086</v>
      </c>
      <c r="H68" s="88" t="s">
        <v>133</v>
      </c>
      <c r="I68" s="90">
        <v>6433.8571490000004</v>
      </c>
      <c r="J68" s="101">
        <v>3650</v>
      </c>
      <c r="K68" s="90">
        <v>2.608909777</v>
      </c>
      <c r="L68" s="90">
        <v>237.44469571100001</v>
      </c>
      <c r="M68" s="91">
        <v>8.9962500562802475E-5</v>
      </c>
      <c r="N68" s="91">
        <f t="shared" si="1"/>
        <v>8.7312010732072259E-3</v>
      </c>
      <c r="O68" s="91">
        <f>L68/'סכום נכסי הקרן'!$C$42</f>
        <v>1.2274691774378425E-3</v>
      </c>
    </row>
    <row r="69" spans="2:15">
      <c r="B69" s="86" t="s">
        <v>1087</v>
      </c>
      <c r="C69" s="87" t="s">
        <v>1088</v>
      </c>
      <c r="D69" s="88" t="s">
        <v>120</v>
      </c>
      <c r="E69" s="88" t="s">
        <v>315</v>
      </c>
      <c r="F69" s="87" t="s">
        <v>1089</v>
      </c>
      <c r="G69" s="88" t="s">
        <v>156</v>
      </c>
      <c r="H69" s="88" t="s">
        <v>133</v>
      </c>
      <c r="I69" s="90">
        <v>2962.2632100000001</v>
      </c>
      <c r="J69" s="101">
        <v>1985</v>
      </c>
      <c r="K69" s="90"/>
      <c r="L69" s="90">
        <v>58.800924727999998</v>
      </c>
      <c r="M69" s="91">
        <v>2.2421405386572067E-5</v>
      </c>
      <c r="N69" s="91">
        <f t="shared" si="1"/>
        <v>2.1621990567250505E-3</v>
      </c>
      <c r="O69" s="91">
        <f>L69/'סכום נכסי הקרן'!$C$42</f>
        <v>3.0397108889857155E-4</v>
      </c>
    </row>
    <row r="70" spans="2:15">
      <c r="B70" s="86" t="s">
        <v>1090</v>
      </c>
      <c r="C70" s="87" t="s">
        <v>1091</v>
      </c>
      <c r="D70" s="88" t="s">
        <v>120</v>
      </c>
      <c r="E70" s="88" t="s">
        <v>315</v>
      </c>
      <c r="F70" s="87" t="s">
        <v>1092</v>
      </c>
      <c r="G70" s="88" t="s">
        <v>1086</v>
      </c>
      <c r="H70" s="88" t="s">
        <v>133</v>
      </c>
      <c r="I70" s="90">
        <v>1641.0669289999998</v>
      </c>
      <c r="J70" s="101">
        <v>14920</v>
      </c>
      <c r="K70" s="90">
        <v>2.0513336610000001</v>
      </c>
      <c r="L70" s="90">
        <v>246.898519462</v>
      </c>
      <c r="M70" s="91">
        <v>7.1560198968485011E-5</v>
      </c>
      <c r="N70" s="91">
        <f t="shared" si="1"/>
        <v>9.0788324904240939E-3</v>
      </c>
      <c r="O70" s="91">
        <f>L70/'סכום נכסי הקרן'!$C$42</f>
        <v>1.2763406724549649E-3</v>
      </c>
    </row>
    <row r="71" spans="2:15">
      <c r="B71" s="86" t="s">
        <v>1093</v>
      </c>
      <c r="C71" s="87" t="s">
        <v>1094</v>
      </c>
      <c r="D71" s="88" t="s">
        <v>120</v>
      </c>
      <c r="E71" s="88" t="s">
        <v>315</v>
      </c>
      <c r="F71" s="87" t="s">
        <v>1095</v>
      </c>
      <c r="G71" s="88" t="s">
        <v>425</v>
      </c>
      <c r="H71" s="88" t="s">
        <v>133</v>
      </c>
      <c r="I71" s="90">
        <v>589.16409999999996</v>
      </c>
      <c r="J71" s="101">
        <v>16530</v>
      </c>
      <c r="K71" s="90"/>
      <c r="L71" s="90">
        <v>97.38882568199999</v>
      </c>
      <c r="M71" s="91">
        <v>4.0666054199861125E-5</v>
      </c>
      <c r="N71" s="91">
        <f t="shared" si="1"/>
        <v>3.5811346164919921E-3</v>
      </c>
      <c r="O71" s="91">
        <f>L71/'סכום נכסי הקרן'!$C$42</f>
        <v>5.0345105159569162E-4</v>
      </c>
    </row>
    <row r="72" spans="2:15">
      <c r="B72" s="86" t="s">
        <v>1096</v>
      </c>
      <c r="C72" s="87" t="s">
        <v>1097</v>
      </c>
      <c r="D72" s="88" t="s">
        <v>120</v>
      </c>
      <c r="E72" s="88" t="s">
        <v>315</v>
      </c>
      <c r="F72" s="87" t="s">
        <v>1098</v>
      </c>
      <c r="G72" s="88" t="s">
        <v>130</v>
      </c>
      <c r="H72" s="88" t="s">
        <v>133</v>
      </c>
      <c r="I72" s="90">
        <v>4263.96594</v>
      </c>
      <c r="J72" s="101">
        <v>1500</v>
      </c>
      <c r="K72" s="90"/>
      <c r="L72" s="90">
        <v>63.959489101000003</v>
      </c>
      <c r="M72" s="91">
        <v>2.1293952649921237E-5</v>
      </c>
      <c r="N72" s="91">
        <f t="shared" si="1"/>
        <v>2.3518872814077621E-3</v>
      </c>
      <c r="O72" s="91">
        <f>L72/'סכום נכסי הקרן'!$C$42</f>
        <v>3.3063826185320889E-4</v>
      </c>
    </row>
    <row r="73" spans="2:15">
      <c r="B73" s="86" t="s">
        <v>1099</v>
      </c>
      <c r="C73" s="87" t="s">
        <v>1100</v>
      </c>
      <c r="D73" s="88" t="s">
        <v>120</v>
      </c>
      <c r="E73" s="88" t="s">
        <v>315</v>
      </c>
      <c r="F73" s="87" t="s">
        <v>1101</v>
      </c>
      <c r="G73" s="88" t="s">
        <v>521</v>
      </c>
      <c r="H73" s="88" t="s">
        <v>133</v>
      </c>
      <c r="I73" s="90">
        <v>10813.572590000002</v>
      </c>
      <c r="J73" s="101">
        <v>653</v>
      </c>
      <c r="K73" s="90">
        <v>0.89343899399999993</v>
      </c>
      <c r="L73" s="90">
        <v>71.506068006999996</v>
      </c>
      <c r="M73" s="91">
        <v>3.57373977590021E-5</v>
      </c>
      <c r="N73" s="91">
        <f t="shared" si="1"/>
        <v>2.629386417136224E-3</v>
      </c>
      <c r="O73" s="91">
        <f>L73/'סכום נכסי הקרן'!$C$42</f>
        <v>3.6965026409853196E-4</v>
      </c>
    </row>
    <row r="74" spans="2:15">
      <c r="B74" s="86" t="s">
        <v>1102</v>
      </c>
      <c r="C74" s="87" t="s">
        <v>1103</v>
      </c>
      <c r="D74" s="88" t="s">
        <v>120</v>
      </c>
      <c r="E74" s="88" t="s">
        <v>315</v>
      </c>
      <c r="F74" s="87" t="s">
        <v>586</v>
      </c>
      <c r="G74" s="88" t="s">
        <v>127</v>
      </c>
      <c r="H74" s="88" t="s">
        <v>133</v>
      </c>
      <c r="I74" s="90">
        <v>291576.93637299997</v>
      </c>
      <c r="J74" s="101">
        <v>126</v>
      </c>
      <c r="K74" s="90"/>
      <c r="L74" s="90">
        <v>367.38693983100001</v>
      </c>
      <c r="M74" s="91">
        <v>1.1255810581253227E-4</v>
      </c>
      <c r="N74" s="91">
        <f t="shared" si="1"/>
        <v>1.3509374188080221E-2</v>
      </c>
      <c r="O74" s="91">
        <f>L74/'סכום נכסי הקרן'!$C$42</f>
        <v>1.8992049642778037E-3</v>
      </c>
    </row>
    <row r="75" spans="2:15">
      <c r="B75" s="86" t="s">
        <v>1104</v>
      </c>
      <c r="C75" s="87" t="s">
        <v>1105</v>
      </c>
      <c r="D75" s="88" t="s">
        <v>120</v>
      </c>
      <c r="E75" s="88" t="s">
        <v>315</v>
      </c>
      <c r="F75" s="87" t="s">
        <v>385</v>
      </c>
      <c r="G75" s="88" t="s">
        <v>339</v>
      </c>
      <c r="H75" s="88" t="s">
        <v>133</v>
      </c>
      <c r="I75" s="90">
        <v>157.194512</v>
      </c>
      <c r="J75" s="101">
        <v>59120</v>
      </c>
      <c r="K75" s="90"/>
      <c r="L75" s="90">
        <v>92.933395601000001</v>
      </c>
      <c r="M75" s="91">
        <v>2.9089107562395723E-5</v>
      </c>
      <c r="N75" s="91">
        <f t="shared" si="1"/>
        <v>3.4173017046286985E-3</v>
      </c>
      <c r="O75" s="91">
        <f>L75/'סכום נכסי הקרן'!$C$42</f>
        <v>4.8041872787803224E-4</v>
      </c>
    </row>
    <row r="76" spans="2:15">
      <c r="B76" s="86" t="s">
        <v>1106</v>
      </c>
      <c r="C76" s="87" t="s">
        <v>1107</v>
      </c>
      <c r="D76" s="88" t="s">
        <v>120</v>
      </c>
      <c r="E76" s="88" t="s">
        <v>315</v>
      </c>
      <c r="F76" s="87" t="s">
        <v>1108</v>
      </c>
      <c r="G76" s="88" t="s">
        <v>455</v>
      </c>
      <c r="H76" s="88" t="s">
        <v>133</v>
      </c>
      <c r="I76" s="90">
        <v>1923.310459</v>
      </c>
      <c r="J76" s="101">
        <v>4874</v>
      </c>
      <c r="K76" s="90"/>
      <c r="L76" s="90">
        <v>93.742151758999981</v>
      </c>
      <c r="M76" s="91">
        <v>2.4336182252656281E-5</v>
      </c>
      <c r="N76" s="91">
        <f t="shared" si="1"/>
        <v>3.4470408934261058E-3</v>
      </c>
      <c r="O76" s="91">
        <f>L76/'סכום נכסי הקרן'!$C$42</f>
        <v>4.8459958882771754E-4</v>
      </c>
    </row>
    <row r="77" spans="2:15">
      <c r="B77" s="86" t="s">
        <v>1109</v>
      </c>
      <c r="C77" s="87" t="s">
        <v>1110</v>
      </c>
      <c r="D77" s="88" t="s">
        <v>120</v>
      </c>
      <c r="E77" s="88" t="s">
        <v>315</v>
      </c>
      <c r="F77" s="87" t="s">
        <v>465</v>
      </c>
      <c r="G77" s="88" t="s">
        <v>339</v>
      </c>
      <c r="H77" s="88" t="s">
        <v>133</v>
      </c>
      <c r="I77" s="90">
        <v>1536.726251</v>
      </c>
      <c r="J77" s="101">
        <v>7670</v>
      </c>
      <c r="K77" s="90"/>
      <c r="L77" s="90">
        <v>117.86690344199999</v>
      </c>
      <c r="M77" s="91">
        <v>4.213630143642109E-5</v>
      </c>
      <c r="N77" s="91">
        <f t="shared" si="1"/>
        <v>4.3341445499417283E-3</v>
      </c>
      <c r="O77" s="91">
        <f>L77/'סכום נכסי הקרן'!$C$42</f>
        <v>6.0931237306386754E-4</v>
      </c>
    </row>
    <row r="78" spans="2:15">
      <c r="B78" s="86" t="s">
        <v>1111</v>
      </c>
      <c r="C78" s="87" t="s">
        <v>1112</v>
      </c>
      <c r="D78" s="88" t="s">
        <v>120</v>
      </c>
      <c r="E78" s="88" t="s">
        <v>315</v>
      </c>
      <c r="F78" s="87" t="s">
        <v>1113</v>
      </c>
      <c r="G78" s="88" t="s">
        <v>1086</v>
      </c>
      <c r="H78" s="88" t="s">
        <v>133</v>
      </c>
      <c r="I78" s="90">
        <v>4287.3432970000003</v>
      </c>
      <c r="J78" s="101">
        <v>6316</v>
      </c>
      <c r="K78" s="90">
        <v>2.5295325449999999</v>
      </c>
      <c r="L78" s="90">
        <v>273.31813519100001</v>
      </c>
      <c r="M78" s="91">
        <v>6.7493752833266984E-5</v>
      </c>
      <c r="N78" s="91">
        <f t="shared" si="1"/>
        <v>1.0050321773501313E-2</v>
      </c>
      <c r="O78" s="91">
        <f>L78/'סכום נכסי הקרן'!$C$42</f>
        <v>1.4129167450010118E-3</v>
      </c>
    </row>
    <row r="79" spans="2:15">
      <c r="B79" s="86" t="s">
        <v>1114</v>
      </c>
      <c r="C79" s="87" t="s">
        <v>1115</v>
      </c>
      <c r="D79" s="88" t="s">
        <v>120</v>
      </c>
      <c r="E79" s="88" t="s">
        <v>315</v>
      </c>
      <c r="F79" s="87" t="s">
        <v>1116</v>
      </c>
      <c r="G79" s="88" t="s">
        <v>1117</v>
      </c>
      <c r="H79" s="88" t="s">
        <v>133</v>
      </c>
      <c r="I79" s="90">
        <v>5324.5066729999999</v>
      </c>
      <c r="J79" s="101">
        <v>3813</v>
      </c>
      <c r="K79" s="90"/>
      <c r="L79" s="90">
        <v>203.023439424</v>
      </c>
      <c r="M79" s="91">
        <v>4.8593383904765224E-5</v>
      </c>
      <c r="N79" s="91">
        <f t="shared" si="1"/>
        <v>7.4654793482629512E-3</v>
      </c>
      <c r="O79" s="91">
        <f>L79/'סכום נכסי הקרן'!$C$42</f>
        <v>1.0495286636922508E-3</v>
      </c>
    </row>
    <row r="80" spans="2:15">
      <c r="B80" s="86" t="s">
        <v>1118</v>
      </c>
      <c r="C80" s="87" t="s">
        <v>1119</v>
      </c>
      <c r="D80" s="88" t="s">
        <v>120</v>
      </c>
      <c r="E80" s="88" t="s">
        <v>315</v>
      </c>
      <c r="F80" s="87" t="s">
        <v>502</v>
      </c>
      <c r="G80" s="88" t="s">
        <v>503</v>
      </c>
      <c r="H80" s="88" t="s">
        <v>133</v>
      </c>
      <c r="I80" s="90">
        <v>47.379401999999999</v>
      </c>
      <c r="J80" s="101">
        <v>45570</v>
      </c>
      <c r="K80" s="90"/>
      <c r="L80" s="90">
        <v>21.590793455</v>
      </c>
      <c r="M80" s="91">
        <v>1.6023639393894302E-5</v>
      </c>
      <c r="N80" s="91">
        <f t="shared" ref="N80:N109" si="2">IFERROR(L80/$L$11,0)</f>
        <v>7.939261747718138E-4</v>
      </c>
      <c r="O80" s="91">
        <f>L80/'סכום נכסי הקרן'!$C$42</f>
        <v>1.1161349973762103E-4</v>
      </c>
    </row>
    <row r="81" spans="2:15">
      <c r="B81" s="86" t="s">
        <v>1120</v>
      </c>
      <c r="C81" s="87" t="s">
        <v>1121</v>
      </c>
      <c r="D81" s="88" t="s">
        <v>120</v>
      </c>
      <c r="E81" s="88" t="s">
        <v>315</v>
      </c>
      <c r="F81" s="87" t="s">
        <v>1122</v>
      </c>
      <c r="G81" s="88" t="s">
        <v>455</v>
      </c>
      <c r="H81" s="88" t="s">
        <v>133</v>
      </c>
      <c r="I81" s="90">
        <v>1822.231587</v>
      </c>
      <c r="J81" s="101">
        <v>7300</v>
      </c>
      <c r="K81" s="90"/>
      <c r="L81" s="90">
        <v>133.02290586599997</v>
      </c>
      <c r="M81" s="91">
        <v>2.9446395496922337E-5</v>
      </c>
      <c r="N81" s="91">
        <f t="shared" si="2"/>
        <v>4.8914537129605661E-3</v>
      </c>
      <c r="O81" s="91">
        <f>L81/'סכום נכסי הקרן'!$C$42</f>
        <v>6.8766125246471981E-4</v>
      </c>
    </row>
    <row r="82" spans="2:15">
      <c r="B82" s="86" t="s">
        <v>1123</v>
      </c>
      <c r="C82" s="87" t="s">
        <v>1124</v>
      </c>
      <c r="D82" s="88" t="s">
        <v>120</v>
      </c>
      <c r="E82" s="88" t="s">
        <v>315</v>
      </c>
      <c r="F82" s="87" t="s">
        <v>555</v>
      </c>
      <c r="G82" s="88" t="s">
        <v>339</v>
      </c>
      <c r="H82" s="88" t="s">
        <v>133</v>
      </c>
      <c r="I82" s="90">
        <v>57469.329793999997</v>
      </c>
      <c r="J82" s="101">
        <v>160</v>
      </c>
      <c r="K82" s="90">
        <v>1.665805991</v>
      </c>
      <c r="L82" s="90">
        <v>93.616733661000012</v>
      </c>
      <c r="M82" s="91">
        <v>8.3290821900632511E-5</v>
      </c>
      <c r="N82" s="91">
        <f t="shared" si="2"/>
        <v>3.4424290800159222E-3</v>
      </c>
      <c r="O82" s="91">
        <f>L82/'סכום נכסי הקרן'!$C$42</f>
        <v>4.8395124059181837E-4</v>
      </c>
    </row>
    <row r="83" spans="2:15">
      <c r="B83" s="86" t="s">
        <v>1125</v>
      </c>
      <c r="C83" s="87" t="s">
        <v>1126</v>
      </c>
      <c r="D83" s="88" t="s">
        <v>120</v>
      </c>
      <c r="E83" s="88" t="s">
        <v>315</v>
      </c>
      <c r="F83" s="87" t="s">
        <v>560</v>
      </c>
      <c r="G83" s="88" t="s">
        <v>349</v>
      </c>
      <c r="H83" s="88" t="s">
        <v>133</v>
      </c>
      <c r="I83" s="90">
        <v>13384.152511</v>
      </c>
      <c r="J83" s="101">
        <v>416.9</v>
      </c>
      <c r="K83" s="90"/>
      <c r="L83" s="90">
        <v>55.798531822999998</v>
      </c>
      <c r="M83" s="91">
        <v>2.3399038241954763E-5</v>
      </c>
      <c r="N83" s="91">
        <f t="shared" si="2"/>
        <v>2.0517965224598417E-3</v>
      </c>
      <c r="O83" s="91">
        <f>L83/'סכום נכסי הקרן'!$C$42</f>
        <v>2.8845023365937472E-4</v>
      </c>
    </row>
    <row r="84" spans="2:15">
      <c r="B84" s="86" t="s">
        <v>1127</v>
      </c>
      <c r="C84" s="87" t="s">
        <v>1128</v>
      </c>
      <c r="D84" s="88" t="s">
        <v>120</v>
      </c>
      <c r="E84" s="88" t="s">
        <v>315</v>
      </c>
      <c r="F84" s="87" t="s">
        <v>1129</v>
      </c>
      <c r="G84" s="88" t="s">
        <v>127</v>
      </c>
      <c r="H84" s="88" t="s">
        <v>133</v>
      </c>
      <c r="I84" s="90">
        <v>963.05206899999985</v>
      </c>
      <c r="J84" s="101">
        <v>1796</v>
      </c>
      <c r="K84" s="90"/>
      <c r="L84" s="90">
        <v>17.296415156999998</v>
      </c>
      <c r="M84" s="91">
        <v>1.0278823785743769E-5</v>
      </c>
      <c r="N84" s="91">
        <f t="shared" si="2"/>
        <v>6.3601538088365868E-4</v>
      </c>
      <c r="O84" s="91">
        <f>L84/'סכום נכסי הקרן'!$C$42</f>
        <v>8.9413732413828214E-5</v>
      </c>
    </row>
    <row r="85" spans="2:15">
      <c r="B85" s="86" t="s">
        <v>1130</v>
      </c>
      <c r="C85" s="87" t="s">
        <v>1131</v>
      </c>
      <c r="D85" s="88" t="s">
        <v>120</v>
      </c>
      <c r="E85" s="88" t="s">
        <v>315</v>
      </c>
      <c r="F85" s="87" t="s">
        <v>1132</v>
      </c>
      <c r="G85" s="88" t="s">
        <v>158</v>
      </c>
      <c r="H85" s="88" t="s">
        <v>133</v>
      </c>
      <c r="I85" s="90">
        <v>638.22911999999997</v>
      </c>
      <c r="J85" s="101">
        <v>6095</v>
      </c>
      <c r="K85" s="90"/>
      <c r="L85" s="90">
        <v>38.900064897999997</v>
      </c>
      <c r="M85" s="91">
        <v>1.9366095476866671E-5</v>
      </c>
      <c r="N85" s="91">
        <f t="shared" si="2"/>
        <v>1.4304143007626416E-3</v>
      </c>
      <c r="O85" s="91">
        <f>L85/'סכום נכסי הקרן'!$C$42</f>
        <v>2.0109369265819619E-4</v>
      </c>
    </row>
    <row r="86" spans="2:15">
      <c r="B86" s="86" t="s">
        <v>1133</v>
      </c>
      <c r="C86" s="87" t="s">
        <v>1134</v>
      </c>
      <c r="D86" s="88" t="s">
        <v>120</v>
      </c>
      <c r="E86" s="88" t="s">
        <v>315</v>
      </c>
      <c r="F86" s="87" t="s">
        <v>1135</v>
      </c>
      <c r="G86" s="88" t="s">
        <v>129</v>
      </c>
      <c r="H86" s="88" t="s">
        <v>133</v>
      </c>
      <c r="I86" s="90">
        <v>45733.930565000002</v>
      </c>
      <c r="J86" s="101">
        <v>181</v>
      </c>
      <c r="K86" s="90">
        <v>1.519372639</v>
      </c>
      <c r="L86" s="90">
        <v>84.297786961</v>
      </c>
      <c r="M86" s="91">
        <v>8.9902966934120575E-5</v>
      </c>
      <c r="N86" s="91">
        <f t="shared" si="2"/>
        <v>3.0997572962367082E-3</v>
      </c>
      <c r="O86" s="91">
        <f>L86/'סכום נכסי הקרן'!$C$42</f>
        <v>4.3577699182123953E-4</v>
      </c>
    </row>
    <row r="87" spans="2:15">
      <c r="B87" s="86" t="s">
        <v>1136</v>
      </c>
      <c r="C87" s="87" t="s">
        <v>1137</v>
      </c>
      <c r="D87" s="88" t="s">
        <v>120</v>
      </c>
      <c r="E87" s="88" t="s">
        <v>315</v>
      </c>
      <c r="F87" s="87" t="s">
        <v>562</v>
      </c>
      <c r="G87" s="88" t="s">
        <v>563</v>
      </c>
      <c r="H87" s="88" t="s">
        <v>133</v>
      </c>
      <c r="I87" s="90">
        <v>1481.4627460000002</v>
      </c>
      <c r="J87" s="101">
        <v>8390</v>
      </c>
      <c r="K87" s="90"/>
      <c r="L87" s="90">
        <v>124.294724405</v>
      </c>
      <c r="M87" s="91">
        <v>4.4028442762342936E-5</v>
      </c>
      <c r="N87" s="91">
        <f t="shared" si="2"/>
        <v>4.5705052617381198E-3</v>
      </c>
      <c r="O87" s="91">
        <f>L87/'סכום נכסי הקרן'!$C$42</f>
        <v>6.4254096166866163E-4</v>
      </c>
    </row>
    <row r="88" spans="2:15">
      <c r="B88" s="86" t="s">
        <v>1138</v>
      </c>
      <c r="C88" s="87" t="s">
        <v>1139</v>
      </c>
      <c r="D88" s="88" t="s">
        <v>120</v>
      </c>
      <c r="E88" s="88" t="s">
        <v>315</v>
      </c>
      <c r="F88" s="87" t="s">
        <v>1140</v>
      </c>
      <c r="G88" s="88" t="s">
        <v>127</v>
      </c>
      <c r="H88" s="88" t="s">
        <v>133</v>
      </c>
      <c r="I88" s="90">
        <v>4632.5856549999999</v>
      </c>
      <c r="J88" s="101">
        <v>1519</v>
      </c>
      <c r="K88" s="90"/>
      <c r="L88" s="90">
        <v>70.368976095999997</v>
      </c>
      <c r="M88" s="91">
        <v>4.9195454988960881E-5</v>
      </c>
      <c r="N88" s="91">
        <f t="shared" si="2"/>
        <v>2.5875738254338503E-3</v>
      </c>
      <c r="O88" s="91">
        <f>L88/'סכום נכסי הקרן'!$C$42</f>
        <v>3.6377207310131049E-4</v>
      </c>
    </row>
    <row r="89" spans="2:15">
      <c r="B89" s="86" t="s">
        <v>1141</v>
      </c>
      <c r="C89" s="87" t="s">
        <v>1142</v>
      </c>
      <c r="D89" s="88" t="s">
        <v>120</v>
      </c>
      <c r="E89" s="88" t="s">
        <v>315</v>
      </c>
      <c r="F89" s="87" t="s">
        <v>530</v>
      </c>
      <c r="G89" s="88" t="s">
        <v>157</v>
      </c>
      <c r="H89" s="88" t="s">
        <v>133</v>
      </c>
      <c r="I89" s="90">
        <v>9464.1095999999998</v>
      </c>
      <c r="J89" s="101">
        <v>1290</v>
      </c>
      <c r="K89" s="90"/>
      <c r="L89" s="90">
        <v>122.087013837</v>
      </c>
      <c r="M89" s="91">
        <v>5.7390792405275258E-5</v>
      </c>
      <c r="N89" s="91">
        <f t="shared" si="2"/>
        <v>4.4893244005572335E-3</v>
      </c>
      <c r="O89" s="91">
        <f>L89/'סכום נכסי הקרן'!$C$42</f>
        <v>6.3112821283125621E-4</v>
      </c>
    </row>
    <row r="90" spans="2:15">
      <c r="B90" s="86" t="s">
        <v>1143</v>
      </c>
      <c r="C90" s="87" t="s">
        <v>1144</v>
      </c>
      <c r="D90" s="88" t="s">
        <v>120</v>
      </c>
      <c r="E90" s="88" t="s">
        <v>315</v>
      </c>
      <c r="F90" s="87" t="s">
        <v>1145</v>
      </c>
      <c r="G90" s="88" t="s">
        <v>128</v>
      </c>
      <c r="H90" s="88" t="s">
        <v>133</v>
      </c>
      <c r="I90" s="90">
        <v>635.43034999999998</v>
      </c>
      <c r="J90" s="101">
        <v>11960</v>
      </c>
      <c r="K90" s="90"/>
      <c r="L90" s="90">
        <v>75.997469897000002</v>
      </c>
      <c r="M90" s="91">
        <v>5.1896364626664161E-5</v>
      </c>
      <c r="N90" s="91">
        <f t="shared" si="2"/>
        <v>2.7945420668960444E-3</v>
      </c>
      <c r="O90" s="91">
        <f>L90/'סכום נכסי הקרן'!$C$42</f>
        <v>3.9286854390450059E-4</v>
      </c>
    </row>
    <row r="91" spans="2:15">
      <c r="B91" s="86" t="s">
        <v>1146</v>
      </c>
      <c r="C91" s="87" t="s">
        <v>1147</v>
      </c>
      <c r="D91" s="88" t="s">
        <v>120</v>
      </c>
      <c r="E91" s="88" t="s">
        <v>315</v>
      </c>
      <c r="F91" s="87" t="s">
        <v>1148</v>
      </c>
      <c r="G91" s="88" t="s">
        <v>493</v>
      </c>
      <c r="H91" s="88" t="s">
        <v>133</v>
      </c>
      <c r="I91" s="90">
        <v>260.471656</v>
      </c>
      <c r="J91" s="101">
        <v>40150</v>
      </c>
      <c r="K91" s="90"/>
      <c r="L91" s="90">
        <v>104.57936994800001</v>
      </c>
      <c r="M91" s="91">
        <v>3.8296984633371962E-5</v>
      </c>
      <c r="N91" s="91">
        <f t="shared" si="2"/>
        <v>3.8455418192903106E-3</v>
      </c>
      <c r="O91" s="91">
        <f>L91/'סכום נכסי הקרן'!$C$42</f>
        <v>5.4062253453443867E-4</v>
      </c>
    </row>
    <row r="92" spans="2:15">
      <c r="B92" s="86" t="s">
        <v>1149</v>
      </c>
      <c r="C92" s="87" t="s">
        <v>1150</v>
      </c>
      <c r="D92" s="88" t="s">
        <v>120</v>
      </c>
      <c r="E92" s="88" t="s">
        <v>315</v>
      </c>
      <c r="F92" s="87" t="s">
        <v>1151</v>
      </c>
      <c r="G92" s="88" t="s">
        <v>425</v>
      </c>
      <c r="H92" s="88" t="s">
        <v>133</v>
      </c>
      <c r="I92" s="90">
        <v>322.61829</v>
      </c>
      <c r="J92" s="101">
        <v>30550</v>
      </c>
      <c r="K92" s="90"/>
      <c r="L92" s="90">
        <v>98.559887692999979</v>
      </c>
      <c r="M92" s="91">
        <v>2.3421941078064039E-5</v>
      </c>
      <c r="N92" s="91">
        <f t="shared" si="2"/>
        <v>3.6241963402193571E-3</v>
      </c>
      <c r="O92" s="91">
        <f>L92/'סכום נכסי הקרן'!$C$42</f>
        <v>5.0950485085646941E-4</v>
      </c>
    </row>
    <row r="93" spans="2:15">
      <c r="B93" s="86" t="s">
        <v>1152</v>
      </c>
      <c r="C93" s="87" t="s">
        <v>1153</v>
      </c>
      <c r="D93" s="88" t="s">
        <v>120</v>
      </c>
      <c r="E93" s="88" t="s">
        <v>315</v>
      </c>
      <c r="F93" s="87" t="s">
        <v>508</v>
      </c>
      <c r="G93" s="88" t="s">
        <v>349</v>
      </c>
      <c r="H93" s="88" t="s">
        <v>133</v>
      </c>
      <c r="I93" s="90">
        <v>596.40389800000003</v>
      </c>
      <c r="J93" s="101">
        <v>35160</v>
      </c>
      <c r="K93" s="90"/>
      <c r="L93" s="90">
        <v>209.69561047700003</v>
      </c>
      <c r="M93" s="91">
        <v>5.6094014044103678E-5</v>
      </c>
      <c r="N93" s="91">
        <f t="shared" si="2"/>
        <v>7.7108251829388326E-3</v>
      </c>
      <c r="O93" s="91">
        <f>L93/'סכום נכסי הקרן'!$C$42</f>
        <v>1.0840204188760289E-3</v>
      </c>
    </row>
    <row r="94" spans="2:15">
      <c r="B94" s="86" t="s">
        <v>1154</v>
      </c>
      <c r="C94" s="87" t="s">
        <v>1155</v>
      </c>
      <c r="D94" s="88" t="s">
        <v>120</v>
      </c>
      <c r="E94" s="88" t="s">
        <v>315</v>
      </c>
      <c r="F94" s="87" t="s">
        <v>1156</v>
      </c>
      <c r="G94" s="88" t="s">
        <v>322</v>
      </c>
      <c r="H94" s="88" t="s">
        <v>133</v>
      </c>
      <c r="I94" s="90">
        <v>68.385458999999997</v>
      </c>
      <c r="J94" s="101">
        <v>13450</v>
      </c>
      <c r="K94" s="90"/>
      <c r="L94" s="90">
        <v>9.1978442360000017</v>
      </c>
      <c r="M94" s="91">
        <v>1.9289243057780746E-6</v>
      </c>
      <c r="N94" s="91">
        <f t="shared" si="2"/>
        <v>3.382186627672715E-4</v>
      </c>
      <c r="O94" s="91">
        <f>L94/'סכום נכסי הקרן'!$C$42</f>
        <v>4.7548210183249392E-5</v>
      </c>
    </row>
    <row r="95" spans="2:15">
      <c r="B95" s="86" t="s">
        <v>1157</v>
      </c>
      <c r="C95" s="87" t="s">
        <v>1158</v>
      </c>
      <c r="D95" s="88" t="s">
        <v>120</v>
      </c>
      <c r="E95" s="88" t="s">
        <v>315</v>
      </c>
      <c r="F95" s="87" t="s">
        <v>1159</v>
      </c>
      <c r="G95" s="88" t="s">
        <v>432</v>
      </c>
      <c r="H95" s="88" t="s">
        <v>133</v>
      </c>
      <c r="I95" s="90">
        <v>378.54263900000001</v>
      </c>
      <c r="J95" s="101">
        <v>14360</v>
      </c>
      <c r="K95" s="90"/>
      <c r="L95" s="90">
        <v>54.358722918999995</v>
      </c>
      <c r="M95" s="91">
        <v>3.9646462410013457E-5</v>
      </c>
      <c r="N95" s="91">
        <f t="shared" si="2"/>
        <v>1.9988525684575213E-3</v>
      </c>
      <c r="O95" s="91">
        <f>L95/'סכום נכסי הקרן'!$C$42</f>
        <v>2.8100714866744207E-4</v>
      </c>
    </row>
    <row r="96" spans="2:15">
      <c r="B96" s="86" t="s">
        <v>1160</v>
      </c>
      <c r="C96" s="87" t="s">
        <v>1161</v>
      </c>
      <c r="D96" s="88" t="s">
        <v>120</v>
      </c>
      <c r="E96" s="88" t="s">
        <v>315</v>
      </c>
      <c r="F96" s="87" t="s">
        <v>639</v>
      </c>
      <c r="G96" s="88" t="s">
        <v>157</v>
      </c>
      <c r="H96" s="88" t="s">
        <v>133</v>
      </c>
      <c r="I96" s="90">
        <v>10675.050687999999</v>
      </c>
      <c r="J96" s="101">
        <v>1666</v>
      </c>
      <c r="K96" s="90"/>
      <c r="L96" s="90">
        <v>177.84634446200002</v>
      </c>
      <c r="M96" s="91">
        <v>5.6929345354300831E-5</v>
      </c>
      <c r="N96" s="91">
        <f t="shared" si="2"/>
        <v>6.539679435596084E-3</v>
      </c>
      <c r="O96" s="91">
        <f>L96/'סכום נכסי הקרן'!$C$42</f>
        <v>9.1937579609189482E-4</v>
      </c>
    </row>
    <row r="97" spans="2:15">
      <c r="B97" s="86" t="s">
        <v>1162</v>
      </c>
      <c r="C97" s="87" t="s">
        <v>1163</v>
      </c>
      <c r="D97" s="88" t="s">
        <v>120</v>
      </c>
      <c r="E97" s="88" t="s">
        <v>315</v>
      </c>
      <c r="F97" s="87" t="s">
        <v>1164</v>
      </c>
      <c r="G97" s="88" t="s">
        <v>158</v>
      </c>
      <c r="H97" s="88" t="s">
        <v>133</v>
      </c>
      <c r="I97" s="90">
        <v>17.977250000000002</v>
      </c>
      <c r="J97" s="101">
        <v>13850</v>
      </c>
      <c r="K97" s="90"/>
      <c r="L97" s="90">
        <v>2.4898491250000001</v>
      </c>
      <c r="M97" s="91">
        <v>3.89352748446298E-7</v>
      </c>
      <c r="N97" s="91">
        <f t="shared" si="2"/>
        <v>9.1555523222904998E-5</v>
      </c>
      <c r="O97" s="91">
        <f>L97/'סכום נכסי הקרן'!$C$42</f>
        <v>1.2871262709224201E-5</v>
      </c>
    </row>
    <row r="98" spans="2:15">
      <c r="B98" s="86" t="s">
        <v>1165</v>
      </c>
      <c r="C98" s="87" t="s">
        <v>1166</v>
      </c>
      <c r="D98" s="88" t="s">
        <v>120</v>
      </c>
      <c r="E98" s="88" t="s">
        <v>315</v>
      </c>
      <c r="F98" s="87" t="s">
        <v>546</v>
      </c>
      <c r="G98" s="88" t="s">
        <v>547</v>
      </c>
      <c r="H98" s="88" t="s">
        <v>133</v>
      </c>
      <c r="I98" s="90">
        <v>1170.908629</v>
      </c>
      <c r="J98" s="101">
        <v>33500</v>
      </c>
      <c r="K98" s="90"/>
      <c r="L98" s="90">
        <v>392.25439064800003</v>
      </c>
      <c r="M98" s="91">
        <v>7.2226187200335863E-5</v>
      </c>
      <c r="N98" s="91">
        <f t="shared" si="2"/>
        <v>1.4423788016576873E-2</v>
      </c>
      <c r="O98" s="91">
        <f>L98/'סכום נכסי הקרן'!$C$42</f>
        <v>2.0277571280055231E-3</v>
      </c>
    </row>
    <row r="99" spans="2:15">
      <c r="B99" s="86" t="s">
        <v>1167</v>
      </c>
      <c r="C99" s="87" t="s">
        <v>1168</v>
      </c>
      <c r="D99" s="88" t="s">
        <v>120</v>
      </c>
      <c r="E99" s="88" t="s">
        <v>315</v>
      </c>
      <c r="F99" s="87" t="s">
        <v>1169</v>
      </c>
      <c r="G99" s="88" t="s">
        <v>1001</v>
      </c>
      <c r="H99" s="88" t="s">
        <v>133</v>
      </c>
      <c r="I99" s="90">
        <v>828.10116800000003</v>
      </c>
      <c r="J99" s="101">
        <v>9869</v>
      </c>
      <c r="K99" s="90"/>
      <c r="L99" s="90">
        <v>81.725304233999992</v>
      </c>
      <c r="M99" s="91">
        <v>1.8708450213915612E-5</v>
      </c>
      <c r="N99" s="91">
        <f t="shared" si="2"/>
        <v>3.0051632103190039E-3</v>
      </c>
      <c r="O99" s="91">
        <f>L99/'סכום נכסי הקרן'!$C$42</f>
        <v>4.2247855511610039E-4</v>
      </c>
    </row>
    <row r="100" spans="2:15">
      <c r="B100" s="86" t="s">
        <v>1170</v>
      </c>
      <c r="C100" s="87" t="s">
        <v>1171</v>
      </c>
      <c r="D100" s="88" t="s">
        <v>120</v>
      </c>
      <c r="E100" s="88" t="s">
        <v>315</v>
      </c>
      <c r="F100" s="87" t="s">
        <v>668</v>
      </c>
      <c r="G100" s="88" t="s">
        <v>521</v>
      </c>
      <c r="H100" s="88" t="s">
        <v>133</v>
      </c>
      <c r="I100" s="90">
        <v>1868.903405</v>
      </c>
      <c r="J100" s="101">
        <v>2616</v>
      </c>
      <c r="K100" s="90"/>
      <c r="L100" s="90">
        <v>48.890513063000007</v>
      </c>
      <c r="M100" s="91">
        <v>3.4508024647499572E-5</v>
      </c>
      <c r="N100" s="91">
        <f t="shared" si="2"/>
        <v>1.7977782104043102E-3</v>
      </c>
      <c r="O100" s="91">
        <f>L100/'סכום נכסי הקרן'!$C$42</f>
        <v>2.5273926492338394E-4</v>
      </c>
    </row>
    <row r="101" spans="2:15">
      <c r="B101" s="86" t="s">
        <v>1172</v>
      </c>
      <c r="C101" s="87" t="s">
        <v>1173</v>
      </c>
      <c r="D101" s="88" t="s">
        <v>120</v>
      </c>
      <c r="E101" s="88" t="s">
        <v>315</v>
      </c>
      <c r="F101" s="87" t="s">
        <v>417</v>
      </c>
      <c r="G101" s="88" t="s">
        <v>339</v>
      </c>
      <c r="H101" s="88" t="s">
        <v>133</v>
      </c>
      <c r="I101" s="90">
        <v>785.66191399999991</v>
      </c>
      <c r="J101" s="101">
        <v>19500</v>
      </c>
      <c r="K101" s="90"/>
      <c r="L101" s="90">
        <v>153.20407323400002</v>
      </c>
      <c r="M101" s="91">
        <v>6.4402936004707861E-5</v>
      </c>
      <c r="N101" s="91">
        <f t="shared" si="2"/>
        <v>5.6335458016232715E-3</v>
      </c>
      <c r="O101" s="91">
        <f>L101/'סכום נכסי הקרן'!$C$42</f>
        <v>7.9198769713327024E-4</v>
      </c>
    </row>
    <row r="102" spans="2:15">
      <c r="B102" s="86" t="s">
        <v>1174</v>
      </c>
      <c r="C102" s="87" t="s">
        <v>1175</v>
      </c>
      <c r="D102" s="88" t="s">
        <v>120</v>
      </c>
      <c r="E102" s="88" t="s">
        <v>315</v>
      </c>
      <c r="F102" s="87" t="s">
        <v>419</v>
      </c>
      <c r="G102" s="88" t="s">
        <v>339</v>
      </c>
      <c r="H102" s="88" t="s">
        <v>133</v>
      </c>
      <c r="I102" s="90">
        <v>9817.4848079999992</v>
      </c>
      <c r="J102" s="101">
        <v>1570</v>
      </c>
      <c r="K102" s="90"/>
      <c r="L102" s="90">
        <v>154.134511479</v>
      </c>
      <c r="M102" s="91">
        <v>5.0685556096529299E-5</v>
      </c>
      <c r="N102" s="91">
        <f t="shared" si="2"/>
        <v>5.6677594250481751E-3</v>
      </c>
      <c r="O102" s="91">
        <f>L102/'סכום נכסי הקרן'!$C$42</f>
        <v>7.9679759302851022E-4</v>
      </c>
    </row>
    <row r="103" spans="2:15">
      <c r="B103" s="86" t="s">
        <v>1176</v>
      </c>
      <c r="C103" s="87" t="s">
        <v>1177</v>
      </c>
      <c r="D103" s="88" t="s">
        <v>120</v>
      </c>
      <c r="E103" s="88" t="s">
        <v>315</v>
      </c>
      <c r="F103" s="87" t="s">
        <v>1178</v>
      </c>
      <c r="G103" s="88" t="s">
        <v>425</v>
      </c>
      <c r="H103" s="88" t="s">
        <v>133</v>
      </c>
      <c r="I103" s="90">
        <v>613.03069700000003</v>
      </c>
      <c r="J103" s="101">
        <v>6565</v>
      </c>
      <c r="K103" s="90"/>
      <c r="L103" s="90">
        <v>40.245465246000002</v>
      </c>
      <c r="M103" s="91">
        <v>1.2654701072738758E-5</v>
      </c>
      <c r="N103" s="91">
        <f t="shared" si="2"/>
        <v>1.4798867091783199E-3</v>
      </c>
      <c r="O103" s="91">
        <f>L103/'סכום נכסי הקרן'!$C$42</f>
        <v>2.0804873308788075E-4</v>
      </c>
    </row>
    <row r="104" spans="2:15">
      <c r="B104" s="86" t="s">
        <v>1179</v>
      </c>
      <c r="C104" s="87" t="s">
        <v>1180</v>
      </c>
      <c r="D104" s="88" t="s">
        <v>120</v>
      </c>
      <c r="E104" s="88" t="s">
        <v>315</v>
      </c>
      <c r="F104" s="87" t="s">
        <v>1181</v>
      </c>
      <c r="G104" s="88" t="s">
        <v>425</v>
      </c>
      <c r="H104" s="88" t="s">
        <v>133</v>
      </c>
      <c r="I104" s="90">
        <v>288.65710799999999</v>
      </c>
      <c r="J104" s="101">
        <v>21280</v>
      </c>
      <c r="K104" s="90"/>
      <c r="L104" s="90">
        <v>61.426232539999994</v>
      </c>
      <c r="M104" s="91">
        <v>2.0954257108392437E-5</v>
      </c>
      <c r="N104" s="91">
        <f t="shared" si="2"/>
        <v>2.2587356010222233E-3</v>
      </c>
      <c r="O104" s="91">
        <f>L104/'סכום נכסי הקרן'!$C$42</f>
        <v>3.1754260461875819E-4</v>
      </c>
    </row>
    <row r="105" spans="2:15">
      <c r="B105" s="86" t="s">
        <v>1182</v>
      </c>
      <c r="C105" s="87" t="s">
        <v>1183</v>
      </c>
      <c r="D105" s="88" t="s">
        <v>120</v>
      </c>
      <c r="E105" s="88" t="s">
        <v>315</v>
      </c>
      <c r="F105" s="87" t="s">
        <v>1184</v>
      </c>
      <c r="G105" s="88" t="s">
        <v>127</v>
      </c>
      <c r="H105" s="88" t="s">
        <v>133</v>
      </c>
      <c r="I105" s="90">
        <v>23399.431688000001</v>
      </c>
      <c r="J105" s="101">
        <v>263.10000000000002</v>
      </c>
      <c r="K105" s="90"/>
      <c r="L105" s="90">
        <v>61.563904772000008</v>
      </c>
      <c r="M105" s="91">
        <v>2.0820386546341675E-5</v>
      </c>
      <c r="N105" s="91">
        <f t="shared" si="2"/>
        <v>2.2637980174985738E-3</v>
      </c>
      <c r="O105" s="91">
        <f>L105/'סכום נכסי הקרן'!$C$42</f>
        <v>3.1825430053962549E-4</v>
      </c>
    </row>
    <row r="106" spans="2:15">
      <c r="B106" s="86" t="s">
        <v>1185</v>
      </c>
      <c r="C106" s="87" t="s">
        <v>1186</v>
      </c>
      <c r="D106" s="88" t="s">
        <v>120</v>
      </c>
      <c r="E106" s="88" t="s">
        <v>315</v>
      </c>
      <c r="F106" s="87" t="s">
        <v>1187</v>
      </c>
      <c r="G106" s="88" t="s">
        <v>563</v>
      </c>
      <c r="H106" s="88" t="s">
        <v>133</v>
      </c>
      <c r="I106" s="90">
        <v>27474.017790999998</v>
      </c>
      <c r="J106" s="101">
        <v>255.8</v>
      </c>
      <c r="K106" s="90"/>
      <c r="L106" s="90">
        <v>70.278537513000003</v>
      </c>
      <c r="M106" s="91">
        <v>2.9968067014243952E-5</v>
      </c>
      <c r="N106" s="91">
        <f t="shared" si="2"/>
        <v>2.5842482617669743E-3</v>
      </c>
      <c r="O106" s="91">
        <f>L106/'סכום נכסי הקרן'!$C$42</f>
        <v>3.633045512948063E-4</v>
      </c>
    </row>
    <row r="107" spans="2:15">
      <c r="B107" s="86" t="s">
        <v>1188</v>
      </c>
      <c r="C107" s="87" t="s">
        <v>1189</v>
      </c>
      <c r="D107" s="88" t="s">
        <v>120</v>
      </c>
      <c r="E107" s="88" t="s">
        <v>315</v>
      </c>
      <c r="F107" s="87" t="s">
        <v>424</v>
      </c>
      <c r="G107" s="88" t="s">
        <v>425</v>
      </c>
      <c r="H107" s="88" t="s">
        <v>133</v>
      </c>
      <c r="I107" s="90">
        <v>20689.957742999999</v>
      </c>
      <c r="J107" s="101">
        <v>1741</v>
      </c>
      <c r="K107" s="90"/>
      <c r="L107" s="90">
        <v>360.21216431000005</v>
      </c>
      <c r="M107" s="91">
        <v>7.7881897101640161E-5</v>
      </c>
      <c r="N107" s="91">
        <f t="shared" si="2"/>
        <v>1.3245546825917446E-2</v>
      </c>
      <c r="O107" s="91">
        <f>L107/'סכום נכסי הקרן'!$C$42</f>
        <v>1.8621149977881668E-3</v>
      </c>
    </row>
    <row r="108" spans="2:15">
      <c r="B108" s="86" t="s">
        <v>1190</v>
      </c>
      <c r="C108" s="87" t="s">
        <v>1191</v>
      </c>
      <c r="D108" s="88" t="s">
        <v>120</v>
      </c>
      <c r="E108" s="88" t="s">
        <v>315</v>
      </c>
      <c r="F108" s="87" t="s">
        <v>1192</v>
      </c>
      <c r="G108" s="88" t="s">
        <v>128</v>
      </c>
      <c r="H108" s="88" t="s">
        <v>133</v>
      </c>
      <c r="I108" s="90">
        <v>284.07866200000001</v>
      </c>
      <c r="J108" s="101">
        <v>32520</v>
      </c>
      <c r="K108" s="90"/>
      <c r="L108" s="90">
        <v>92.382380808000008</v>
      </c>
      <c r="M108" s="91">
        <v>3.3086260064493352E-5</v>
      </c>
      <c r="N108" s="91">
        <f t="shared" si="2"/>
        <v>3.3970400561737241E-3</v>
      </c>
      <c r="O108" s="91">
        <f>L108/'סכום נכסי הקרן'!$C$42</f>
        <v>4.7757025963706133E-4</v>
      </c>
    </row>
    <row r="109" spans="2:15">
      <c r="B109" s="86" t="s">
        <v>1193</v>
      </c>
      <c r="C109" s="87" t="s">
        <v>1194</v>
      </c>
      <c r="D109" s="88" t="s">
        <v>120</v>
      </c>
      <c r="E109" s="88" t="s">
        <v>315</v>
      </c>
      <c r="F109" s="87" t="s">
        <v>1195</v>
      </c>
      <c r="G109" s="88" t="s">
        <v>573</v>
      </c>
      <c r="H109" s="88" t="s">
        <v>133</v>
      </c>
      <c r="I109" s="90">
        <v>3896.850821</v>
      </c>
      <c r="J109" s="101">
        <v>1221</v>
      </c>
      <c r="K109" s="90"/>
      <c r="L109" s="90">
        <v>47.580548522000001</v>
      </c>
      <c r="M109" s="91">
        <v>3.8935500250307797E-5</v>
      </c>
      <c r="N109" s="91">
        <f t="shared" si="2"/>
        <v>1.7496088302798385E-3</v>
      </c>
      <c r="O109" s="91">
        <f>L109/'סכום נכסי הקרן'!$C$42</f>
        <v>2.4596740972232658E-4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101"/>
      <c r="K110" s="87"/>
      <c r="L110" s="87"/>
      <c r="M110" s="87"/>
      <c r="N110" s="91"/>
      <c r="O110" s="87"/>
    </row>
    <row r="111" spans="2:15">
      <c r="B111" s="85" t="s">
        <v>30</v>
      </c>
      <c r="C111" s="80"/>
      <c r="D111" s="81"/>
      <c r="E111" s="81"/>
      <c r="F111" s="80"/>
      <c r="G111" s="81"/>
      <c r="H111" s="81"/>
      <c r="I111" s="83"/>
      <c r="J111" s="99"/>
      <c r="K111" s="83">
        <v>4.7394235180000006</v>
      </c>
      <c r="L111" s="83">
        <f>SUM(L112:L181)</f>
        <v>1397.6030854009994</v>
      </c>
      <c r="M111" s="84"/>
      <c r="N111" s="84">
        <f t="shared" ref="N111:N142" si="3">IFERROR(L111/$L$11,0)</f>
        <v>5.1391982131381103E-2</v>
      </c>
      <c r="O111" s="84">
        <f>L111/'סכום נכסי הקרן'!$C$42</f>
        <v>7.2249022219041358E-3</v>
      </c>
    </row>
    <row r="112" spans="2:15">
      <c r="B112" s="86" t="s">
        <v>1196</v>
      </c>
      <c r="C112" s="87" t="s">
        <v>1197</v>
      </c>
      <c r="D112" s="88" t="s">
        <v>120</v>
      </c>
      <c r="E112" s="88" t="s">
        <v>315</v>
      </c>
      <c r="F112" s="87" t="s">
        <v>1198</v>
      </c>
      <c r="G112" s="88" t="s">
        <v>1199</v>
      </c>
      <c r="H112" s="88" t="s">
        <v>133</v>
      </c>
      <c r="I112" s="90">
        <v>17394.205355999999</v>
      </c>
      <c r="J112" s="101">
        <v>174.1</v>
      </c>
      <c r="K112" s="90"/>
      <c r="L112" s="90">
        <v>30.283311524000002</v>
      </c>
      <c r="M112" s="91">
        <v>5.8595330592087435E-5</v>
      </c>
      <c r="N112" s="91">
        <f t="shared" si="3"/>
        <v>1.1135632290579249E-3</v>
      </c>
      <c r="O112" s="91">
        <f>L112/'סכום נכסי הקרן'!$C$42</f>
        <v>1.565494288055228E-4</v>
      </c>
    </row>
    <row r="113" spans="2:15">
      <c r="B113" s="86" t="s">
        <v>1200</v>
      </c>
      <c r="C113" s="87" t="s">
        <v>1201</v>
      </c>
      <c r="D113" s="88" t="s">
        <v>120</v>
      </c>
      <c r="E113" s="88" t="s">
        <v>315</v>
      </c>
      <c r="F113" s="87" t="s">
        <v>511</v>
      </c>
      <c r="G113" s="88" t="s">
        <v>512</v>
      </c>
      <c r="H113" s="88" t="s">
        <v>133</v>
      </c>
      <c r="I113" s="90">
        <v>7046.3938309999994</v>
      </c>
      <c r="J113" s="101">
        <v>388.5</v>
      </c>
      <c r="K113" s="90">
        <v>0.64969160199999998</v>
      </c>
      <c r="L113" s="90">
        <v>28.024931639000002</v>
      </c>
      <c r="M113" s="91">
        <v>4.2742837864507374E-5</v>
      </c>
      <c r="N113" s="91">
        <f t="shared" si="3"/>
        <v>1.0305191803518575E-3</v>
      </c>
      <c r="O113" s="91">
        <f>L113/'סכום נכסי הקרן'!$C$42</f>
        <v>1.4487474518505943E-4</v>
      </c>
    </row>
    <row r="114" spans="2:15">
      <c r="B114" s="86" t="s">
        <v>1202</v>
      </c>
      <c r="C114" s="87" t="s">
        <v>1203</v>
      </c>
      <c r="D114" s="88" t="s">
        <v>120</v>
      </c>
      <c r="E114" s="88" t="s">
        <v>315</v>
      </c>
      <c r="F114" s="87" t="s">
        <v>1204</v>
      </c>
      <c r="G114" s="88" t="s">
        <v>1205</v>
      </c>
      <c r="H114" s="88" t="s">
        <v>133</v>
      </c>
      <c r="I114" s="90">
        <v>240.140106</v>
      </c>
      <c r="J114" s="101">
        <v>1964</v>
      </c>
      <c r="K114" s="90"/>
      <c r="L114" s="90">
        <v>4.7163516720000001</v>
      </c>
      <c r="M114" s="91">
        <v>5.3734688059689469E-5</v>
      </c>
      <c r="N114" s="91">
        <f t="shared" si="3"/>
        <v>1.7342739393222585E-4</v>
      </c>
      <c r="O114" s="91">
        <f>L114/'סכום נכסי הקרן'!$C$42</f>
        <v>2.4381156588916129E-5</v>
      </c>
    </row>
    <row r="115" spans="2:15">
      <c r="B115" s="86" t="s">
        <v>1206</v>
      </c>
      <c r="C115" s="87" t="s">
        <v>1207</v>
      </c>
      <c r="D115" s="88" t="s">
        <v>120</v>
      </c>
      <c r="E115" s="88" t="s">
        <v>315</v>
      </c>
      <c r="F115" s="87" t="s">
        <v>1208</v>
      </c>
      <c r="G115" s="88" t="s">
        <v>129</v>
      </c>
      <c r="H115" s="88" t="s">
        <v>133</v>
      </c>
      <c r="I115" s="90">
        <v>3138.8882539999995</v>
      </c>
      <c r="J115" s="101">
        <v>455</v>
      </c>
      <c r="K115" s="90">
        <v>5.7058712999999997E-2</v>
      </c>
      <c r="L115" s="90">
        <v>14.339000267000001</v>
      </c>
      <c r="M115" s="91">
        <v>5.7058745351132724E-5</v>
      </c>
      <c r="N115" s="91">
        <f t="shared" si="3"/>
        <v>5.272667563495678E-4</v>
      </c>
      <c r="O115" s="91">
        <f>L115/'סכום נכסי הקרן'!$C$42</f>
        <v>7.4125390800212828E-5</v>
      </c>
    </row>
    <row r="116" spans="2:15">
      <c r="B116" s="86" t="s">
        <v>1209</v>
      </c>
      <c r="C116" s="87" t="s">
        <v>1210</v>
      </c>
      <c r="D116" s="88" t="s">
        <v>120</v>
      </c>
      <c r="E116" s="88" t="s">
        <v>315</v>
      </c>
      <c r="F116" s="87" t="s">
        <v>1211</v>
      </c>
      <c r="G116" s="88" t="s">
        <v>129</v>
      </c>
      <c r="H116" s="88" t="s">
        <v>133</v>
      </c>
      <c r="I116" s="90">
        <v>1380.26593</v>
      </c>
      <c r="J116" s="101">
        <v>2137</v>
      </c>
      <c r="K116" s="90"/>
      <c r="L116" s="90">
        <v>29.496282914999998</v>
      </c>
      <c r="M116" s="91">
        <v>8.1685353720278845E-5</v>
      </c>
      <c r="N116" s="91">
        <f t="shared" si="3"/>
        <v>1.0846229951437954E-3</v>
      </c>
      <c r="O116" s="91">
        <f>L116/'סכום נכסי הקרן'!$C$42</f>
        <v>1.5248088831268698E-4</v>
      </c>
    </row>
    <row r="117" spans="2:15">
      <c r="B117" s="86" t="s">
        <v>1212</v>
      </c>
      <c r="C117" s="87" t="s">
        <v>1213</v>
      </c>
      <c r="D117" s="88" t="s">
        <v>120</v>
      </c>
      <c r="E117" s="88" t="s">
        <v>315</v>
      </c>
      <c r="F117" s="87" t="s">
        <v>1214</v>
      </c>
      <c r="G117" s="88" t="s">
        <v>493</v>
      </c>
      <c r="H117" s="88" t="s">
        <v>133</v>
      </c>
      <c r="I117" s="90">
        <v>453.02670000000001</v>
      </c>
      <c r="J117" s="101">
        <v>9584</v>
      </c>
      <c r="K117" s="90"/>
      <c r="L117" s="90">
        <v>43.418078928</v>
      </c>
      <c r="M117" s="91">
        <v>1.13256675E-4</v>
      </c>
      <c r="N117" s="91">
        <f t="shared" si="3"/>
        <v>1.5965485192145634E-3</v>
      </c>
      <c r="O117" s="91">
        <f>L117/'סכום נכסי הקרן'!$C$42</f>
        <v>2.2444954378997542E-4</v>
      </c>
    </row>
    <row r="118" spans="2:15">
      <c r="B118" s="86" t="s">
        <v>1215</v>
      </c>
      <c r="C118" s="87" t="s">
        <v>1216</v>
      </c>
      <c r="D118" s="88" t="s">
        <v>120</v>
      </c>
      <c r="E118" s="88" t="s">
        <v>315</v>
      </c>
      <c r="F118" s="87" t="s">
        <v>1217</v>
      </c>
      <c r="G118" s="88" t="s">
        <v>128</v>
      </c>
      <c r="H118" s="88" t="s">
        <v>133</v>
      </c>
      <c r="I118" s="90">
        <v>1725.816</v>
      </c>
      <c r="J118" s="101">
        <v>510.5</v>
      </c>
      <c r="K118" s="90"/>
      <c r="L118" s="90">
        <v>8.8102906799999996</v>
      </c>
      <c r="M118" s="91">
        <v>3.0538732000709367E-5</v>
      </c>
      <c r="N118" s="91">
        <f t="shared" si="3"/>
        <v>3.2396773156015364E-4</v>
      </c>
      <c r="O118" s="91">
        <f>L118/'סכום נכסי הקרן'!$C$42</f>
        <v>4.5544753996654124E-5</v>
      </c>
    </row>
    <row r="119" spans="2:15">
      <c r="B119" s="86" t="s">
        <v>1218</v>
      </c>
      <c r="C119" s="87" t="s">
        <v>1219</v>
      </c>
      <c r="D119" s="88" t="s">
        <v>120</v>
      </c>
      <c r="E119" s="88" t="s">
        <v>315</v>
      </c>
      <c r="F119" s="87" t="s">
        <v>1220</v>
      </c>
      <c r="G119" s="88" t="s">
        <v>128</v>
      </c>
      <c r="H119" s="88" t="s">
        <v>133</v>
      </c>
      <c r="I119" s="90">
        <v>274.50357600000001</v>
      </c>
      <c r="J119" s="101">
        <v>8193</v>
      </c>
      <c r="K119" s="90">
        <v>0.52609434099999997</v>
      </c>
      <c r="L119" s="90">
        <v>23.016172510000001</v>
      </c>
      <c r="M119" s="91">
        <v>2.4535301280189759E-5</v>
      </c>
      <c r="N119" s="91">
        <f t="shared" si="3"/>
        <v>8.4633952137228106E-4</v>
      </c>
      <c r="O119" s="91">
        <f>L119/'סכום נכסי הקרן'!$C$42</f>
        <v>1.1898198969667858E-4</v>
      </c>
    </row>
    <row r="120" spans="2:15">
      <c r="B120" s="86" t="s">
        <v>1221</v>
      </c>
      <c r="C120" s="87" t="s">
        <v>1222</v>
      </c>
      <c r="D120" s="88" t="s">
        <v>120</v>
      </c>
      <c r="E120" s="88" t="s">
        <v>315</v>
      </c>
      <c r="F120" s="87" t="s">
        <v>683</v>
      </c>
      <c r="G120" s="88" t="s">
        <v>563</v>
      </c>
      <c r="H120" s="88" t="s">
        <v>133</v>
      </c>
      <c r="I120" s="90">
        <v>139.33734999999999</v>
      </c>
      <c r="J120" s="101">
        <v>4338</v>
      </c>
      <c r="K120" s="90"/>
      <c r="L120" s="90">
        <v>6.0444542520000004</v>
      </c>
      <c r="M120" s="91">
        <v>1.0841192647237889E-5</v>
      </c>
      <c r="N120" s="91">
        <f t="shared" si="3"/>
        <v>2.2226373722093417E-4</v>
      </c>
      <c r="O120" s="91">
        <f>L120/'סכום נכסי הקרן'!$C$42</f>
        <v>3.1246776292671657E-5</v>
      </c>
    </row>
    <row r="121" spans="2:15">
      <c r="B121" s="86" t="s">
        <v>1223</v>
      </c>
      <c r="C121" s="87" t="s">
        <v>1224</v>
      </c>
      <c r="D121" s="88" t="s">
        <v>120</v>
      </c>
      <c r="E121" s="88" t="s">
        <v>315</v>
      </c>
      <c r="F121" s="87" t="s">
        <v>1225</v>
      </c>
      <c r="G121" s="88" t="s">
        <v>1226</v>
      </c>
      <c r="H121" s="88" t="s">
        <v>133</v>
      </c>
      <c r="I121" s="90">
        <v>1572.6836269999999</v>
      </c>
      <c r="J121" s="101">
        <v>276.39999999999998</v>
      </c>
      <c r="K121" s="90"/>
      <c r="L121" s="90">
        <v>4.3468975469999993</v>
      </c>
      <c r="M121" s="91">
        <v>8.0968770091811203E-5</v>
      </c>
      <c r="N121" s="91">
        <f t="shared" si="3"/>
        <v>1.5984200621471279E-4</v>
      </c>
      <c r="O121" s="91">
        <f>L121/'סכום נכסי הקרן'!$C$42</f>
        <v>2.2471265321154446E-5</v>
      </c>
    </row>
    <row r="122" spans="2:15">
      <c r="B122" s="86" t="s">
        <v>1227</v>
      </c>
      <c r="C122" s="87" t="s">
        <v>1228</v>
      </c>
      <c r="D122" s="88" t="s">
        <v>120</v>
      </c>
      <c r="E122" s="88" t="s">
        <v>315</v>
      </c>
      <c r="F122" s="87" t="s">
        <v>1229</v>
      </c>
      <c r="G122" s="88" t="s">
        <v>349</v>
      </c>
      <c r="H122" s="88" t="s">
        <v>133</v>
      </c>
      <c r="I122" s="90">
        <v>898.63742500000012</v>
      </c>
      <c r="J122" s="101">
        <v>3768</v>
      </c>
      <c r="K122" s="90"/>
      <c r="L122" s="90">
        <v>33.860658168000001</v>
      </c>
      <c r="M122" s="91">
        <v>5.6059838984082823E-5</v>
      </c>
      <c r="N122" s="91">
        <f t="shared" si="3"/>
        <v>1.2451076830782555E-3</v>
      </c>
      <c r="O122" s="91">
        <f>L122/'סכום נכסי הקרן'!$C$42</f>
        <v>1.7504250454836948E-4</v>
      </c>
    </row>
    <row r="123" spans="2:15">
      <c r="B123" s="86" t="s">
        <v>1230</v>
      </c>
      <c r="C123" s="87" t="s">
        <v>1231</v>
      </c>
      <c r="D123" s="88" t="s">
        <v>120</v>
      </c>
      <c r="E123" s="88" t="s">
        <v>315</v>
      </c>
      <c r="F123" s="87" t="s">
        <v>1232</v>
      </c>
      <c r="G123" s="88" t="s">
        <v>156</v>
      </c>
      <c r="H123" s="88" t="s">
        <v>133</v>
      </c>
      <c r="I123" s="90">
        <v>91.849366000000003</v>
      </c>
      <c r="J123" s="101">
        <v>7258</v>
      </c>
      <c r="K123" s="90"/>
      <c r="L123" s="90">
        <v>6.6664269630000001</v>
      </c>
      <c r="M123" s="91">
        <v>8.6769768316034216E-6</v>
      </c>
      <c r="N123" s="91">
        <f t="shared" si="3"/>
        <v>2.4513461578710982E-4</v>
      </c>
      <c r="O123" s="91">
        <f>L123/'סכום נכסי הקרן'!$C$42</f>
        <v>3.4462061138997182E-5</v>
      </c>
    </row>
    <row r="124" spans="2:15">
      <c r="B124" s="86" t="s">
        <v>1233</v>
      </c>
      <c r="C124" s="87" t="s">
        <v>1234</v>
      </c>
      <c r="D124" s="88" t="s">
        <v>120</v>
      </c>
      <c r="E124" s="88" t="s">
        <v>315</v>
      </c>
      <c r="F124" s="87" t="s">
        <v>1235</v>
      </c>
      <c r="G124" s="88" t="s">
        <v>1205</v>
      </c>
      <c r="H124" s="88" t="s">
        <v>133</v>
      </c>
      <c r="I124" s="90">
        <v>943.92044899999996</v>
      </c>
      <c r="J124" s="101">
        <v>432.8</v>
      </c>
      <c r="K124" s="90"/>
      <c r="L124" s="90">
        <v>4.0852877080000001</v>
      </c>
      <c r="M124" s="91">
        <v>1.8179982414392271E-5</v>
      </c>
      <c r="N124" s="91">
        <f t="shared" si="3"/>
        <v>1.5022221622446394E-4</v>
      </c>
      <c r="O124" s="91">
        <f>L124/'סכום נכסי הקרן'!$C$42</f>
        <v>2.1118874555273466E-5</v>
      </c>
    </row>
    <row r="125" spans="2:15">
      <c r="B125" s="86" t="s">
        <v>1236</v>
      </c>
      <c r="C125" s="87" t="s">
        <v>1237</v>
      </c>
      <c r="D125" s="88" t="s">
        <v>120</v>
      </c>
      <c r="E125" s="88" t="s">
        <v>315</v>
      </c>
      <c r="F125" s="87" t="s">
        <v>1238</v>
      </c>
      <c r="G125" s="88" t="s">
        <v>493</v>
      </c>
      <c r="H125" s="88" t="s">
        <v>133</v>
      </c>
      <c r="I125" s="90">
        <v>989.510266</v>
      </c>
      <c r="J125" s="101">
        <v>2097</v>
      </c>
      <c r="K125" s="90"/>
      <c r="L125" s="90">
        <v>20.750030285000001</v>
      </c>
      <c r="M125" s="91">
        <v>3.5347512128946956E-5</v>
      </c>
      <c r="N125" s="91">
        <f t="shared" si="3"/>
        <v>7.6301003966828694E-4</v>
      </c>
      <c r="O125" s="91">
        <f>L125/'סכום נכסי הקרן'!$C$42</f>
        <v>1.0726717869806401E-4</v>
      </c>
    </row>
    <row r="126" spans="2:15">
      <c r="B126" s="86" t="s">
        <v>1239</v>
      </c>
      <c r="C126" s="87" t="s">
        <v>1240</v>
      </c>
      <c r="D126" s="88" t="s">
        <v>120</v>
      </c>
      <c r="E126" s="88" t="s">
        <v>315</v>
      </c>
      <c r="F126" s="87" t="s">
        <v>1241</v>
      </c>
      <c r="G126" s="88" t="s">
        <v>129</v>
      </c>
      <c r="H126" s="88" t="s">
        <v>133</v>
      </c>
      <c r="I126" s="90">
        <v>528.24063799999999</v>
      </c>
      <c r="J126" s="101">
        <v>1946</v>
      </c>
      <c r="K126" s="90"/>
      <c r="L126" s="90">
        <v>10.279562808000001</v>
      </c>
      <c r="M126" s="91">
        <v>7.9970968926205133E-5</v>
      </c>
      <c r="N126" s="91">
        <f t="shared" si="3"/>
        <v>3.7799509293124522E-4</v>
      </c>
      <c r="O126" s="91">
        <f>L126/'סכום נכסי הקרן'!$C$42</f>
        <v>5.3140148979002267E-5</v>
      </c>
    </row>
    <row r="127" spans="2:15">
      <c r="B127" s="86" t="s">
        <v>1242</v>
      </c>
      <c r="C127" s="87" t="s">
        <v>1243</v>
      </c>
      <c r="D127" s="88" t="s">
        <v>120</v>
      </c>
      <c r="E127" s="88" t="s">
        <v>315</v>
      </c>
      <c r="F127" s="87" t="s">
        <v>1244</v>
      </c>
      <c r="G127" s="88" t="s">
        <v>493</v>
      </c>
      <c r="H127" s="88" t="s">
        <v>133</v>
      </c>
      <c r="I127" s="90">
        <v>230.29436799999999</v>
      </c>
      <c r="J127" s="101">
        <v>11000</v>
      </c>
      <c r="K127" s="90"/>
      <c r="L127" s="90">
        <v>25.332380519999994</v>
      </c>
      <c r="M127" s="91">
        <v>4.5503602242554554E-5</v>
      </c>
      <c r="N127" s="91">
        <f t="shared" si="3"/>
        <v>9.3150999781576151E-4</v>
      </c>
      <c r="O127" s="91">
        <f>L127/'סכום נכסי הקרן'!$C$42</f>
        <v>1.3095561552266887E-4</v>
      </c>
    </row>
    <row r="128" spans="2:15">
      <c r="B128" s="86" t="s">
        <v>1245</v>
      </c>
      <c r="C128" s="87" t="s">
        <v>1246</v>
      </c>
      <c r="D128" s="88" t="s">
        <v>120</v>
      </c>
      <c r="E128" s="88" t="s">
        <v>315</v>
      </c>
      <c r="F128" s="87" t="s">
        <v>1247</v>
      </c>
      <c r="G128" s="88" t="s">
        <v>1248</v>
      </c>
      <c r="H128" s="88" t="s">
        <v>133</v>
      </c>
      <c r="I128" s="90">
        <v>709.26579200000003</v>
      </c>
      <c r="J128" s="101">
        <v>483.4</v>
      </c>
      <c r="K128" s="90"/>
      <c r="L128" s="90">
        <v>3.4285908389999995</v>
      </c>
      <c r="M128" s="91">
        <v>2.411072226602905E-5</v>
      </c>
      <c r="N128" s="91">
        <f t="shared" si="3"/>
        <v>1.2607447777860989E-4</v>
      </c>
      <c r="O128" s="91">
        <f>L128/'סכום נכסי הקרן'!$C$42</f>
        <v>1.7724083346298506E-5</v>
      </c>
    </row>
    <row r="129" spans="2:15">
      <c r="B129" s="86" t="s">
        <v>1249</v>
      </c>
      <c r="C129" s="87" t="s">
        <v>1250</v>
      </c>
      <c r="D129" s="88" t="s">
        <v>120</v>
      </c>
      <c r="E129" s="88" t="s">
        <v>315</v>
      </c>
      <c r="F129" s="87" t="s">
        <v>1251</v>
      </c>
      <c r="G129" s="88" t="s">
        <v>563</v>
      </c>
      <c r="H129" s="88" t="s">
        <v>133</v>
      </c>
      <c r="I129" s="90">
        <v>1438.18</v>
      </c>
      <c r="J129" s="101">
        <v>1211</v>
      </c>
      <c r="K129" s="90"/>
      <c r="L129" s="90">
        <v>17.416359799999999</v>
      </c>
      <c r="M129" s="91">
        <v>3.1555435610174585E-5</v>
      </c>
      <c r="N129" s="91">
        <f t="shared" si="3"/>
        <v>6.4042592706390147E-4</v>
      </c>
      <c r="O129" s="91">
        <f>L129/'סכום נכסי הקרן'!$C$42</f>
        <v>9.0033785651237586E-5</v>
      </c>
    </row>
    <row r="130" spans="2:15">
      <c r="B130" s="86" t="s">
        <v>1252</v>
      </c>
      <c r="C130" s="87" t="s">
        <v>1253</v>
      </c>
      <c r="D130" s="88" t="s">
        <v>120</v>
      </c>
      <c r="E130" s="88" t="s">
        <v>315</v>
      </c>
      <c r="F130" s="87" t="s">
        <v>1254</v>
      </c>
      <c r="G130" s="88" t="s">
        <v>1117</v>
      </c>
      <c r="H130" s="88" t="s">
        <v>133</v>
      </c>
      <c r="I130" s="90">
        <v>1457.2481099999998</v>
      </c>
      <c r="J130" s="101">
        <v>108.9</v>
      </c>
      <c r="K130" s="90"/>
      <c r="L130" s="90">
        <v>1.5869431890000001</v>
      </c>
      <c r="M130" s="91">
        <v>1.4823467606472508E-5</v>
      </c>
      <c r="N130" s="91">
        <f t="shared" si="3"/>
        <v>5.835430449783596E-5</v>
      </c>
      <c r="O130" s="91">
        <f>L130/'סכום נכסי הקרן'!$C$42</f>
        <v>8.2036949488788939E-6</v>
      </c>
    </row>
    <row r="131" spans="2:15">
      <c r="B131" s="86" t="s">
        <v>1255</v>
      </c>
      <c r="C131" s="87" t="s">
        <v>1256</v>
      </c>
      <c r="D131" s="88" t="s">
        <v>120</v>
      </c>
      <c r="E131" s="88" t="s">
        <v>315</v>
      </c>
      <c r="F131" s="87" t="s">
        <v>1257</v>
      </c>
      <c r="G131" s="88" t="s">
        <v>1248</v>
      </c>
      <c r="H131" s="88" t="s">
        <v>133</v>
      </c>
      <c r="I131" s="90">
        <v>1582.3992519999999</v>
      </c>
      <c r="J131" s="101">
        <v>3999</v>
      </c>
      <c r="K131" s="90"/>
      <c r="L131" s="90">
        <v>63.280146096000003</v>
      </c>
      <c r="M131" s="91">
        <v>6.3985146413805523E-5</v>
      </c>
      <c r="N131" s="91">
        <f t="shared" si="3"/>
        <v>2.3269068102434315E-3</v>
      </c>
      <c r="O131" s="91">
        <f>L131/'סכום נכסי הקרן'!$C$42</f>
        <v>3.2712640155644138E-4</v>
      </c>
    </row>
    <row r="132" spans="2:15">
      <c r="B132" s="86" t="s">
        <v>1258</v>
      </c>
      <c r="C132" s="87" t="s">
        <v>1259</v>
      </c>
      <c r="D132" s="88" t="s">
        <v>120</v>
      </c>
      <c r="E132" s="88" t="s">
        <v>315</v>
      </c>
      <c r="F132" s="87" t="s">
        <v>1260</v>
      </c>
      <c r="G132" s="88" t="s">
        <v>643</v>
      </c>
      <c r="H132" s="88" t="s">
        <v>133</v>
      </c>
      <c r="I132" s="90">
        <v>479.72651200000001</v>
      </c>
      <c r="J132" s="101">
        <v>7908</v>
      </c>
      <c r="K132" s="90"/>
      <c r="L132" s="90">
        <v>37.936772544999997</v>
      </c>
      <c r="M132" s="91">
        <v>5.4209368583333345E-5</v>
      </c>
      <c r="N132" s="91">
        <f t="shared" si="3"/>
        <v>1.3949925820287653E-3</v>
      </c>
      <c r="O132" s="91">
        <f>L132/'סכום נכסי הקרן'!$C$42</f>
        <v>1.9611395761451165E-4</v>
      </c>
    </row>
    <row r="133" spans="2:15">
      <c r="B133" s="86" t="s">
        <v>1261</v>
      </c>
      <c r="C133" s="87" t="s">
        <v>1262</v>
      </c>
      <c r="D133" s="88" t="s">
        <v>120</v>
      </c>
      <c r="E133" s="88" t="s">
        <v>315</v>
      </c>
      <c r="F133" s="87" t="s">
        <v>1263</v>
      </c>
      <c r="G133" s="88" t="s">
        <v>128</v>
      </c>
      <c r="H133" s="88" t="s">
        <v>133</v>
      </c>
      <c r="I133" s="90">
        <v>5954.0652</v>
      </c>
      <c r="J133" s="101">
        <v>221.9</v>
      </c>
      <c r="K133" s="90"/>
      <c r="L133" s="90">
        <v>13.212070679000002</v>
      </c>
      <c r="M133" s="91">
        <v>3.9761832304538909E-5</v>
      </c>
      <c r="N133" s="91">
        <f t="shared" si="3"/>
        <v>4.8582784865482435E-4</v>
      </c>
      <c r="O133" s="91">
        <f>L133/'סכום נכסי הקרן'!$C$42</f>
        <v>6.8299733881364077E-5</v>
      </c>
    </row>
    <row r="134" spans="2:15">
      <c r="B134" s="86" t="s">
        <v>1264</v>
      </c>
      <c r="C134" s="87" t="s">
        <v>1265</v>
      </c>
      <c r="D134" s="88" t="s">
        <v>120</v>
      </c>
      <c r="E134" s="88" t="s">
        <v>315</v>
      </c>
      <c r="F134" s="87" t="s">
        <v>1266</v>
      </c>
      <c r="G134" s="88" t="s">
        <v>156</v>
      </c>
      <c r="H134" s="88" t="s">
        <v>133</v>
      </c>
      <c r="I134" s="90">
        <v>695.16239499999995</v>
      </c>
      <c r="J134" s="101">
        <v>318.89999999999998</v>
      </c>
      <c r="K134" s="90"/>
      <c r="L134" s="90">
        <v>2.2168728820000001</v>
      </c>
      <c r="M134" s="91">
        <v>3.9207350253039834E-5</v>
      </c>
      <c r="N134" s="91">
        <f t="shared" si="3"/>
        <v>8.1517773343065257E-5</v>
      </c>
      <c r="O134" s="91">
        <f>L134/'סכום נכסי הקרן'!$C$42</f>
        <v>1.1460113374209765E-5</v>
      </c>
    </row>
    <row r="135" spans="2:15">
      <c r="B135" s="86" t="s">
        <v>1267</v>
      </c>
      <c r="C135" s="87" t="s">
        <v>1268</v>
      </c>
      <c r="D135" s="88" t="s">
        <v>120</v>
      </c>
      <c r="E135" s="88" t="s">
        <v>315</v>
      </c>
      <c r="F135" s="87" t="s">
        <v>1269</v>
      </c>
      <c r="G135" s="88" t="s">
        <v>129</v>
      </c>
      <c r="H135" s="88" t="s">
        <v>133</v>
      </c>
      <c r="I135" s="90">
        <v>5608.9019999999991</v>
      </c>
      <c r="J135" s="101">
        <v>365.1</v>
      </c>
      <c r="K135" s="90"/>
      <c r="L135" s="90">
        <v>20.478101202000001</v>
      </c>
      <c r="M135" s="91">
        <v>7.0345547656680373E-5</v>
      </c>
      <c r="N135" s="91">
        <f t="shared" si="3"/>
        <v>7.5301079544757958E-4</v>
      </c>
      <c r="O135" s="91">
        <f>L135/'סכום נכסי הקרן'!$C$42</f>
        <v>1.0586144265147869E-4</v>
      </c>
    </row>
    <row r="136" spans="2:15">
      <c r="B136" s="86" t="s">
        <v>1270</v>
      </c>
      <c r="C136" s="87" t="s">
        <v>1271</v>
      </c>
      <c r="D136" s="88" t="s">
        <v>120</v>
      </c>
      <c r="E136" s="88" t="s">
        <v>315</v>
      </c>
      <c r="F136" s="87" t="s">
        <v>1272</v>
      </c>
      <c r="G136" s="88" t="s">
        <v>156</v>
      </c>
      <c r="H136" s="88" t="s">
        <v>133</v>
      </c>
      <c r="I136" s="90">
        <v>5803.5014170000004</v>
      </c>
      <c r="J136" s="101">
        <v>194.5</v>
      </c>
      <c r="K136" s="90"/>
      <c r="L136" s="90">
        <v>11.287810259</v>
      </c>
      <c r="M136" s="91">
        <v>5.365687005347528E-5</v>
      </c>
      <c r="N136" s="91">
        <f t="shared" si="3"/>
        <v>4.1506987870344145E-4</v>
      </c>
      <c r="O136" s="91">
        <f>L136/'סכום נכסי הקרן'!$C$42</f>
        <v>5.8352279178950282E-5</v>
      </c>
    </row>
    <row r="137" spans="2:15">
      <c r="B137" s="86" t="s">
        <v>1273</v>
      </c>
      <c r="C137" s="87" t="s">
        <v>1274</v>
      </c>
      <c r="D137" s="88" t="s">
        <v>120</v>
      </c>
      <c r="E137" s="88" t="s">
        <v>315</v>
      </c>
      <c r="F137" s="87" t="s">
        <v>1275</v>
      </c>
      <c r="G137" s="88" t="s">
        <v>432</v>
      </c>
      <c r="H137" s="88" t="s">
        <v>133</v>
      </c>
      <c r="I137" s="90">
        <v>1946.3499300000001</v>
      </c>
      <c r="J137" s="101">
        <v>885</v>
      </c>
      <c r="K137" s="90"/>
      <c r="L137" s="90">
        <v>17.225196893</v>
      </c>
      <c r="M137" s="91">
        <v>5.6857885632667464E-5</v>
      </c>
      <c r="N137" s="91">
        <f t="shared" si="3"/>
        <v>6.3339657745574147E-4</v>
      </c>
      <c r="O137" s="91">
        <f>L137/'סכום נכסי הקרן'!$C$42</f>
        <v>8.9045569951117198E-5</v>
      </c>
    </row>
    <row r="138" spans="2:15">
      <c r="B138" s="86" t="s">
        <v>1276</v>
      </c>
      <c r="C138" s="87" t="s">
        <v>1277</v>
      </c>
      <c r="D138" s="88" t="s">
        <v>120</v>
      </c>
      <c r="E138" s="88" t="s">
        <v>315</v>
      </c>
      <c r="F138" s="87" t="s">
        <v>1278</v>
      </c>
      <c r="G138" s="88" t="s">
        <v>158</v>
      </c>
      <c r="H138" s="88" t="s">
        <v>133</v>
      </c>
      <c r="I138" s="90">
        <v>482.86174399999999</v>
      </c>
      <c r="J138" s="101">
        <v>2060</v>
      </c>
      <c r="K138" s="90"/>
      <c r="L138" s="90">
        <v>9.9469519280000007</v>
      </c>
      <c r="M138" s="91">
        <v>4.0907372153486725E-5</v>
      </c>
      <c r="N138" s="91">
        <f t="shared" si="3"/>
        <v>3.65764487131775E-4</v>
      </c>
      <c r="O138" s="91">
        <f>L138/'סכום נכסי הקרן'!$C$42</f>
        <v>5.1420718683631953E-5</v>
      </c>
    </row>
    <row r="139" spans="2:15">
      <c r="B139" s="86" t="s">
        <v>1279</v>
      </c>
      <c r="C139" s="87" t="s">
        <v>1280</v>
      </c>
      <c r="D139" s="88" t="s">
        <v>120</v>
      </c>
      <c r="E139" s="88" t="s">
        <v>315</v>
      </c>
      <c r="F139" s="87" t="s">
        <v>596</v>
      </c>
      <c r="G139" s="88" t="s">
        <v>130</v>
      </c>
      <c r="H139" s="88" t="s">
        <v>133</v>
      </c>
      <c r="I139" s="90">
        <v>2292.6164010000002</v>
      </c>
      <c r="J139" s="101">
        <v>834</v>
      </c>
      <c r="K139" s="90"/>
      <c r="L139" s="90">
        <v>19.120420782</v>
      </c>
      <c r="M139" s="91">
        <v>3.3667585692468091E-5</v>
      </c>
      <c r="N139" s="91">
        <f t="shared" si="3"/>
        <v>7.0308683018619302E-4</v>
      </c>
      <c r="O139" s="91">
        <f>L139/'סכום נכסי הקרן'!$C$42</f>
        <v>9.8842920450463854E-5</v>
      </c>
    </row>
    <row r="140" spans="2:15">
      <c r="B140" s="86" t="s">
        <v>1281</v>
      </c>
      <c r="C140" s="87" t="s">
        <v>1282</v>
      </c>
      <c r="D140" s="88" t="s">
        <v>120</v>
      </c>
      <c r="E140" s="88" t="s">
        <v>315</v>
      </c>
      <c r="F140" s="87" t="s">
        <v>1283</v>
      </c>
      <c r="G140" s="88" t="s">
        <v>432</v>
      </c>
      <c r="H140" s="88" t="s">
        <v>133</v>
      </c>
      <c r="I140" s="90">
        <v>1215.153517</v>
      </c>
      <c r="J140" s="101">
        <v>702.2</v>
      </c>
      <c r="K140" s="90"/>
      <c r="L140" s="90">
        <v>8.5328080009999994</v>
      </c>
      <c r="M140" s="91">
        <v>8.0050867513315586E-5</v>
      </c>
      <c r="N140" s="91">
        <f t="shared" si="3"/>
        <v>3.137642732035601E-4</v>
      </c>
      <c r="O140" s="91">
        <f>L140/'סכום נכסי הקרן'!$C$42</f>
        <v>4.41103086630766E-5</v>
      </c>
    </row>
    <row r="141" spans="2:15">
      <c r="B141" s="86" t="s">
        <v>1284</v>
      </c>
      <c r="C141" s="87" t="s">
        <v>1285</v>
      </c>
      <c r="D141" s="88" t="s">
        <v>120</v>
      </c>
      <c r="E141" s="88" t="s">
        <v>315</v>
      </c>
      <c r="F141" s="87" t="s">
        <v>1286</v>
      </c>
      <c r="G141" s="88" t="s">
        <v>156</v>
      </c>
      <c r="H141" s="88" t="s">
        <v>133</v>
      </c>
      <c r="I141" s="90">
        <v>1461.6223339999999</v>
      </c>
      <c r="J141" s="101">
        <v>676</v>
      </c>
      <c r="K141" s="90"/>
      <c r="L141" s="90">
        <v>9.8805669780000009</v>
      </c>
      <c r="M141" s="91">
        <v>7.44392610172599E-5</v>
      </c>
      <c r="N141" s="91">
        <f t="shared" si="3"/>
        <v>3.6332341197973085E-4</v>
      </c>
      <c r="O141" s="91">
        <f>L141/'סכום נכסי הקרן'!$C$42</f>
        <v>5.1077542013684652E-5</v>
      </c>
    </row>
    <row r="142" spans="2:15">
      <c r="B142" s="86" t="s">
        <v>1287</v>
      </c>
      <c r="C142" s="87" t="s">
        <v>1288</v>
      </c>
      <c r="D142" s="88" t="s">
        <v>120</v>
      </c>
      <c r="E142" s="88" t="s">
        <v>315</v>
      </c>
      <c r="F142" s="87" t="s">
        <v>1289</v>
      </c>
      <c r="G142" s="88" t="s">
        <v>1117</v>
      </c>
      <c r="H142" s="88" t="s">
        <v>133</v>
      </c>
      <c r="I142" s="90">
        <v>6050.634672000001</v>
      </c>
      <c r="J142" s="101">
        <v>51.5</v>
      </c>
      <c r="K142" s="90"/>
      <c r="L142" s="90">
        <v>3.1160768560000003</v>
      </c>
      <c r="M142" s="91">
        <v>6.6522989940261273E-5</v>
      </c>
      <c r="N142" s="91">
        <f t="shared" si="3"/>
        <v>1.1458286531874288E-4</v>
      </c>
      <c r="O142" s="91">
        <f>L142/'סכום נכסי הקרן'!$C$42</f>
        <v>1.6108543860347117E-5</v>
      </c>
    </row>
    <row r="143" spans="2:15">
      <c r="B143" s="86" t="s">
        <v>1290</v>
      </c>
      <c r="C143" s="87" t="s">
        <v>1291</v>
      </c>
      <c r="D143" s="88" t="s">
        <v>120</v>
      </c>
      <c r="E143" s="88" t="s">
        <v>315</v>
      </c>
      <c r="F143" s="87" t="s">
        <v>1292</v>
      </c>
      <c r="G143" s="88" t="s">
        <v>425</v>
      </c>
      <c r="H143" s="88" t="s">
        <v>133</v>
      </c>
      <c r="I143" s="90">
        <v>3635.1387340000006</v>
      </c>
      <c r="J143" s="101">
        <v>97.2</v>
      </c>
      <c r="K143" s="90"/>
      <c r="L143" s="90">
        <v>3.5333548529999996</v>
      </c>
      <c r="M143" s="91">
        <v>2.07900374488348E-5</v>
      </c>
      <c r="N143" s="91">
        <f t="shared" ref="N143:N174" si="4">IFERROR(L143/$L$11,0)</f>
        <v>1.2992680923933715E-4</v>
      </c>
      <c r="O143" s="91">
        <f>L143/'סכום נכסי הקרן'!$C$42</f>
        <v>1.8265660397344457E-5</v>
      </c>
    </row>
    <row r="144" spans="2:15">
      <c r="B144" s="86" t="s">
        <v>1293</v>
      </c>
      <c r="C144" s="87" t="s">
        <v>1294</v>
      </c>
      <c r="D144" s="88" t="s">
        <v>120</v>
      </c>
      <c r="E144" s="88" t="s">
        <v>315</v>
      </c>
      <c r="F144" s="87" t="s">
        <v>1295</v>
      </c>
      <c r="G144" s="88" t="s">
        <v>573</v>
      </c>
      <c r="H144" s="88" t="s">
        <v>133</v>
      </c>
      <c r="I144" s="90">
        <v>842.949657</v>
      </c>
      <c r="J144" s="101">
        <v>1780</v>
      </c>
      <c r="K144" s="90"/>
      <c r="L144" s="90">
        <v>15.004503894999999</v>
      </c>
      <c r="M144" s="91">
        <v>5.9219582394814331E-5</v>
      </c>
      <c r="N144" s="91">
        <f t="shared" si="4"/>
        <v>5.5173833266175954E-4</v>
      </c>
      <c r="O144" s="91">
        <f>L144/'סכום נכסי הקרן'!$C$42</f>
        <v>7.7565708506182183E-5</v>
      </c>
    </row>
    <row r="145" spans="2:15">
      <c r="B145" s="86" t="s">
        <v>1296</v>
      </c>
      <c r="C145" s="87" t="s">
        <v>1297</v>
      </c>
      <c r="D145" s="88" t="s">
        <v>120</v>
      </c>
      <c r="E145" s="88" t="s">
        <v>315</v>
      </c>
      <c r="F145" s="87" t="s">
        <v>1298</v>
      </c>
      <c r="G145" s="88" t="s">
        <v>1299</v>
      </c>
      <c r="H145" s="88" t="s">
        <v>133</v>
      </c>
      <c r="I145" s="90">
        <v>5163.2826459999997</v>
      </c>
      <c r="J145" s="101">
        <v>670.4</v>
      </c>
      <c r="K145" s="90"/>
      <c r="L145" s="90">
        <v>34.614646856999997</v>
      </c>
      <c r="M145" s="91">
        <v>5.4870556952955985E-5</v>
      </c>
      <c r="N145" s="91">
        <f t="shared" si="4"/>
        <v>1.2728329890947584E-3</v>
      </c>
      <c r="O145" s="91">
        <f>L145/'סכום נכסי הקרן'!$C$42</f>
        <v>1.7894024533854786E-4</v>
      </c>
    </row>
    <row r="146" spans="2:15">
      <c r="B146" s="86" t="s">
        <v>1300</v>
      </c>
      <c r="C146" s="87" t="s">
        <v>1301</v>
      </c>
      <c r="D146" s="88" t="s">
        <v>120</v>
      </c>
      <c r="E146" s="88" t="s">
        <v>315</v>
      </c>
      <c r="F146" s="87" t="s">
        <v>1302</v>
      </c>
      <c r="G146" s="88" t="s">
        <v>643</v>
      </c>
      <c r="H146" s="88" t="s">
        <v>133</v>
      </c>
      <c r="I146" s="90">
        <v>728.68575299999998</v>
      </c>
      <c r="J146" s="101">
        <v>227.3</v>
      </c>
      <c r="K146" s="90"/>
      <c r="L146" s="90">
        <v>1.6563027130000001</v>
      </c>
      <c r="M146" s="91">
        <v>9.9053308482569474E-6</v>
      </c>
      <c r="N146" s="91">
        <f t="shared" si="4"/>
        <v>6.090475924087652E-5</v>
      </c>
      <c r="O146" s="91">
        <f>L146/'סכום נכסי הקרן'!$C$42</f>
        <v>8.562248664373901E-6</v>
      </c>
    </row>
    <row r="147" spans="2:15">
      <c r="B147" s="86" t="s">
        <v>1303</v>
      </c>
      <c r="C147" s="87" t="s">
        <v>1304</v>
      </c>
      <c r="D147" s="88" t="s">
        <v>120</v>
      </c>
      <c r="E147" s="88" t="s">
        <v>315</v>
      </c>
      <c r="F147" s="87" t="s">
        <v>1305</v>
      </c>
      <c r="G147" s="88" t="s">
        <v>563</v>
      </c>
      <c r="H147" s="88" t="s">
        <v>133</v>
      </c>
      <c r="I147" s="90">
        <v>1646.1595239999997</v>
      </c>
      <c r="J147" s="101">
        <v>428.7</v>
      </c>
      <c r="K147" s="90"/>
      <c r="L147" s="90">
        <v>7.0570858790000006</v>
      </c>
      <c r="M147" s="91">
        <v>2.2634329862783661E-5</v>
      </c>
      <c r="N147" s="91">
        <f t="shared" si="4"/>
        <v>2.594997357845205E-4</v>
      </c>
      <c r="O147" s="91">
        <f>L147/'סכום נכסי הקרן'!$C$42</f>
        <v>3.6481570468718825E-5</v>
      </c>
    </row>
    <row r="148" spans="2:15">
      <c r="B148" s="86" t="s">
        <v>1306</v>
      </c>
      <c r="C148" s="87" t="s">
        <v>1307</v>
      </c>
      <c r="D148" s="88" t="s">
        <v>120</v>
      </c>
      <c r="E148" s="88" t="s">
        <v>315</v>
      </c>
      <c r="F148" s="87" t="s">
        <v>1308</v>
      </c>
      <c r="G148" s="88" t="s">
        <v>425</v>
      </c>
      <c r="H148" s="88" t="s">
        <v>133</v>
      </c>
      <c r="I148" s="90">
        <v>2417.3145169999998</v>
      </c>
      <c r="J148" s="101">
        <v>353.6</v>
      </c>
      <c r="K148" s="90"/>
      <c r="L148" s="90">
        <v>8.547624131000001</v>
      </c>
      <c r="M148" s="91">
        <v>1.9357738525217446E-5</v>
      </c>
      <c r="N148" s="91">
        <f t="shared" si="4"/>
        <v>3.1430908474280899E-4</v>
      </c>
      <c r="O148" s="91">
        <f>L148/'סכום נכסי הקרן'!$C$42</f>
        <v>4.4186900573666374E-5</v>
      </c>
    </row>
    <row r="149" spans="2:15">
      <c r="B149" s="86" t="s">
        <v>1309</v>
      </c>
      <c r="C149" s="87" t="s">
        <v>1310</v>
      </c>
      <c r="D149" s="88" t="s">
        <v>120</v>
      </c>
      <c r="E149" s="88" t="s">
        <v>315</v>
      </c>
      <c r="F149" s="87" t="s">
        <v>1311</v>
      </c>
      <c r="G149" s="88" t="s">
        <v>547</v>
      </c>
      <c r="H149" s="88" t="s">
        <v>133</v>
      </c>
      <c r="I149" s="90">
        <v>579.91156899999999</v>
      </c>
      <c r="J149" s="101">
        <v>7273</v>
      </c>
      <c r="K149" s="90"/>
      <c r="L149" s="90">
        <v>42.176968390000006</v>
      </c>
      <c r="M149" s="91">
        <v>9.7783194987233291E-6</v>
      </c>
      <c r="N149" s="91">
        <f t="shared" si="4"/>
        <v>1.550911005060347E-3</v>
      </c>
      <c r="O149" s="91">
        <f>L149/'סכום נכסי הקרן'!$C$42</f>
        <v>2.1803362901610953E-4</v>
      </c>
    </row>
    <row r="150" spans="2:15">
      <c r="B150" s="86" t="s">
        <v>1312</v>
      </c>
      <c r="C150" s="87" t="s">
        <v>1313</v>
      </c>
      <c r="D150" s="88" t="s">
        <v>120</v>
      </c>
      <c r="E150" s="88" t="s">
        <v>315</v>
      </c>
      <c r="F150" s="87" t="s">
        <v>1314</v>
      </c>
      <c r="G150" s="88" t="s">
        <v>129</v>
      </c>
      <c r="H150" s="88" t="s">
        <v>133</v>
      </c>
      <c r="I150" s="90">
        <v>843.64861299999984</v>
      </c>
      <c r="J150" s="101">
        <v>1355</v>
      </c>
      <c r="K150" s="90">
        <v>0.84364861299999983</v>
      </c>
      <c r="L150" s="90">
        <v>12.275087312</v>
      </c>
      <c r="M150" s="91">
        <v>7.3203672970936434E-5</v>
      </c>
      <c r="N150" s="91">
        <f t="shared" si="4"/>
        <v>4.5137355118134018E-4</v>
      </c>
      <c r="O150" s="91">
        <f>L150/'סכום נכסי הקרן'!$C$42</f>
        <v>6.3456003010389935E-5</v>
      </c>
    </row>
    <row r="151" spans="2:15">
      <c r="B151" s="86" t="s">
        <v>1315</v>
      </c>
      <c r="C151" s="87" t="s">
        <v>1316</v>
      </c>
      <c r="D151" s="88" t="s">
        <v>120</v>
      </c>
      <c r="E151" s="88" t="s">
        <v>315</v>
      </c>
      <c r="F151" s="87" t="s">
        <v>1317</v>
      </c>
      <c r="G151" s="88" t="s">
        <v>521</v>
      </c>
      <c r="H151" s="88" t="s">
        <v>133</v>
      </c>
      <c r="I151" s="90">
        <v>353.88576200000006</v>
      </c>
      <c r="J151" s="101">
        <v>26800</v>
      </c>
      <c r="K151" s="90"/>
      <c r="L151" s="90">
        <v>94.841384135999988</v>
      </c>
      <c r="M151" s="91">
        <v>9.6949903457133226E-5</v>
      </c>
      <c r="N151" s="91">
        <f t="shared" si="4"/>
        <v>3.4874613327247291E-3</v>
      </c>
      <c r="O151" s="91">
        <f>L151/'סכום נכסי הקרן'!$C$42</f>
        <v>4.9028206515160002E-4</v>
      </c>
    </row>
    <row r="152" spans="2:15">
      <c r="B152" s="86" t="s">
        <v>1318</v>
      </c>
      <c r="C152" s="87" t="s">
        <v>1319</v>
      </c>
      <c r="D152" s="88" t="s">
        <v>120</v>
      </c>
      <c r="E152" s="88" t="s">
        <v>315</v>
      </c>
      <c r="F152" s="87" t="s">
        <v>1320</v>
      </c>
      <c r="G152" s="88" t="s">
        <v>1117</v>
      </c>
      <c r="H152" s="88" t="s">
        <v>133</v>
      </c>
      <c r="I152" s="90">
        <v>1029.0177900000001</v>
      </c>
      <c r="J152" s="101">
        <v>654.6</v>
      </c>
      <c r="K152" s="90"/>
      <c r="L152" s="90">
        <v>6.7359504530000001</v>
      </c>
      <c r="M152" s="91">
        <v>4.7046097474811232E-5</v>
      </c>
      <c r="N152" s="91">
        <f t="shared" si="4"/>
        <v>2.4769109980829821E-4</v>
      </c>
      <c r="O152" s="91">
        <f>L152/'סכום נכסי הקרן'!$C$42</f>
        <v>3.4821462475916393E-5</v>
      </c>
    </row>
    <row r="153" spans="2:15">
      <c r="B153" s="86" t="s">
        <v>1321</v>
      </c>
      <c r="C153" s="87" t="s">
        <v>1322</v>
      </c>
      <c r="D153" s="88" t="s">
        <v>120</v>
      </c>
      <c r="E153" s="88" t="s">
        <v>315</v>
      </c>
      <c r="F153" s="87" t="s">
        <v>1323</v>
      </c>
      <c r="G153" s="88" t="s">
        <v>573</v>
      </c>
      <c r="H153" s="88" t="s">
        <v>133</v>
      </c>
      <c r="I153" s="90">
        <v>35.549055000000003</v>
      </c>
      <c r="J153" s="101">
        <v>11220</v>
      </c>
      <c r="K153" s="90"/>
      <c r="L153" s="90">
        <v>3.9886040229999993</v>
      </c>
      <c r="M153" s="91">
        <v>1.0692011065848899E-5</v>
      </c>
      <c r="N153" s="91">
        <f t="shared" si="4"/>
        <v>1.4666701069879033E-4</v>
      </c>
      <c r="O153" s="91">
        <f>L153/'סכום נכסי הקרן'!$C$42</f>
        <v>2.0619068724937908E-5</v>
      </c>
    </row>
    <row r="154" spans="2:15">
      <c r="B154" s="86" t="s">
        <v>1324</v>
      </c>
      <c r="C154" s="87" t="s">
        <v>1325</v>
      </c>
      <c r="D154" s="88" t="s">
        <v>120</v>
      </c>
      <c r="E154" s="88" t="s">
        <v>315</v>
      </c>
      <c r="F154" s="87" t="s">
        <v>1326</v>
      </c>
      <c r="G154" s="88" t="s">
        <v>128</v>
      </c>
      <c r="H154" s="88" t="s">
        <v>133</v>
      </c>
      <c r="I154" s="90">
        <v>2286.1762309999999</v>
      </c>
      <c r="J154" s="101">
        <v>881.6</v>
      </c>
      <c r="K154" s="90"/>
      <c r="L154" s="90">
        <v>20.154929651</v>
      </c>
      <c r="M154" s="91">
        <v>5.7702424453321134E-5</v>
      </c>
      <c r="N154" s="91">
        <f t="shared" si="4"/>
        <v>7.4112728807137942E-4</v>
      </c>
      <c r="O154" s="91">
        <f>L154/'סכום נכסי הקרן'!$C$42</f>
        <v>1.0419080892058205E-4</v>
      </c>
    </row>
    <row r="155" spans="2:15">
      <c r="B155" s="86" t="s">
        <v>1329</v>
      </c>
      <c r="C155" s="87" t="s">
        <v>1330</v>
      </c>
      <c r="D155" s="88" t="s">
        <v>120</v>
      </c>
      <c r="E155" s="88" t="s">
        <v>315</v>
      </c>
      <c r="F155" s="87" t="s">
        <v>1331</v>
      </c>
      <c r="G155" s="88" t="s">
        <v>493</v>
      </c>
      <c r="H155" s="88" t="s">
        <v>133</v>
      </c>
      <c r="I155" s="90">
        <v>1109.363873</v>
      </c>
      <c r="J155" s="101">
        <v>7550</v>
      </c>
      <c r="K155" s="90"/>
      <c r="L155" s="90">
        <v>83.756972408999999</v>
      </c>
      <c r="M155" s="91">
        <v>4.4374554919999999E-5</v>
      </c>
      <c r="N155" s="91">
        <f t="shared" si="4"/>
        <v>3.0798707260916514E-3</v>
      </c>
      <c r="O155" s="91">
        <f>L155/'סכום נכסי הקרן'!$C$42</f>
        <v>4.3298125367555434E-4</v>
      </c>
    </row>
    <row r="156" spans="2:15">
      <c r="B156" s="86" t="s">
        <v>1332</v>
      </c>
      <c r="C156" s="87" t="s">
        <v>1333</v>
      </c>
      <c r="D156" s="88" t="s">
        <v>120</v>
      </c>
      <c r="E156" s="88" t="s">
        <v>315</v>
      </c>
      <c r="F156" s="87" t="s">
        <v>1334</v>
      </c>
      <c r="G156" s="88" t="s">
        <v>425</v>
      </c>
      <c r="H156" s="88" t="s">
        <v>133</v>
      </c>
      <c r="I156" s="90">
        <v>3215.4663049999999</v>
      </c>
      <c r="J156" s="101">
        <v>701.5</v>
      </c>
      <c r="K156" s="90">
        <v>1.3881907619999998</v>
      </c>
      <c r="L156" s="90">
        <v>23.944686894</v>
      </c>
      <c r="M156" s="91">
        <v>2.3136514674014209E-5</v>
      </c>
      <c r="N156" s="91">
        <f t="shared" si="4"/>
        <v>8.8048240151451188E-4</v>
      </c>
      <c r="O156" s="91">
        <f>L156/'סכום נכסי הקרן'!$C$42</f>
        <v>1.2378194020201591E-4</v>
      </c>
    </row>
    <row r="157" spans="2:15">
      <c r="B157" s="86" t="s">
        <v>1335</v>
      </c>
      <c r="C157" s="87" t="s">
        <v>1336</v>
      </c>
      <c r="D157" s="88" t="s">
        <v>120</v>
      </c>
      <c r="E157" s="88" t="s">
        <v>315</v>
      </c>
      <c r="F157" s="87" t="s">
        <v>1337</v>
      </c>
      <c r="G157" s="88" t="s">
        <v>156</v>
      </c>
      <c r="H157" s="88" t="s">
        <v>133</v>
      </c>
      <c r="I157" s="90">
        <v>474.5994</v>
      </c>
      <c r="J157" s="101">
        <v>546.4</v>
      </c>
      <c r="K157" s="90"/>
      <c r="L157" s="90">
        <v>2.593211122</v>
      </c>
      <c r="M157" s="91">
        <v>6.2608374230223397E-5</v>
      </c>
      <c r="N157" s="91">
        <f t="shared" si="4"/>
        <v>9.5356300395176168E-5</v>
      </c>
      <c r="O157" s="91">
        <f>L157/'סכום נכסי הקרן'!$C$42</f>
        <v>1.3405592040338608E-5</v>
      </c>
    </row>
    <row r="158" spans="2:15">
      <c r="B158" s="86" t="s">
        <v>1338</v>
      </c>
      <c r="C158" s="87" t="s">
        <v>1339</v>
      </c>
      <c r="D158" s="88" t="s">
        <v>120</v>
      </c>
      <c r="E158" s="88" t="s">
        <v>315</v>
      </c>
      <c r="F158" s="87" t="s">
        <v>1340</v>
      </c>
      <c r="G158" s="88" t="s">
        <v>563</v>
      </c>
      <c r="H158" s="88" t="s">
        <v>133</v>
      </c>
      <c r="I158" s="90">
        <v>1554.5453010000001</v>
      </c>
      <c r="J158" s="101">
        <v>701.5</v>
      </c>
      <c r="K158" s="90"/>
      <c r="L158" s="90">
        <v>10.905135291000002</v>
      </c>
      <c r="M158" s="91">
        <v>5.5590990860063231E-5</v>
      </c>
      <c r="N158" s="91">
        <f t="shared" si="4"/>
        <v>4.0099834056574478E-4</v>
      </c>
      <c r="O158" s="91">
        <f>L158/'סכום נכסי הקרן'!$C$42</f>
        <v>5.6374042828837325E-5</v>
      </c>
    </row>
    <row r="159" spans="2:15">
      <c r="B159" s="86" t="s">
        <v>1341</v>
      </c>
      <c r="C159" s="87" t="s">
        <v>1342</v>
      </c>
      <c r="D159" s="88" t="s">
        <v>120</v>
      </c>
      <c r="E159" s="88" t="s">
        <v>315</v>
      </c>
      <c r="F159" s="87" t="s">
        <v>1343</v>
      </c>
      <c r="G159" s="88" t="s">
        <v>158</v>
      </c>
      <c r="H159" s="88" t="s">
        <v>133</v>
      </c>
      <c r="I159" s="90">
        <v>9486.9594039999993</v>
      </c>
      <c r="J159" s="101">
        <v>44.1</v>
      </c>
      <c r="K159" s="90"/>
      <c r="L159" s="90">
        <v>4.1837490989999999</v>
      </c>
      <c r="M159" s="91">
        <v>6.9102397634014681E-5</v>
      </c>
      <c r="N159" s="91">
        <f t="shared" si="4"/>
        <v>1.5384279069210764E-4</v>
      </c>
      <c r="O159" s="91">
        <f>L159/'סכום נכסי הקרן'!$C$42</f>
        <v>2.162787022796373E-5</v>
      </c>
    </row>
    <row r="160" spans="2:15">
      <c r="B160" s="86" t="s">
        <v>1344</v>
      </c>
      <c r="C160" s="87" t="s">
        <v>1345</v>
      </c>
      <c r="D160" s="88" t="s">
        <v>120</v>
      </c>
      <c r="E160" s="88" t="s">
        <v>315</v>
      </c>
      <c r="F160" s="87" t="s">
        <v>1346</v>
      </c>
      <c r="G160" s="88" t="s">
        <v>1199</v>
      </c>
      <c r="H160" s="88" t="s">
        <v>133</v>
      </c>
      <c r="I160" s="90">
        <v>102.80949099999999</v>
      </c>
      <c r="J160" s="101">
        <v>711</v>
      </c>
      <c r="K160" s="90"/>
      <c r="L160" s="90">
        <v>0.73097547899999993</v>
      </c>
      <c r="M160" s="91">
        <v>5.5133105199161753E-6</v>
      </c>
      <c r="N160" s="91">
        <f t="shared" si="4"/>
        <v>2.6879075431110148E-5</v>
      </c>
      <c r="O160" s="91">
        <f>L160/'סכום נכסי הקרן'!$C$42</f>
        <v>3.778774115162499E-6</v>
      </c>
    </row>
    <row r="161" spans="2:15">
      <c r="B161" s="86" t="s">
        <v>1347</v>
      </c>
      <c r="C161" s="87" t="s">
        <v>1348</v>
      </c>
      <c r="D161" s="88" t="s">
        <v>120</v>
      </c>
      <c r="E161" s="88" t="s">
        <v>315</v>
      </c>
      <c r="F161" s="87" t="s">
        <v>1349</v>
      </c>
      <c r="G161" s="88" t="s">
        <v>432</v>
      </c>
      <c r="H161" s="88" t="s">
        <v>133</v>
      </c>
      <c r="I161" s="90">
        <v>9269.3548599999995</v>
      </c>
      <c r="J161" s="101">
        <v>861.4</v>
      </c>
      <c r="K161" s="90">
        <v>1.0422184560000001</v>
      </c>
      <c r="L161" s="90">
        <v>80.888441214000011</v>
      </c>
      <c r="M161" s="91">
        <v>8.6851204434108475E-5</v>
      </c>
      <c r="N161" s="91">
        <f t="shared" si="4"/>
        <v>2.9743904896377864E-3</v>
      </c>
      <c r="O161" s="91">
        <f>L161/'סכום נכסי הקרן'!$C$42</f>
        <v>4.1815239588263497E-4</v>
      </c>
    </row>
    <row r="162" spans="2:15">
      <c r="B162" s="86" t="s">
        <v>1350</v>
      </c>
      <c r="C162" s="87" t="s">
        <v>1351</v>
      </c>
      <c r="D162" s="88" t="s">
        <v>120</v>
      </c>
      <c r="E162" s="88" t="s">
        <v>315</v>
      </c>
      <c r="F162" s="87" t="s">
        <v>1352</v>
      </c>
      <c r="G162" s="88" t="s">
        <v>156</v>
      </c>
      <c r="H162" s="88" t="s">
        <v>133</v>
      </c>
      <c r="I162" s="90">
        <v>3868.776828</v>
      </c>
      <c r="J162" s="101">
        <v>265.39999999999998</v>
      </c>
      <c r="K162" s="90"/>
      <c r="L162" s="90">
        <v>10.267733699000001</v>
      </c>
      <c r="M162" s="91">
        <v>5.0579793416233285E-5</v>
      </c>
      <c r="N162" s="91">
        <f t="shared" si="4"/>
        <v>3.7756011867803391E-4</v>
      </c>
      <c r="O162" s="91">
        <f>L162/'סכום נכסי הקרן'!$C$42</f>
        <v>5.3078998458664992E-5</v>
      </c>
    </row>
    <row r="163" spans="2:15">
      <c r="B163" s="86" t="s">
        <v>1353</v>
      </c>
      <c r="C163" s="87" t="s">
        <v>1354</v>
      </c>
      <c r="D163" s="88" t="s">
        <v>120</v>
      </c>
      <c r="E163" s="88" t="s">
        <v>315</v>
      </c>
      <c r="F163" s="87" t="s">
        <v>1355</v>
      </c>
      <c r="G163" s="88" t="s">
        <v>521</v>
      </c>
      <c r="H163" s="88" t="s">
        <v>133</v>
      </c>
      <c r="I163" s="90">
        <v>10.997064999999999</v>
      </c>
      <c r="J163" s="101">
        <v>168.7</v>
      </c>
      <c r="K163" s="90"/>
      <c r="L163" s="90">
        <v>1.8552054999999998E-2</v>
      </c>
      <c r="M163" s="91">
        <v>1.6040988662849933E-6</v>
      </c>
      <c r="N163" s="91">
        <f t="shared" si="4"/>
        <v>6.8218715958747528E-7</v>
      </c>
      <c r="O163" s="91">
        <f>L163/'סכום נכסי הקרן'!$C$42</f>
        <v>9.5904756357868217E-8</v>
      </c>
    </row>
    <row r="164" spans="2:15">
      <c r="B164" s="86" t="s">
        <v>1356</v>
      </c>
      <c r="C164" s="87" t="s">
        <v>1357</v>
      </c>
      <c r="D164" s="88" t="s">
        <v>120</v>
      </c>
      <c r="E164" s="88" t="s">
        <v>315</v>
      </c>
      <c r="F164" s="87" t="s">
        <v>1358</v>
      </c>
      <c r="G164" s="88" t="s">
        <v>1359</v>
      </c>
      <c r="H164" s="88" t="s">
        <v>133</v>
      </c>
      <c r="I164" s="90">
        <v>1168.52125</v>
      </c>
      <c r="J164" s="101">
        <v>751.1</v>
      </c>
      <c r="K164" s="90"/>
      <c r="L164" s="90">
        <v>8.7767631089999991</v>
      </c>
      <c r="M164" s="91">
        <v>2.3408958955515853E-5</v>
      </c>
      <c r="N164" s="91">
        <f t="shared" si="4"/>
        <v>3.2273487199670594E-4</v>
      </c>
      <c r="O164" s="91">
        <f>L164/'סכום נכסי הקרן'!$C$42</f>
        <v>4.5371433384569574E-5</v>
      </c>
    </row>
    <row r="165" spans="2:15">
      <c r="B165" s="86" t="s">
        <v>1360</v>
      </c>
      <c r="C165" s="87" t="s">
        <v>1361</v>
      </c>
      <c r="D165" s="88" t="s">
        <v>120</v>
      </c>
      <c r="E165" s="88" t="s">
        <v>315</v>
      </c>
      <c r="F165" s="87" t="s">
        <v>1362</v>
      </c>
      <c r="G165" s="88" t="s">
        <v>432</v>
      </c>
      <c r="H165" s="88" t="s">
        <v>133</v>
      </c>
      <c r="I165" s="90">
        <v>530.90918099999999</v>
      </c>
      <c r="J165" s="101">
        <v>490</v>
      </c>
      <c r="K165" s="90"/>
      <c r="L165" s="90">
        <v>2.6014549849999997</v>
      </c>
      <c r="M165" s="91">
        <v>3.537302107893111E-5</v>
      </c>
      <c r="N165" s="91">
        <f t="shared" si="4"/>
        <v>9.5659439723083398E-5</v>
      </c>
      <c r="O165" s="91">
        <f>L165/'סכום נכסי הקרן'!$C$42</f>
        <v>1.3448208649251347E-5</v>
      </c>
    </row>
    <row r="166" spans="2:15">
      <c r="B166" s="86" t="s">
        <v>1363</v>
      </c>
      <c r="C166" s="87" t="s">
        <v>1364</v>
      </c>
      <c r="D166" s="88" t="s">
        <v>120</v>
      </c>
      <c r="E166" s="88" t="s">
        <v>315</v>
      </c>
      <c r="F166" s="87" t="s">
        <v>1365</v>
      </c>
      <c r="G166" s="88" t="s">
        <v>432</v>
      </c>
      <c r="H166" s="88" t="s">
        <v>133</v>
      </c>
      <c r="I166" s="90">
        <v>1164.7942069999999</v>
      </c>
      <c r="J166" s="101">
        <v>2190</v>
      </c>
      <c r="K166" s="90"/>
      <c r="L166" s="90">
        <v>25.508993123</v>
      </c>
      <c r="M166" s="91">
        <v>4.5277829220492496E-5</v>
      </c>
      <c r="N166" s="91">
        <f t="shared" si="4"/>
        <v>9.3800431070928858E-4</v>
      </c>
      <c r="O166" s="91">
        <f>L166/'סכום נכסי הקרן'!$C$42</f>
        <v>1.3186861349838877E-4</v>
      </c>
    </row>
    <row r="167" spans="2:15">
      <c r="B167" s="86" t="s">
        <v>1366</v>
      </c>
      <c r="C167" s="87" t="s">
        <v>1367</v>
      </c>
      <c r="D167" s="88" t="s">
        <v>120</v>
      </c>
      <c r="E167" s="88" t="s">
        <v>315</v>
      </c>
      <c r="F167" s="87" t="s">
        <v>1368</v>
      </c>
      <c r="G167" s="88" t="s">
        <v>503</v>
      </c>
      <c r="H167" s="88" t="s">
        <v>133</v>
      </c>
      <c r="I167" s="90">
        <v>16160.034066</v>
      </c>
      <c r="J167" s="101">
        <v>150.1</v>
      </c>
      <c r="K167" s="90"/>
      <c r="L167" s="90">
        <v>24.256211136000001</v>
      </c>
      <c r="M167" s="91">
        <v>7.0769500229733259E-5</v>
      </c>
      <c r="N167" s="91">
        <f t="shared" si="4"/>
        <v>8.9193761969883812E-4</v>
      </c>
      <c r="O167" s="91">
        <f>L167/'סכום נכסי הקרן'!$C$42</f>
        <v>1.2539236322677407E-4</v>
      </c>
    </row>
    <row r="168" spans="2:15">
      <c r="B168" s="86" t="s">
        <v>1369</v>
      </c>
      <c r="C168" s="87" t="s">
        <v>1370</v>
      </c>
      <c r="D168" s="88" t="s">
        <v>120</v>
      </c>
      <c r="E168" s="88" t="s">
        <v>315</v>
      </c>
      <c r="F168" s="87" t="s">
        <v>1371</v>
      </c>
      <c r="G168" s="88" t="s">
        <v>643</v>
      </c>
      <c r="H168" s="88" t="s">
        <v>133</v>
      </c>
      <c r="I168" s="90">
        <v>6471.81</v>
      </c>
      <c r="J168" s="101">
        <v>414.8</v>
      </c>
      <c r="K168" s="90"/>
      <c r="L168" s="90">
        <v>26.845067879999998</v>
      </c>
      <c r="M168" s="91">
        <v>2.2509860526590382E-5</v>
      </c>
      <c r="N168" s="91">
        <f t="shared" si="4"/>
        <v>9.8713380302021354E-4</v>
      </c>
      <c r="O168" s="91">
        <f>L168/'סכום נכסי הקרן'!$C$42</f>
        <v>1.3877544533162683E-4</v>
      </c>
    </row>
    <row r="169" spans="2:15">
      <c r="B169" s="86" t="s">
        <v>1372</v>
      </c>
      <c r="C169" s="87" t="s">
        <v>1373</v>
      </c>
      <c r="D169" s="88" t="s">
        <v>120</v>
      </c>
      <c r="E169" s="88" t="s">
        <v>315</v>
      </c>
      <c r="F169" s="87" t="s">
        <v>1374</v>
      </c>
      <c r="G169" s="88" t="s">
        <v>493</v>
      </c>
      <c r="H169" s="88" t="s">
        <v>133</v>
      </c>
      <c r="I169" s="90">
        <v>5437.7585799999997</v>
      </c>
      <c r="J169" s="101">
        <v>483.7</v>
      </c>
      <c r="K169" s="90"/>
      <c r="L169" s="90">
        <v>26.302438250999998</v>
      </c>
      <c r="M169" s="91">
        <v>3.5657975078873819E-5</v>
      </c>
      <c r="N169" s="91">
        <f t="shared" si="4"/>
        <v>9.6718048974491779E-4</v>
      </c>
      <c r="O169" s="91">
        <f>L169/'סכום נכסי הקרן'!$C$42</f>
        <v>1.3597032415438767E-4</v>
      </c>
    </row>
    <row r="170" spans="2:15">
      <c r="B170" s="86" t="s">
        <v>1375</v>
      </c>
      <c r="C170" s="87" t="s">
        <v>1376</v>
      </c>
      <c r="D170" s="88" t="s">
        <v>120</v>
      </c>
      <c r="E170" s="88" t="s">
        <v>315</v>
      </c>
      <c r="F170" s="87" t="s">
        <v>1377</v>
      </c>
      <c r="G170" s="88" t="s">
        <v>643</v>
      </c>
      <c r="H170" s="88" t="s">
        <v>133</v>
      </c>
      <c r="I170" s="90">
        <v>100.958079</v>
      </c>
      <c r="J170" s="101">
        <v>17030</v>
      </c>
      <c r="K170" s="90"/>
      <c r="L170" s="90">
        <v>17.193160808000002</v>
      </c>
      <c r="M170" s="91">
        <v>4.4658496666252333E-5</v>
      </c>
      <c r="N170" s="91">
        <f t="shared" si="4"/>
        <v>6.322185620913814E-4</v>
      </c>
      <c r="O170" s="91">
        <f>L170/'סכום נכסי הקרן'!$C$42</f>
        <v>8.8879959568516199E-5</v>
      </c>
    </row>
    <row r="171" spans="2:15">
      <c r="B171" s="86" t="s">
        <v>1378</v>
      </c>
      <c r="C171" s="87" t="s">
        <v>1379</v>
      </c>
      <c r="D171" s="88" t="s">
        <v>120</v>
      </c>
      <c r="E171" s="88" t="s">
        <v>315</v>
      </c>
      <c r="F171" s="87" t="s">
        <v>1380</v>
      </c>
      <c r="G171" s="88" t="s">
        <v>1381</v>
      </c>
      <c r="H171" s="88" t="s">
        <v>133</v>
      </c>
      <c r="I171" s="90">
        <v>477.24205599999999</v>
      </c>
      <c r="J171" s="101">
        <v>1684</v>
      </c>
      <c r="K171" s="90"/>
      <c r="L171" s="90">
        <v>8.036756218999999</v>
      </c>
      <c r="M171" s="91">
        <v>1.0647980883873206E-5</v>
      </c>
      <c r="N171" s="91">
        <f t="shared" si="4"/>
        <v>2.9552369790498072E-4</v>
      </c>
      <c r="O171" s="91">
        <f>L171/'סכום נכסי הקרן'!$C$42</f>
        <v>4.1545971435012302E-5</v>
      </c>
    </row>
    <row r="172" spans="2:15">
      <c r="B172" s="86" t="s">
        <v>1382</v>
      </c>
      <c r="C172" s="87" t="s">
        <v>1383</v>
      </c>
      <c r="D172" s="88" t="s">
        <v>120</v>
      </c>
      <c r="E172" s="88" t="s">
        <v>315</v>
      </c>
      <c r="F172" s="87" t="s">
        <v>565</v>
      </c>
      <c r="G172" s="88" t="s">
        <v>493</v>
      </c>
      <c r="H172" s="88" t="s">
        <v>133</v>
      </c>
      <c r="I172" s="90">
        <v>770.78548799999999</v>
      </c>
      <c r="J172" s="101">
        <v>5.0999999999999996</v>
      </c>
      <c r="K172" s="90"/>
      <c r="L172" s="90">
        <v>3.9310062E-2</v>
      </c>
      <c r="M172" s="91">
        <v>3.1358402491209165E-5</v>
      </c>
      <c r="N172" s="91">
        <f t="shared" si="4"/>
        <v>1.4454905151471118E-6</v>
      </c>
      <c r="O172" s="91">
        <f>L172/'סכום נכסי הקרן'!$C$42</f>
        <v>2.0321317064458325E-7</v>
      </c>
    </row>
    <row r="173" spans="2:15">
      <c r="B173" s="86" t="s">
        <v>1384</v>
      </c>
      <c r="C173" s="87" t="s">
        <v>1385</v>
      </c>
      <c r="D173" s="88" t="s">
        <v>120</v>
      </c>
      <c r="E173" s="88" t="s">
        <v>315</v>
      </c>
      <c r="F173" s="87" t="s">
        <v>1386</v>
      </c>
      <c r="G173" s="88" t="s">
        <v>573</v>
      </c>
      <c r="H173" s="88" t="s">
        <v>133</v>
      </c>
      <c r="I173" s="90">
        <v>613.69873099999995</v>
      </c>
      <c r="J173" s="101">
        <v>7922</v>
      </c>
      <c r="K173" s="90"/>
      <c r="L173" s="90">
        <v>48.617213503000002</v>
      </c>
      <c r="M173" s="91">
        <v>4.8793247627078563E-5</v>
      </c>
      <c r="N173" s="91">
        <f t="shared" si="4"/>
        <v>1.787728571668714E-3</v>
      </c>
      <c r="O173" s="91">
        <f>L173/'סכום נכסי הקרן'!$C$42</f>
        <v>2.5132644420274068E-4</v>
      </c>
    </row>
    <row r="174" spans="2:15">
      <c r="B174" s="86" t="s">
        <v>1387</v>
      </c>
      <c r="C174" s="87" t="s">
        <v>1388</v>
      </c>
      <c r="D174" s="88" t="s">
        <v>120</v>
      </c>
      <c r="E174" s="88" t="s">
        <v>315</v>
      </c>
      <c r="F174" s="87" t="s">
        <v>1389</v>
      </c>
      <c r="G174" s="88" t="s">
        <v>432</v>
      </c>
      <c r="H174" s="88" t="s">
        <v>133</v>
      </c>
      <c r="I174" s="90">
        <v>5953.8796750000001</v>
      </c>
      <c r="J174" s="101">
        <v>470.4</v>
      </c>
      <c r="K174" s="90"/>
      <c r="L174" s="90">
        <v>28.007049991999999</v>
      </c>
      <c r="M174" s="91">
        <v>6.971997222245837E-5</v>
      </c>
      <c r="N174" s="91">
        <f t="shared" si="4"/>
        <v>1.0298616451097683E-3</v>
      </c>
      <c r="O174" s="91">
        <f>L174/'סכום נכסי הקרן'!$C$42</f>
        <v>1.4478230609953427E-4</v>
      </c>
    </row>
    <row r="175" spans="2:15">
      <c r="B175" s="86" t="s">
        <v>1390</v>
      </c>
      <c r="C175" s="87" t="s">
        <v>1391</v>
      </c>
      <c r="D175" s="88" t="s">
        <v>120</v>
      </c>
      <c r="E175" s="88" t="s">
        <v>315</v>
      </c>
      <c r="F175" s="87" t="s">
        <v>687</v>
      </c>
      <c r="G175" s="88" t="s">
        <v>339</v>
      </c>
      <c r="H175" s="88" t="s">
        <v>133</v>
      </c>
      <c r="I175" s="90">
        <v>7981.8990000000003</v>
      </c>
      <c r="J175" s="101">
        <v>576</v>
      </c>
      <c r="K175" s="90"/>
      <c r="L175" s="90">
        <v>45.975738239999998</v>
      </c>
      <c r="M175" s="91">
        <v>1.1226264841374612E-4</v>
      </c>
      <c r="N175" s="91">
        <f t="shared" ref="N175:N181" si="5">IFERROR(L175/$L$11,0)</f>
        <v>1.6905975257125354E-3</v>
      </c>
      <c r="O175" s="91">
        <f>L175/'סכום נכסי הקרן'!$C$42</f>
        <v>2.3767135092475335E-4</v>
      </c>
    </row>
    <row r="176" spans="2:15">
      <c r="B176" s="86" t="s">
        <v>1392</v>
      </c>
      <c r="C176" s="87" t="s">
        <v>1393</v>
      </c>
      <c r="D176" s="88" t="s">
        <v>120</v>
      </c>
      <c r="E176" s="88" t="s">
        <v>315</v>
      </c>
      <c r="F176" s="87" t="s">
        <v>1394</v>
      </c>
      <c r="G176" s="88" t="s">
        <v>158</v>
      </c>
      <c r="H176" s="88" t="s">
        <v>133</v>
      </c>
      <c r="I176" s="90">
        <v>1352.6082899999999</v>
      </c>
      <c r="J176" s="101">
        <v>68.400000000000006</v>
      </c>
      <c r="K176" s="90"/>
      <c r="L176" s="90">
        <v>0.92518407000000003</v>
      </c>
      <c r="M176" s="91">
        <v>3.4450089675127401E-5</v>
      </c>
      <c r="N176" s="91">
        <f t="shared" si="5"/>
        <v>3.4020419452663327E-5</v>
      </c>
      <c r="O176" s="91">
        <f>L176/'סכום נכסי הקרן'!$C$42</f>
        <v>4.782734463623081E-6</v>
      </c>
    </row>
    <row r="177" spans="2:15">
      <c r="B177" s="86" t="s">
        <v>1395</v>
      </c>
      <c r="C177" s="87" t="s">
        <v>1396</v>
      </c>
      <c r="D177" s="88" t="s">
        <v>120</v>
      </c>
      <c r="E177" s="88" t="s">
        <v>315</v>
      </c>
      <c r="F177" s="87" t="s">
        <v>1397</v>
      </c>
      <c r="G177" s="88" t="s">
        <v>521</v>
      </c>
      <c r="H177" s="88" t="s">
        <v>133</v>
      </c>
      <c r="I177" s="90">
        <v>1649.735559</v>
      </c>
      <c r="J177" s="101">
        <v>2540</v>
      </c>
      <c r="K177" s="90"/>
      <c r="L177" s="90">
        <v>41.903283195999997</v>
      </c>
      <c r="M177" s="91">
        <v>4.6224027991033905E-5</v>
      </c>
      <c r="N177" s="91">
        <f t="shared" si="5"/>
        <v>1.5408471859785248E-3</v>
      </c>
      <c r="O177" s="91">
        <f>L177/'סכום נכסי הקרן'!$C$42</f>
        <v>2.1661881476241492E-4</v>
      </c>
    </row>
    <row r="178" spans="2:15">
      <c r="B178" s="86" t="s">
        <v>1398</v>
      </c>
      <c r="C178" s="87" t="s">
        <v>1399</v>
      </c>
      <c r="D178" s="88" t="s">
        <v>120</v>
      </c>
      <c r="E178" s="88" t="s">
        <v>315</v>
      </c>
      <c r="F178" s="87" t="s">
        <v>1400</v>
      </c>
      <c r="G178" s="88" t="s">
        <v>432</v>
      </c>
      <c r="H178" s="88" t="s">
        <v>133</v>
      </c>
      <c r="I178" s="90">
        <v>359.54500000000002</v>
      </c>
      <c r="J178" s="101">
        <v>5790</v>
      </c>
      <c r="K178" s="90"/>
      <c r="L178" s="90">
        <v>20.817655500000001</v>
      </c>
      <c r="M178" s="91">
        <v>4.2783621694947523E-5</v>
      </c>
      <c r="N178" s="91">
        <f t="shared" si="5"/>
        <v>7.6549672124277249E-4</v>
      </c>
      <c r="O178" s="91">
        <f>L178/'סכום נכסי הקרן'!$C$42</f>
        <v>1.0761676691178068E-4</v>
      </c>
    </row>
    <row r="179" spans="2:15">
      <c r="B179" s="86" t="s">
        <v>1401</v>
      </c>
      <c r="C179" s="87" t="s">
        <v>1402</v>
      </c>
      <c r="D179" s="88" t="s">
        <v>120</v>
      </c>
      <c r="E179" s="88" t="s">
        <v>315</v>
      </c>
      <c r="F179" s="87" t="s">
        <v>1403</v>
      </c>
      <c r="G179" s="88" t="s">
        <v>432</v>
      </c>
      <c r="H179" s="88" t="s">
        <v>133</v>
      </c>
      <c r="I179" s="90">
        <v>1409.842101</v>
      </c>
      <c r="J179" s="101">
        <v>1013</v>
      </c>
      <c r="K179" s="90">
        <v>0.23252103099999999</v>
      </c>
      <c r="L179" s="90">
        <v>14.514221516999999</v>
      </c>
      <c r="M179" s="91">
        <v>8.4553119759818248E-5</v>
      </c>
      <c r="N179" s="91">
        <f t="shared" si="5"/>
        <v>5.3370990708606928E-4</v>
      </c>
      <c r="O179" s="91">
        <f>L179/'סכום נכסי הקרן'!$C$42</f>
        <v>7.5031196183496295E-5</v>
      </c>
    </row>
    <row r="180" spans="2:15">
      <c r="B180" s="86" t="s">
        <v>1404</v>
      </c>
      <c r="C180" s="87" t="s">
        <v>1405</v>
      </c>
      <c r="D180" s="88" t="s">
        <v>120</v>
      </c>
      <c r="E180" s="88" t="s">
        <v>315</v>
      </c>
      <c r="F180" s="87" t="s">
        <v>1406</v>
      </c>
      <c r="G180" s="88" t="s">
        <v>127</v>
      </c>
      <c r="H180" s="88" t="s">
        <v>133</v>
      </c>
      <c r="I180" s="90">
        <v>1143.7126450000001</v>
      </c>
      <c r="J180" s="101">
        <v>819.8</v>
      </c>
      <c r="K180" s="90"/>
      <c r="L180" s="90">
        <v>9.3761562639999987</v>
      </c>
      <c r="M180" s="91">
        <v>5.7182773111344436E-5</v>
      </c>
      <c r="N180" s="91">
        <f t="shared" si="5"/>
        <v>3.4477546609184125E-4</v>
      </c>
      <c r="O180" s="91">
        <f>L180/'סכום נכסי הקרן'!$C$42</f>
        <v>4.8469993328082514E-5</v>
      </c>
    </row>
    <row r="181" spans="2:15">
      <c r="B181" s="86" t="s">
        <v>1407</v>
      </c>
      <c r="C181" s="87" t="s">
        <v>1408</v>
      </c>
      <c r="D181" s="88" t="s">
        <v>120</v>
      </c>
      <c r="E181" s="88" t="s">
        <v>315</v>
      </c>
      <c r="F181" s="87" t="s">
        <v>696</v>
      </c>
      <c r="G181" s="88" t="s">
        <v>127</v>
      </c>
      <c r="H181" s="88" t="s">
        <v>133</v>
      </c>
      <c r="I181" s="90">
        <v>4775.1466280000004</v>
      </c>
      <c r="J181" s="101">
        <v>1003</v>
      </c>
      <c r="K181" s="90"/>
      <c r="L181" s="90">
        <v>47.894720675999999</v>
      </c>
      <c r="M181" s="91">
        <v>5.3959156421559431E-5</v>
      </c>
      <c r="N181" s="91">
        <f t="shared" si="5"/>
        <v>1.7611614161986888E-3</v>
      </c>
      <c r="O181" s="91">
        <f>L181/'סכום נכסי הקרן'!$C$42</f>
        <v>2.4759152111504269E-4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101"/>
      <c r="K182" s="87"/>
      <c r="L182" s="87"/>
      <c r="M182" s="87"/>
      <c r="N182" s="91"/>
      <c r="O182" s="87"/>
    </row>
    <row r="183" spans="2:15">
      <c r="B183" s="79" t="s">
        <v>198</v>
      </c>
      <c r="C183" s="80"/>
      <c r="D183" s="81"/>
      <c r="E183" s="81"/>
      <c r="F183" s="80"/>
      <c r="G183" s="81"/>
      <c r="H183" s="81"/>
      <c r="I183" s="83"/>
      <c r="J183" s="99"/>
      <c r="K183" s="83">
        <v>0.94200191299999991</v>
      </c>
      <c r="L183" s="83">
        <f>L184+L211</f>
        <v>6356.9466799660004</v>
      </c>
      <c r="M183" s="84"/>
      <c r="N183" s="84">
        <f t="shared" ref="N183:N209" si="6">IFERROR(L183/$L$11,0)</f>
        <v>0.23375455706955575</v>
      </c>
      <c r="O183" s="84">
        <f>L183/'סכום נכסי הקרן'!$C$42</f>
        <v>3.2862204349981633E-2</v>
      </c>
    </row>
    <row r="184" spans="2:15">
      <c r="B184" s="85" t="s">
        <v>66</v>
      </c>
      <c r="C184" s="80"/>
      <c r="D184" s="81"/>
      <c r="E184" s="81"/>
      <c r="F184" s="80"/>
      <c r="G184" s="81"/>
      <c r="H184" s="81"/>
      <c r="I184" s="83"/>
      <c r="J184" s="99"/>
      <c r="K184" s="83"/>
      <c r="L184" s="83">
        <f>SUM(L185:L209)</f>
        <v>2659.1915167900002</v>
      </c>
      <c r="M184" s="84"/>
      <c r="N184" s="84">
        <f t="shared" si="6"/>
        <v>9.7782499439446488E-2</v>
      </c>
      <c r="O184" s="84">
        <f>L184/'סכום נכסי הקרן'!$C$42</f>
        <v>1.3746677364133247E-2</v>
      </c>
    </row>
    <row r="185" spans="2:15">
      <c r="B185" s="86" t="s">
        <v>1409</v>
      </c>
      <c r="C185" s="87" t="s">
        <v>1410</v>
      </c>
      <c r="D185" s="88" t="s">
        <v>1411</v>
      </c>
      <c r="E185" s="88" t="s">
        <v>700</v>
      </c>
      <c r="F185" s="87" t="s">
        <v>1412</v>
      </c>
      <c r="G185" s="88" t="s">
        <v>771</v>
      </c>
      <c r="H185" s="88" t="s">
        <v>132</v>
      </c>
      <c r="I185" s="90">
        <v>1006.7260000000001</v>
      </c>
      <c r="J185" s="101">
        <v>319</v>
      </c>
      <c r="K185" s="90"/>
      <c r="L185" s="90">
        <v>11.609413222999999</v>
      </c>
      <c r="M185" s="91">
        <v>1.5524390482170614E-5</v>
      </c>
      <c r="N185" s="91">
        <f t="shared" si="6"/>
        <v>4.2689570676001374E-4</v>
      </c>
      <c r="O185" s="91">
        <f>L185/'סכום נכסי הקרן'!$C$42</f>
        <v>6.0014804107126057E-5</v>
      </c>
    </row>
    <row r="186" spans="2:15">
      <c r="B186" s="86" t="s">
        <v>1413</v>
      </c>
      <c r="C186" s="87" t="s">
        <v>1414</v>
      </c>
      <c r="D186" s="88" t="s">
        <v>1411</v>
      </c>
      <c r="E186" s="88" t="s">
        <v>700</v>
      </c>
      <c r="F186" s="87" t="s">
        <v>1169</v>
      </c>
      <c r="G186" s="88" t="s">
        <v>1001</v>
      </c>
      <c r="H186" s="88" t="s">
        <v>132</v>
      </c>
      <c r="I186" s="90">
        <v>1101.6264650000001</v>
      </c>
      <c r="J186" s="101">
        <v>2835</v>
      </c>
      <c r="K186" s="90"/>
      <c r="L186" s="90">
        <v>112.900463629</v>
      </c>
      <c r="M186" s="91">
        <v>2.480417678702753E-5</v>
      </c>
      <c r="N186" s="91">
        <f t="shared" si="6"/>
        <v>4.1515210363044187E-3</v>
      </c>
      <c r="O186" s="91">
        <f>L186/'סכום נכסי הקרן'!$C$42</f>
        <v>5.8363838706976712E-4</v>
      </c>
    </row>
    <row r="187" spans="2:15">
      <c r="B187" s="86" t="s">
        <v>1415</v>
      </c>
      <c r="C187" s="87" t="s">
        <v>1416</v>
      </c>
      <c r="D187" s="88" t="s">
        <v>1411</v>
      </c>
      <c r="E187" s="88" t="s">
        <v>700</v>
      </c>
      <c r="F187" s="87" t="s">
        <v>1417</v>
      </c>
      <c r="G187" s="88" t="s">
        <v>812</v>
      </c>
      <c r="H187" s="88" t="s">
        <v>132</v>
      </c>
      <c r="I187" s="90">
        <v>150.310664</v>
      </c>
      <c r="J187" s="101">
        <v>13000</v>
      </c>
      <c r="K187" s="90"/>
      <c r="L187" s="90">
        <v>70.638496364000005</v>
      </c>
      <c r="M187" s="91">
        <v>1.2446924032189686E-6</v>
      </c>
      <c r="N187" s="91">
        <f t="shared" si="6"/>
        <v>2.5974844938788382E-3</v>
      </c>
      <c r="O187" s="91">
        <f>L187/'סכום נכסי הקרן'!$C$42</f>
        <v>3.6516535679069413E-4</v>
      </c>
    </row>
    <row r="188" spans="2:15">
      <c r="B188" s="86" t="s">
        <v>1418</v>
      </c>
      <c r="C188" s="87" t="s">
        <v>1419</v>
      </c>
      <c r="D188" s="88" t="s">
        <v>1411</v>
      </c>
      <c r="E188" s="88" t="s">
        <v>700</v>
      </c>
      <c r="F188" s="87" t="s">
        <v>1420</v>
      </c>
      <c r="G188" s="88" t="s">
        <v>812</v>
      </c>
      <c r="H188" s="88" t="s">
        <v>132</v>
      </c>
      <c r="I188" s="90">
        <v>108.72640800000001</v>
      </c>
      <c r="J188" s="101">
        <v>14798</v>
      </c>
      <c r="K188" s="90"/>
      <c r="L188" s="90">
        <v>58.162941889000003</v>
      </c>
      <c r="M188" s="91">
        <v>2.6703391653997099E-6</v>
      </c>
      <c r="N188" s="91">
        <f t="shared" si="6"/>
        <v>2.1387394615048467E-3</v>
      </c>
      <c r="O188" s="91">
        <f>L188/'סכום נכסי הקרן'!$C$42</f>
        <v>3.0067303977491405E-4</v>
      </c>
    </row>
    <row r="189" spans="2:15">
      <c r="B189" s="86" t="s">
        <v>1421</v>
      </c>
      <c r="C189" s="87" t="s">
        <v>1422</v>
      </c>
      <c r="D189" s="88" t="s">
        <v>1411</v>
      </c>
      <c r="E189" s="88" t="s">
        <v>700</v>
      </c>
      <c r="F189" s="87" t="s">
        <v>689</v>
      </c>
      <c r="G189" s="88" t="s">
        <v>576</v>
      </c>
      <c r="H189" s="88" t="s">
        <v>132</v>
      </c>
      <c r="I189" s="90">
        <v>5.0336299999999996</v>
      </c>
      <c r="J189" s="101">
        <v>17021</v>
      </c>
      <c r="K189" s="90"/>
      <c r="L189" s="90">
        <v>3.0972385970000005</v>
      </c>
      <c r="M189" s="91">
        <v>1.1351110560276437E-7</v>
      </c>
      <c r="N189" s="91">
        <f t="shared" si="6"/>
        <v>1.1389015400461715E-4</v>
      </c>
      <c r="O189" s="91">
        <f>L189/'סכום נכסי הקרן'!$C$42</f>
        <v>1.6011159573829996E-5</v>
      </c>
    </row>
    <row r="190" spans="2:15">
      <c r="B190" s="86" t="s">
        <v>1425</v>
      </c>
      <c r="C190" s="87" t="s">
        <v>1426</v>
      </c>
      <c r="D190" s="88" t="s">
        <v>1427</v>
      </c>
      <c r="E190" s="88" t="s">
        <v>700</v>
      </c>
      <c r="F190" s="87" t="s">
        <v>1428</v>
      </c>
      <c r="G190" s="88" t="s">
        <v>790</v>
      </c>
      <c r="H190" s="88" t="s">
        <v>132</v>
      </c>
      <c r="I190" s="90">
        <v>143.64038500000001</v>
      </c>
      <c r="J190" s="101">
        <v>3492</v>
      </c>
      <c r="K190" s="90"/>
      <c r="L190" s="90">
        <v>18.132558885999998</v>
      </c>
      <c r="M190" s="91">
        <v>3.8042906159838204E-6</v>
      </c>
      <c r="N190" s="91">
        <f t="shared" si="6"/>
        <v>6.6676165214543486E-4</v>
      </c>
      <c r="O190" s="91">
        <f>L190/'סכום נכסי הקרן'!$C$42</f>
        <v>9.3736173276034822E-5</v>
      </c>
    </row>
    <row r="191" spans="2:15">
      <c r="B191" s="86" t="s">
        <v>1429</v>
      </c>
      <c r="C191" s="87" t="s">
        <v>1430</v>
      </c>
      <c r="D191" s="88" t="s">
        <v>1427</v>
      </c>
      <c r="E191" s="88" t="s">
        <v>700</v>
      </c>
      <c r="F191" s="87" t="s">
        <v>1431</v>
      </c>
      <c r="G191" s="88" t="s">
        <v>1432</v>
      </c>
      <c r="H191" s="88" t="s">
        <v>132</v>
      </c>
      <c r="I191" s="90">
        <v>589.65380000000005</v>
      </c>
      <c r="J191" s="101">
        <v>3223</v>
      </c>
      <c r="K191" s="90"/>
      <c r="L191" s="90">
        <v>68.701419236000007</v>
      </c>
      <c r="M191" s="91">
        <v>3.7684898630736518E-6</v>
      </c>
      <c r="N191" s="91">
        <f t="shared" si="6"/>
        <v>2.5262552341632871E-3</v>
      </c>
      <c r="O191" s="91">
        <f>L191/'סכום נכסי הקרן'!$C$42</f>
        <v>3.5515164617980823E-4</v>
      </c>
    </row>
    <row r="192" spans="2:15">
      <c r="B192" s="86" t="s">
        <v>1433</v>
      </c>
      <c r="C192" s="87" t="s">
        <v>1434</v>
      </c>
      <c r="D192" s="88" t="s">
        <v>1411</v>
      </c>
      <c r="E192" s="88" t="s">
        <v>700</v>
      </c>
      <c r="F192" s="87" t="s">
        <v>1435</v>
      </c>
      <c r="G192" s="88" t="s">
        <v>1436</v>
      </c>
      <c r="H192" s="88" t="s">
        <v>132</v>
      </c>
      <c r="I192" s="90">
        <v>707.70392900000002</v>
      </c>
      <c r="J192" s="101">
        <v>3196</v>
      </c>
      <c r="K192" s="90"/>
      <c r="L192" s="90">
        <v>81.764856514000002</v>
      </c>
      <c r="M192" s="91">
        <v>8.5182321775306722E-6</v>
      </c>
      <c r="N192" s="91">
        <f t="shared" si="6"/>
        <v>3.0066176075568525E-3</v>
      </c>
      <c r="O192" s="91">
        <f>L192/'סכום נכסי הקרן'!$C$42</f>
        <v>4.2268302043149529E-4</v>
      </c>
    </row>
    <row r="193" spans="2:15">
      <c r="B193" s="86" t="s">
        <v>1437</v>
      </c>
      <c r="C193" s="87" t="s">
        <v>1438</v>
      </c>
      <c r="D193" s="88" t="s">
        <v>1427</v>
      </c>
      <c r="E193" s="88" t="s">
        <v>700</v>
      </c>
      <c r="F193" s="87" t="s">
        <v>1439</v>
      </c>
      <c r="G193" s="88" t="s">
        <v>846</v>
      </c>
      <c r="H193" s="88" t="s">
        <v>132</v>
      </c>
      <c r="I193" s="90">
        <v>912.02759999999989</v>
      </c>
      <c r="J193" s="101">
        <v>141</v>
      </c>
      <c r="K193" s="90"/>
      <c r="L193" s="90">
        <v>4.6487414779999998</v>
      </c>
      <c r="M193" s="91">
        <v>6.6922482834682483E-6</v>
      </c>
      <c r="N193" s="91">
        <f t="shared" si="6"/>
        <v>1.7094126470265972E-4</v>
      </c>
      <c r="O193" s="91">
        <f>L193/'סכום נכסי הקרן'!$C$42</f>
        <v>2.4031646026184497E-5</v>
      </c>
    </row>
    <row r="194" spans="2:15">
      <c r="B194" s="86" t="s">
        <v>1440</v>
      </c>
      <c r="C194" s="87" t="s">
        <v>1441</v>
      </c>
      <c r="D194" s="88" t="s">
        <v>1427</v>
      </c>
      <c r="E194" s="88" t="s">
        <v>700</v>
      </c>
      <c r="F194" s="87" t="s">
        <v>1442</v>
      </c>
      <c r="G194" s="88" t="s">
        <v>771</v>
      </c>
      <c r="H194" s="88" t="s">
        <v>132</v>
      </c>
      <c r="I194" s="90">
        <v>1484.92085</v>
      </c>
      <c r="J194" s="101">
        <v>350</v>
      </c>
      <c r="K194" s="90"/>
      <c r="L194" s="90">
        <v>18.787961055</v>
      </c>
      <c r="M194" s="91">
        <v>1.0933845859825852E-5</v>
      </c>
      <c r="N194" s="91">
        <f t="shared" si="6"/>
        <v>6.9086178251145523E-4</v>
      </c>
      <c r="O194" s="91">
        <f>L194/'סכום נכסי הקרן'!$C$42</f>
        <v>9.7124271539777765E-5</v>
      </c>
    </row>
    <row r="195" spans="2:15">
      <c r="B195" s="86" t="s">
        <v>1443</v>
      </c>
      <c r="C195" s="87" t="s">
        <v>1444</v>
      </c>
      <c r="D195" s="88" t="s">
        <v>1411</v>
      </c>
      <c r="E195" s="88" t="s">
        <v>700</v>
      </c>
      <c r="F195" s="87" t="s">
        <v>1445</v>
      </c>
      <c r="G195" s="88" t="s">
        <v>812</v>
      </c>
      <c r="H195" s="88" t="s">
        <v>132</v>
      </c>
      <c r="I195" s="90">
        <v>107.8635</v>
      </c>
      <c r="J195" s="101">
        <v>1970</v>
      </c>
      <c r="K195" s="90"/>
      <c r="L195" s="90">
        <v>7.6815530839999999</v>
      </c>
      <c r="M195" s="91">
        <v>1.0604856471425298E-6</v>
      </c>
      <c r="N195" s="91">
        <f t="shared" si="6"/>
        <v>2.8246234067300747E-4</v>
      </c>
      <c r="O195" s="91">
        <f>L195/'סכום נכסי הקרן'!$C$42</f>
        <v>3.9709750589411861E-5</v>
      </c>
    </row>
    <row r="196" spans="2:15">
      <c r="B196" s="86" t="s">
        <v>1446</v>
      </c>
      <c r="C196" s="87" t="s">
        <v>1447</v>
      </c>
      <c r="D196" s="88" t="s">
        <v>1411</v>
      </c>
      <c r="E196" s="88" t="s">
        <v>700</v>
      </c>
      <c r="F196" s="87" t="s">
        <v>1448</v>
      </c>
      <c r="G196" s="88" t="s">
        <v>766</v>
      </c>
      <c r="H196" s="88" t="s">
        <v>132</v>
      </c>
      <c r="I196" s="90">
        <v>340.61998899999998</v>
      </c>
      <c r="J196" s="101">
        <v>1936</v>
      </c>
      <c r="K196" s="90"/>
      <c r="L196" s="90">
        <v>23.838766821000004</v>
      </c>
      <c r="M196" s="91">
        <v>6.8418657801928716E-6</v>
      </c>
      <c r="N196" s="91">
        <f t="shared" si="6"/>
        <v>8.7658756001349398E-4</v>
      </c>
      <c r="O196" s="91">
        <f>L196/'סכום נכסי הקרן'!$C$42</f>
        <v>1.2323438690970019E-4</v>
      </c>
    </row>
    <row r="197" spans="2:15">
      <c r="B197" s="86" t="s">
        <v>1451</v>
      </c>
      <c r="C197" s="87" t="s">
        <v>1452</v>
      </c>
      <c r="D197" s="88" t="s">
        <v>1411</v>
      </c>
      <c r="E197" s="88" t="s">
        <v>700</v>
      </c>
      <c r="F197" s="87" t="s">
        <v>1453</v>
      </c>
      <c r="G197" s="88" t="s">
        <v>812</v>
      </c>
      <c r="H197" s="88" t="s">
        <v>132</v>
      </c>
      <c r="I197" s="90">
        <v>108.184933</v>
      </c>
      <c r="J197" s="101">
        <v>14275</v>
      </c>
      <c r="K197" s="90"/>
      <c r="L197" s="90">
        <v>55.827888168999998</v>
      </c>
      <c r="M197" s="91">
        <v>2.2662288353556133E-6</v>
      </c>
      <c r="N197" s="91">
        <f t="shared" si="6"/>
        <v>2.0528759997626854E-3</v>
      </c>
      <c r="O197" s="91">
        <f>L197/'סכום נכסי הקרן'!$C$42</f>
        <v>2.8860199114449903E-4</v>
      </c>
    </row>
    <row r="198" spans="2:15">
      <c r="B198" s="86" t="s">
        <v>1454</v>
      </c>
      <c r="C198" s="87" t="s">
        <v>1455</v>
      </c>
      <c r="D198" s="88" t="s">
        <v>1411</v>
      </c>
      <c r="E198" s="88" t="s">
        <v>700</v>
      </c>
      <c r="F198" s="87" t="s">
        <v>1020</v>
      </c>
      <c r="G198" s="88" t="s">
        <v>158</v>
      </c>
      <c r="H198" s="88" t="s">
        <v>132</v>
      </c>
      <c r="I198" s="90">
        <v>863.46169899999995</v>
      </c>
      <c r="J198" s="101">
        <v>22889</v>
      </c>
      <c r="K198" s="90"/>
      <c r="L198" s="90">
        <v>714.46046029599984</v>
      </c>
      <c r="M198" s="91">
        <v>1.3568976524252199E-5</v>
      </c>
      <c r="N198" s="91">
        <f t="shared" si="6"/>
        <v>2.627179318123455E-2</v>
      </c>
      <c r="O198" s="91">
        <f>L198/'סכום נכסי הקרן'!$C$42</f>
        <v>3.6933998078389832E-3</v>
      </c>
    </row>
    <row r="199" spans="2:15">
      <c r="B199" s="86" t="s">
        <v>1456</v>
      </c>
      <c r="C199" s="87" t="s">
        <v>1457</v>
      </c>
      <c r="D199" s="88" t="s">
        <v>1411</v>
      </c>
      <c r="E199" s="88" t="s">
        <v>700</v>
      </c>
      <c r="F199" s="87" t="s">
        <v>1014</v>
      </c>
      <c r="G199" s="88" t="s">
        <v>1001</v>
      </c>
      <c r="H199" s="88" t="s">
        <v>132</v>
      </c>
      <c r="I199" s="90">
        <v>756.256167</v>
      </c>
      <c r="J199" s="101">
        <v>10447</v>
      </c>
      <c r="K199" s="90"/>
      <c r="L199" s="90">
        <v>285.60698545399998</v>
      </c>
      <c r="M199" s="91">
        <v>2.637016579960525E-5</v>
      </c>
      <c r="N199" s="91">
        <f t="shared" si="6"/>
        <v>1.0502201409235022E-2</v>
      </c>
      <c r="O199" s="91">
        <f>L199/'סכום נכסי הקרן'!$C$42</f>
        <v>1.4764438955183715E-3</v>
      </c>
    </row>
    <row r="200" spans="2:15">
      <c r="B200" s="86" t="s">
        <v>1460</v>
      </c>
      <c r="C200" s="87" t="s">
        <v>1461</v>
      </c>
      <c r="D200" s="88" t="s">
        <v>1411</v>
      </c>
      <c r="E200" s="88" t="s">
        <v>700</v>
      </c>
      <c r="F200" s="87" t="s">
        <v>1164</v>
      </c>
      <c r="G200" s="88" t="s">
        <v>158</v>
      </c>
      <c r="H200" s="88" t="s">
        <v>132</v>
      </c>
      <c r="I200" s="90">
        <v>1379.961755</v>
      </c>
      <c r="J200" s="101">
        <v>3958</v>
      </c>
      <c r="K200" s="90"/>
      <c r="L200" s="90">
        <v>197.447273766</v>
      </c>
      <c r="M200" s="91">
        <v>3.0897224631376941E-5</v>
      </c>
      <c r="N200" s="91">
        <f t="shared" si="6"/>
        <v>7.2604352918702632E-3</v>
      </c>
      <c r="O200" s="91">
        <f>L200/'סכום נכסי הקרן'!$C$42</f>
        <v>1.0207027029649025E-3</v>
      </c>
    </row>
    <row r="201" spans="2:15">
      <c r="B201" s="86" t="s">
        <v>1462</v>
      </c>
      <c r="C201" s="87" t="s">
        <v>1463</v>
      </c>
      <c r="D201" s="88" t="s">
        <v>1427</v>
      </c>
      <c r="E201" s="88" t="s">
        <v>700</v>
      </c>
      <c r="F201" s="87" t="s">
        <v>1464</v>
      </c>
      <c r="G201" s="88" t="s">
        <v>812</v>
      </c>
      <c r="H201" s="88" t="s">
        <v>132</v>
      </c>
      <c r="I201" s="90">
        <v>531.08320000000003</v>
      </c>
      <c r="J201" s="101">
        <v>564</v>
      </c>
      <c r="K201" s="90"/>
      <c r="L201" s="90">
        <v>10.828042939000001</v>
      </c>
      <c r="M201" s="91">
        <v>5.1185627122413009E-6</v>
      </c>
      <c r="N201" s="91">
        <f t="shared" si="6"/>
        <v>3.9816353802571354E-4</v>
      </c>
      <c r="O201" s="91">
        <f>L201/'סכום נכסי הקרן'!$C$42</f>
        <v>5.597551429732881E-5</v>
      </c>
    </row>
    <row r="202" spans="2:15">
      <c r="B202" s="86" t="s">
        <v>1467</v>
      </c>
      <c r="C202" s="87" t="s">
        <v>1468</v>
      </c>
      <c r="D202" s="88" t="s">
        <v>1427</v>
      </c>
      <c r="E202" s="88" t="s">
        <v>700</v>
      </c>
      <c r="F202" s="87" t="s">
        <v>1469</v>
      </c>
      <c r="G202" s="88" t="s">
        <v>812</v>
      </c>
      <c r="H202" s="88" t="s">
        <v>132</v>
      </c>
      <c r="I202" s="90">
        <v>1141.1598759999999</v>
      </c>
      <c r="J202" s="101">
        <v>676</v>
      </c>
      <c r="K202" s="90"/>
      <c r="L202" s="90">
        <v>27.886980342000001</v>
      </c>
      <c r="M202" s="91">
        <v>1.4858103649489229E-5</v>
      </c>
      <c r="N202" s="91">
        <f t="shared" si="6"/>
        <v>1.0254465022328115E-3</v>
      </c>
      <c r="O202" s="91">
        <f>L202/'סכום נכסי הקרן'!$C$42</f>
        <v>1.441616066390581E-4</v>
      </c>
    </row>
    <row r="203" spans="2:15">
      <c r="B203" s="86" t="s">
        <v>1470</v>
      </c>
      <c r="C203" s="87" t="s">
        <v>1471</v>
      </c>
      <c r="D203" s="88" t="s">
        <v>1411</v>
      </c>
      <c r="E203" s="88" t="s">
        <v>700</v>
      </c>
      <c r="F203" s="87" t="s">
        <v>1472</v>
      </c>
      <c r="G203" s="88" t="s">
        <v>854</v>
      </c>
      <c r="H203" s="88" t="s">
        <v>132</v>
      </c>
      <c r="I203" s="90">
        <v>884.93804099999988</v>
      </c>
      <c r="J203" s="101">
        <v>388</v>
      </c>
      <c r="K203" s="90"/>
      <c r="L203" s="90">
        <v>12.412317952</v>
      </c>
      <c r="M203" s="91">
        <v>3.4439473349725851E-5</v>
      </c>
      <c r="N203" s="91">
        <f t="shared" si="6"/>
        <v>4.5641972965105535E-4</v>
      </c>
      <c r="O203" s="91">
        <f>L203/'סכום נכסי הקרן'!$C$42</f>
        <v>6.4165416123602149E-5</v>
      </c>
    </row>
    <row r="204" spans="2:15">
      <c r="B204" s="86" t="s">
        <v>1473</v>
      </c>
      <c r="C204" s="87" t="s">
        <v>1474</v>
      </c>
      <c r="D204" s="88" t="s">
        <v>1411</v>
      </c>
      <c r="E204" s="88" t="s">
        <v>700</v>
      </c>
      <c r="F204" s="87" t="s">
        <v>727</v>
      </c>
      <c r="G204" s="88" t="s">
        <v>728</v>
      </c>
      <c r="H204" s="88" t="s">
        <v>132</v>
      </c>
      <c r="I204" s="90">
        <v>186.14219900000001</v>
      </c>
      <c r="J204" s="101">
        <v>30395</v>
      </c>
      <c r="K204" s="90"/>
      <c r="L204" s="90">
        <v>204.52918605500003</v>
      </c>
      <c r="M204" s="91">
        <v>3.3152884142172935E-6</v>
      </c>
      <c r="N204" s="91">
        <f t="shared" si="6"/>
        <v>7.5208479323502836E-3</v>
      </c>
      <c r="O204" s="91">
        <f>L204/'סכום נכסי הקרן'!$C$42</f>
        <v>1.0573126134370491E-3</v>
      </c>
    </row>
    <row r="205" spans="2:15">
      <c r="B205" s="86" t="s">
        <v>1475</v>
      </c>
      <c r="C205" s="87" t="s">
        <v>1476</v>
      </c>
      <c r="D205" s="88" t="s">
        <v>1411</v>
      </c>
      <c r="E205" s="88" t="s">
        <v>700</v>
      </c>
      <c r="F205" s="87" t="s">
        <v>1477</v>
      </c>
      <c r="G205" s="88" t="s">
        <v>812</v>
      </c>
      <c r="H205" s="88" t="s">
        <v>136</v>
      </c>
      <c r="I205" s="90">
        <v>9563.8970000000008</v>
      </c>
      <c r="J205" s="101">
        <v>13.5</v>
      </c>
      <c r="K205" s="90"/>
      <c r="L205" s="90">
        <v>3.1192315330000002</v>
      </c>
      <c r="M205" s="91">
        <v>1.7815875308438105E-5</v>
      </c>
      <c r="N205" s="91">
        <f t="shared" si="6"/>
        <v>1.1469886756981673E-4</v>
      </c>
      <c r="O205" s="91">
        <f>L205/'סכום נכסי הקרן'!$C$42</f>
        <v>1.6124851947460526E-5</v>
      </c>
    </row>
    <row r="206" spans="2:15">
      <c r="B206" s="86" t="s">
        <v>1478</v>
      </c>
      <c r="C206" s="87" t="s">
        <v>1479</v>
      </c>
      <c r="D206" s="88" t="s">
        <v>1411</v>
      </c>
      <c r="E206" s="88" t="s">
        <v>700</v>
      </c>
      <c r="F206" s="87" t="s">
        <v>718</v>
      </c>
      <c r="G206" s="88" t="s">
        <v>719</v>
      </c>
      <c r="H206" s="88" t="s">
        <v>132</v>
      </c>
      <c r="I206" s="90">
        <v>16778.383151999999</v>
      </c>
      <c r="J206" s="101">
        <v>885</v>
      </c>
      <c r="K206" s="90"/>
      <c r="L206" s="90">
        <v>536.78661758600003</v>
      </c>
      <c r="M206" s="91">
        <v>1.5106884771835275E-5</v>
      </c>
      <c r="N206" s="91">
        <f t="shared" si="6"/>
        <v>1.9738456896314812E-2</v>
      </c>
      <c r="O206" s="91">
        <f>L206/'סכום נכסי הקרן'!$C$42</f>
        <v>2.7749157586989428E-3</v>
      </c>
    </row>
    <row r="207" spans="2:15">
      <c r="B207" s="86" t="s">
        <v>1480</v>
      </c>
      <c r="C207" s="87" t="s">
        <v>1481</v>
      </c>
      <c r="D207" s="88" t="s">
        <v>1411</v>
      </c>
      <c r="E207" s="88" t="s">
        <v>700</v>
      </c>
      <c r="F207" s="87" t="s">
        <v>1000</v>
      </c>
      <c r="G207" s="88" t="s">
        <v>1001</v>
      </c>
      <c r="H207" s="88" t="s">
        <v>132</v>
      </c>
      <c r="I207" s="90">
        <v>403.26998700000001</v>
      </c>
      <c r="J207" s="101">
        <v>4247</v>
      </c>
      <c r="K207" s="90"/>
      <c r="L207" s="90">
        <v>61.913657931000003</v>
      </c>
      <c r="M207" s="91">
        <v>3.6642637223941284E-6</v>
      </c>
      <c r="N207" s="91">
        <f t="shared" si="6"/>
        <v>2.2766589708589943E-3</v>
      </c>
      <c r="O207" s="91">
        <f>L207/'סכום נכסי הקרן'!$C$42</f>
        <v>3.2006234776131006E-4</v>
      </c>
    </row>
    <row r="208" spans="2:15">
      <c r="B208" s="86" t="s">
        <v>1482</v>
      </c>
      <c r="C208" s="87" t="s">
        <v>1483</v>
      </c>
      <c r="D208" s="88" t="s">
        <v>1411</v>
      </c>
      <c r="E208" s="88" t="s">
        <v>700</v>
      </c>
      <c r="F208" s="87" t="s">
        <v>1484</v>
      </c>
      <c r="G208" s="88" t="s">
        <v>854</v>
      </c>
      <c r="H208" s="88" t="s">
        <v>132</v>
      </c>
      <c r="I208" s="90">
        <v>502.14198499999998</v>
      </c>
      <c r="J208" s="101">
        <v>924</v>
      </c>
      <c r="K208" s="90"/>
      <c r="L208" s="90">
        <v>16.772847878</v>
      </c>
      <c r="M208" s="91">
        <v>2.1421963487927591E-5</v>
      </c>
      <c r="N208" s="91">
        <f t="shared" si="6"/>
        <v>6.1676301908794649E-4</v>
      </c>
      <c r="O208" s="91">
        <f>L208/'סכום נכסי הקרן'!$C$42</f>
        <v>8.6707153960419861E-5</v>
      </c>
    </row>
    <row r="209" spans="2:15">
      <c r="B209" s="86" t="s">
        <v>1485</v>
      </c>
      <c r="C209" s="87" t="s">
        <v>1486</v>
      </c>
      <c r="D209" s="88" t="s">
        <v>1411</v>
      </c>
      <c r="E209" s="88" t="s">
        <v>700</v>
      </c>
      <c r="F209" s="87" t="s">
        <v>1487</v>
      </c>
      <c r="G209" s="88" t="s">
        <v>812</v>
      </c>
      <c r="H209" s="88" t="s">
        <v>132</v>
      </c>
      <c r="I209" s="90">
        <v>143.12335899999999</v>
      </c>
      <c r="J209" s="101">
        <v>9980</v>
      </c>
      <c r="K209" s="90"/>
      <c r="L209" s="90">
        <v>51.635616112999998</v>
      </c>
      <c r="M209" s="91">
        <v>2.5208690544940905E-6</v>
      </c>
      <c r="N209" s="91">
        <f t="shared" si="6"/>
        <v>1.8987198070336004E-3</v>
      </c>
      <c r="O209" s="91">
        <f>L209/'סכום נכסי הקרן'!$C$42</f>
        <v>2.6693006153257306E-4</v>
      </c>
    </row>
    <row r="210" spans="2:15">
      <c r="B210" s="92"/>
      <c r="C210" s="87"/>
      <c r="D210" s="87"/>
      <c r="E210" s="87"/>
      <c r="F210" s="87"/>
      <c r="G210" s="87"/>
      <c r="H210" s="87"/>
      <c r="I210" s="90"/>
      <c r="J210" s="101"/>
      <c r="K210" s="87"/>
      <c r="L210" s="87"/>
      <c r="M210" s="87"/>
      <c r="N210" s="91"/>
      <c r="O210" s="87"/>
    </row>
    <row r="211" spans="2:15">
      <c r="B211" s="85" t="s">
        <v>65</v>
      </c>
      <c r="C211" s="80"/>
      <c r="D211" s="81"/>
      <c r="E211" s="81"/>
      <c r="F211" s="80"/>
      <c r="G211" s="81"/>
      <c r="H211" s="81"/>
      <c r="I211" s="83"/>
      <c r="J211" s="99"/>
      <c r="K211" s="83">
        <v>0.94200191299999991</v>
      </c>
      <c r="L211" s="83">
        <f>SUM(L212:L247)</f>
        <v>3697.7551631760002</v>
      </c>
      <c r="M211" s="84"/>
      <c r="N211" s="84">
        <f t="shared" ref="N211" si="7">IFERROR(L211/$L$11,0)</f>
        <v>0.13597205763010928</v>
      </c>
      <c r="O211" s="84">
        <f>L211/'סכום נכסי הקרן'!$C$42</f>
        <v>1.911552698584839E-2</v>
      </c>
    </row>
    <row r="212" spans="2:15">
      <c r="B212" s="86" t="s">
        <v>1488</v>
      </c>
      <c r="C212" s="87" t="s">
        <v>1489</v>
      </c>
      <c r="D212" s="88" t="s">
        <v>1427</v>
      </c>
      <c r="E212" s="88" t="s">
        <v>700</v>
      </c>
      <c r="F212" s="87"/>
      <c r="G212" s="88" t="s">
        <v>766</v>
      </c>
      <c r="H212" s="88" t="s">
        <v>132</v>
      </c>
      <c r="I212" s="90">
        <v>191.28424999999999</v>
      </c>
      <c r="J212" s="101">
        <v>13520</v>
      </c>
      <c r="K212" s="90"/>
      <c r="L212" s="90">
        <v>93.489794618999994</v>
      </c>
      <c r="M212" s="91">
        <v>2.5556976528814148E-6</v>
      </c>
      <c r="N212" s="91">
        <f t="shared" ref="N212:N247" si="8">IFERROR(L212/$L$11,0)</f>
        <v>3.4377613391913748E-3</v>
      </c>
      <c r="O212" s="91">
        <f>L212/'סכום נכסי הקרן'!$C$42</f>
        <v>4.8329502984345042E-4</v>
      </c>
    </row>
    <row r="213" spans="2:15">
      <c r="B213" s="86" t="s">
        <v>1490</v>
      </c>
      <c r="C213" s="87" t="s">
        <v>1491</v>
      </c>
      <c r="D213" s="88" t="s">
        <v>1411</v>
      </c>
      <c r="E213" s="88" t="s">
        <v>700</v>
      </c>
      <c r="F213" s="87"/>
      <c r="G213" s="88" t="s">
        <v>846</v>
      </c>
      <c r="H213" s="88" t="s">
        <v>132</v>
      </c>
      <c r="I213" s="90">
        <v>230.974355</v>
      </c>
      <c r="J213" s="101">
        <v>10400</v>
      </c>
      <c r="K213" s="90"/>
      <c r="L213" s="90">
        <v>86.837118365000009</v>
      </c>
      <c r="M213" s="91">
        <v>3.8702137231903485E-8</v>
      </c>
      <c r="N213" s="91">
        <f t="shared" si="8"/>
        <v>3.1931323577997555E-3</v>
      </c>
      <c r="O213" s="91">
        <f>L213/'סכום נכסי הקרן'!$C$42</f>
        <v>4.4890405292646505E-4</v>
      </c>
    </row>
    <row r="214" spans="2:15">
      <c r="B214" s="86" t="s">
        <v>1492</v>
      </c>
      <c r="C214" s="87" t="s">
        <v>1493</v>
      </c>
      <c r="D214" s="88" t="s">
        <v>1411</v>
      </c>
      <c r="E214" s="88" t="s">
        <v>700</v>
      </c>
      <c r="F214" s="87"/>
      <c r="G214" s="88" t="s">
        <v>1432</v>
      </c>
      <c r="H214" s="88" t="s">
        <v>132</v>
      </c>
      <c r="I214" s="90">
        <v>256.32089500000001</v>
      </c>
      <c r="J214" s="101">
        <v>10329</v>
      </c>
      <c r="K214" s="90"/>
      <c r="L214" s="90">
        <v>95.708517659000009</v>
      </c>
      <c r="M214" s="91">
        <v>2.5013603741712977E-8</v>
      </c>
      <c r="N214" s="91">
        <f t="shared" si="8"/>
        <v>3.5193471456461799E-3</v>
      </c>
      <c r="O214" s="91">
        <f>L214/'סכום נכסי הקרן'!$C$42</f>
        <v>4.947647076002698E-4</v>
      </c>
    </row>
    <row r="215" spans="2:15">
      <c r="B215" s="86" t="s">
        <v>1494</v>
      </c>
      <c r="C215" s="87" t="s">
        <v>1495</v>
      </c>
      <c r="D215" s="88" t="s">
        <v>1411</v>
      </c>
      <c r="E215" s="88" t="s">
        <v>700</v>
      </c>
      <c r="F215" s="87"/>
      <c r="G215" s="88" t="s">
        <v>771</v>
      </c>
      <c r="H215" s="88" t="s">
        <v>132</v>
      </c>
      <c r="I215" s="90">
        <v>263.07934999999998</v>
      </c>
      <c r="J215" s="101">
        <v>16490</v>
      </c>
      <c r="K215" s="90"/>
      <c r="L215" s="90">
        <v>156.82515218199998</v>
      </c>
      <c r="M215" s="91">
        <v>1.6627496390140629E-8</v>
      </c>
      <c r="N215" s="91">
        <f t="shared" si="8"/>
        <v>5.7666983586946094E-3</v>
      </c>
      <c r="O215" s="91">
        <f>L215/'סכום נכסי הקרן'!$C$42</f>
        <v>8.1070684680485878E-4</v>
      </c>
    </row>
    <row r="216" spans="2:15">
      <c r="B216" s="86" t="s">
        <v>1496</v>
      </c>
      <c r="C216" s="87" t="s">
        <v>1497</v>
      </c>
      <c r="D216" s="88" t="s">
        <v>29</v>
      </c>
      <c r="E216" s="88" t="s">
        <v>700</v>
      </c>
      <c r="F216" s="87"/>
      <c r="G216" s="88" t="s">
        <v>761</v>
      </c>
      <c r="H216" s="88" t="s">
        <v>134</v>
      </c>
      <c r="I216" s="90">
        <v>5465.0839999999998</v>
      </c>
      <c r="J216" s="101">
        <v>132.44999999999999</v>
      </c>
      <c r="K216" s="90"/>
      <c r="L216" s="90">
        <v>28.463244477</v>
      </c>
      <c r="M216" s="91">
        <v>3.5556232557215641E-6</v>
      </c>
      <c r="N216" s="91">
        <f t="shared" si="8"/>
        <v>1.0466366072334587E-3</v>
      </c>
      <c r="O216" s="91">
        <f>L216/'סכום נכסי הקרן'!$C$42</f>
        <v>1.4714060122833419E-4</v>
      </c>
    </row>
    <row r="217" spans="2:15">
      <c r="B217" s="86" t="s">
        <v>1498</v>
      </c>
      <c r="C217" s="87" t="s">
        <v>1499</v>
      </c>
      <c r="D217" s="88" t="s">
        <v>29</v>
      </c>
      <c r="E217" s="88" t="s">
        <v>700</v>
      </c>
      <c r="F217" s="87"/>
      <c r="G217" s="88" t="s">
        <v>728</v>
      </c>
      <c r="H217" s="88" t="s">
        <v>134</v>
      </c>
      <c r="I217" s="90">
        <v>65.036644999999993</v>
      </c>
      <c r="J217" s="101">
        <v>62520</v>
      </c>
      <c r="K217" s="90"/>
      <c r="L217" s="90">
        <v>159.88683208699999</v>
      </c>
      <c r="M217" s="91">
        <v>1.6132591871193121E-7</v>
      </c>
      <c r="N217" s="91">
        <f t="shared" si="8"/>
        <v>5.8792809657404604E-3</v>
      </c>
      <c r="O217" s="91">
        <f>L217/'סכום נכסי הקרן'!$C$42</f>
        <v>8.2653418589666327E-4</v>
      </c>
    </row>
    <row r="218" spans="2:15">
      <c r="B218" s="86" t="s">
        <v>1500</v>
      </c>
      <c r="C218" s="87" t="s">
        <v>1501</v>
      </c>
      <c r="D218" s="88" t="s">
        <v>1427</v>
      </c>
      <c r="E218" s="88" t="s">
        <v>700</v>
      </c>
      <c r="F218" s="87"/>
      <c r="G218" s="88" t="s">
        <v>766</v>
      </c>
      <c r="H218" s="88" t="s">
        <v>132</v>
      </c>
      <c r="I218" s="90">
        <v>227.24568899999997</v>
      </c>
      <c r="J218" s="101">
        <v>21243</v>
      </c>
      <c r="K218" s="90"/>
      <c r="L218" s="90">
        <v>174.50979319699999</v>
      </c>
      <c r="M218" s="91">
        <v>3.7926299252529301E-7</v>
      </c>
      <c r="N218" s="91">
        <f t="shared" si="8"/>
        <v>6.4169893923481337E-3</v>
      </c>
      <c r="O218" s="91">
        <f>L218/'סכום נכסי הקרן'!$C$42</f>
        <v>9.0212751086713859E-4</v>
      </c>
    </row>
    <row r="219" spans="2:15">
      <c r="B219" s="86" t="s">
        <v>1502</v>
      </c>
      <c r="C219" s="87" t="s">
        <v>1503</v>
      </c>
      <c r="D219" s="88" t="s">
        <v>1411</v>
      </c>
      <c r="E219" s="88" t="s">
        <v>700</v>
      </c>
      <c r="F219" s="87"/>
      <c r="G219" s="88" t="s">
        <v>728</v>
      </c>
      <c r="H219" s="88" t="s">
        <v>132</v>
      </c>
      <c r="I219" s="90">
        <v>59.680686000000009</v>
      </c>
      <c r="J219" s="101">
        <v>64154</v>
      </c>
      <c r="K219" s="90"/>
      <c r="L219" s="90">
        <v>138.40948347700001</v>
      </c>
      <c r="M219" s="91">
        <v>1.4314535526100531E-7</v>
      </c>
      <c r="N219" s="91">
        <f t="shared" si="8"/>
        <v>5.0895263297324328E-3</v>
      </c>
      <c r="O219" s="91">
        <f>L219/'סכום נכסי הקרן'!$C$42</f>
        <v>7.1550713872291097E-4</v>
      </c>
    </row>
    <row r="220" spans="2:15">
      <c r="B220" s="86" t="s">
        <v>1504</v>
      </c>
      <c r="C220" s="87" t="s">
        <v>1505</v>
      </c>
      <c r="D220" s="88" t="s">
        <v>1411</v>
      </c>
      <c r="E220" s="88" t="s">
        <v>700</v>
      </c>
      <c r="F220" s="87"/>
      <c r="G220" s="88" t="s">
        <v>785</v>
      </c>
      <c r="H220" s="88" t="s">
        <v>132</v>
      </c>
      <c r="I220" s="90">
        <v>719.09</v>
      </c>
      <c r="J220" s="101">
        <v>1015</v>
      </c>
      <c r="K220" s="90"/>
      <c r="L220" s="90">
        <v>26.385030052999998</v>
      </c>
      <c r="M220" s="91">
        <v>2.1530123534806217E-5</v>
      </c>
      <c r="N220" s="91">
        <f t="shared" si="8"/>
        <v>9.7021751539041047E-4</v>
      </c>
      <c r="O220" s="91">
        <f>L220/'סכום נכסי הקרן'!$C$42</f>
        <v>1.3639728206540978E-4</v>
      </c>
    </row>
    <row r="221" spans="2:15">
      <c r="B221" s="86" t="s">
        <v>1506</v>
      </c>
      <c r="C221" s="87" t="s">
        <v>1507</v>
      </c>
      <c r="D221" s="88" t="s">
        <v>1411</v>
      </c>
      <c r="E221" s="88" t="s">
        <v>700</v>
      </c>
      <c r="F221" s="87"/>
      <c r="G221" s="88" t="s">
        <v>812</v>
      </c>
      <c r="H221" s="88" t="s">
        <v>132</v>
      </c>
      <c r="I221" s="90">
        <v>94.488426000000004</v>
      </c>
      <c r="J221" s="101">
        <v>13726</v>
      </c>
      <c r="K221" s="90"/>
      <c r="L221" s="90">
        <v>46.884675089999995</v>
      </c>
      <c r="M221" s="91">
        <v>4.2383419276354019E-7</v>
      </c>
      <c r="N221" s="91">
        <f t="shared" si="8"/>
        <v>1.7240205102792524E-3</v>
      </c>
      <c r="O221" s="91">
        <f>L221/'סכום נכסי הקרן'!$C$42</f>
        <v>2.4237009546512571E-4</v>
      </c>
    </row>
    <row r="222" spans="2:15">
      <c r="B222" s="86" t="s">
        <v>1508</v>
      </c>
      <c r="C222" s="87" t="s">
        <v>1509</v>
      </c>
      <c r="D222" s="88" t="s">
        <v>1427</v>
      </c>
      <c r="E222" s="88" t="s">
        <v>700</v>
      </c>
      <c r="F222" s="87"/>
      <c r="G222" s="88" t="s">
        <v>766</v>
      </c>
      <c r="H222" s="88" t="s">
        <v>132</v>
      </c>
      <c r="I222" s="90">
        <v>68.86233</v>
      </c>
      <c r="J222" s="101">
        <v>41288</v>
      </c>
      <c r="K222" s="90">
        <v>0.31117165399999996</v>
      </c>
      <c r="L222" s="90">
        <v>103.092413553</v>
      </c>
      <c r="M222" s="91">
        <v>2.32389989800058E-7</v>
      </c>
      <c r="N222" s="91">
        <f t="shared" si="8"/>
        <v>3.7908641806386634E-3</v>
      </c>
      <c r="O222" s="91">
        <f>L222/'סכום נכסי הקרן'!$C$42</f>
        <v>5.3293572082149701E-4</v>
      </c>
    </row>
    <row r="223" spans="2:15">
      <c r="B223" s="86" t="s">
        <v>1510</v>
      </c>
      <c r="C223" s="87" t="s">
        <v>1511</v>
      </c>
      <c r="D223" s="88" t="s">
        <v>29</v>
      </c>
      <c r="E223" s="88" t="s">
        <v>700</v>
      </c>
      <c r="F223" s="87"/>
      <c r="G223" s="88" t="s">
        <v>766</v>
      </c>
      <c r="H223" s="88" t="s">
        <v>134</v>
      </c>
      <c r="I223" s="90">
        <v>233.36678499999999</v>
      </c>
      <c r="J223" s="101">
        <v>9974</v>
      </c>
      <c r="K223" s="90"/>
      <c r="L223" s="90">
        <v>91.525899531000007</v>
      </c>
      <c r="M223" s="91">
        <v>2.381293724489796E-6</v>
      </c>
      <c r="N223" s="91">
        <f t="shared" si="8"/>
        <v>3.3655459424706069E-3</v>
      </c>
      <c r="O223" s="91">
        <f>L223/'סכום נכסי הקרן'!$C$42</f>
        <v>4.7314268392128426E-4</v>
      </c>
    </row>
    <row r="224" spans="2:15">
      <c r="B224" s="86" t="s">
        <v>1512</v>
      </c>
      <c r="C224" s="87" t="s">
        <v>1513</v>
      </c>
      <c r="D224" s="88" t="s">
        <v>1427</v>
      </c>
      <c r="E224" s="88" t="s">
        <v>700</v>
      </c>
      <c r="F224" s="87"/>
      <c r="G224" s="88" t="s">
        <v>766</v>
      </c>
      <c r="H224" s="88" t="s">
        <v>132</v>
      </c>
      <c r="I224" s="90">
        <v>214.23836</v>
      </c>
      <c r="J224" s="101">
        <v>8714</v>
      </c>
      <c r="K224" s="90"/>
      <c r="L224" s="90">
        <v>67.487461445999998</v>
      </c>
      <c r="M224" s="91">
        <v>3.7493587679383972E-7</v>
      </c>
      <c r="N224" s="91">
        <f t="shared" si="8"/>
        <v>2.4816161676760868E-3</v>
      </c>
      <c r="O224" s="91">
        <f>L224/'סכום נכסי הקרן'!$C$42</f>
        <v>3.4887609740212903E-4</v>
      </c>
    </row>
    <row r="225" spans="2:15">
      <c r="B225" s="86" t="s">
        <v>1423</v>
      </c>
      <c r="C225" s="87" t="s">
        <v>1424</v>
      </c>
      <c r="D225" s="88" t="s">
        <v>121</v>
      </c>
      <c r="E225" s="88" t="s">
        <v>700</v>
      </c>
      <c r="F225" s="87"/>
      <c r="G225" s="88" t="s">
        <v>127</v>
      </c>
      <c r="H225" s="88" t="s">
        <v>135</v>
      </c>
      <c r="I225" s="90">
        <v>2853.5598129999998</v>
      </c>
      <c r="J225" s="101">
        <v>1302</v>
      </c>
      <c r="K225" s="90"/>
      <c r="L225" s="90">
        <v>165.97143962199999</v>
      </c>
      <c r="M225" s="91">
        <v>1.5947211198873296E-5</v>
      </c>
      <c r="N225" s="91">
        <f t="shared" si="8"/>
        <v>6.1030211999897766E-3</v>
      </c>
      <c r="O225" s="91">
        <f>L225/'סכום נכסי הקרן'!$C$42</f>
        <v>8.5798853438675909E-4</v>
      </c>
    </row>
    <row r="226" spans="2:15">
      <c r="B226" s="86" t="s">
        <v>1514</v>
      </c>
      <c r="C226" s="87" t="s">
        <v>1515</v>
      </c>
      <c r="D226" s="88" t="s">
        <v>1427</v>
      </c>
      <c r="E226" s="88" t="s">
        <v>700</v>
      </c>
      <c r="F226" s="87"/>
      <c r="G226" s="88" t="s">
        <v>1516</v>
      </c>
      <c r="H226" s="88" t="s">
        <v>132</v>
      </c>
      <c r="I226" s="90">
        <v>106.482586</v>
      </c>
      <c r="J226" s="101">
        <v>24646</v>
      </c>
      <c r="K226" s="90"/>
      <c r="L226" s="90">
        <v>94.870968813000005</v>
      </c>
      <c r="M226" s="91">
        <v>4.5961424185806645E-7</v>
      </c>
      <c r="N226" s="91">
        <f t="shared" si="8"/>
        <v>3.4885492061042527E-3</v>
      </c>
      <c r="O226" s="91">
        <f>L226/'סכום נכסי הקרן'!$C$42</f>
        <v>4.9043500299269702E-4</v>
      </c>
    </row>
    <row r="227" spans="2:15">
      <c r="B227" s="86" t="s">
        <v>1517</v>
      </c>
      <c r="C227" s="87" t="s">
        <v>1518</v>
      </c>
      <c r="D227" s="88" t="s">
        <v>1411</v>
      </c>
      <c r="E227" s="88" t="s">
        <v>700</v>
      </c>
      <c r="F227" s="87"/>
      <c r="G227" s="88" t="s">
        <v>812</v>
      </c>
      <c r="H227" s="88" t="s">
        <v>132</v>
      </c>
      <c r="I227" s="90">
        <v>165.57047299999999</v>
      </c>
      <c r="J227" s="101">
        <v>6646</v>
      </c>
      <c r="K227" s="90"/>
      <c r="L227" s="90">
        <v>39.778786176000004</v>
      </c>
      <c r="M227" s="91">
        <v>2.1116897298462986E-7</v>
      </c>
      <c r="N227" s="91">
        <f t="shared" si="8"/>
        <v>1.4627262129851908E-3</v>
      </c>
      <c r="O227" s="91">
        <f>L227/'סכום נכסי הקרן'!$C$42</f>
        <v>2.056362379488966E-4</v>
      </c>
    </row>
    <row r="228" spans="2:15">
      <c r="B228" s="86" t="s">
        <v>1449</v>
      </c>
      <c r="C228" s="87" t="s">
        <v>1450</v>
      </c>
      <c r="D228" s="88" t="s">
        <v>1411</v>
      </c>
      <c r="E228" s="88" t="s">
        <v>700</v>
      </c>
      <c r="F228" s="87"/>
      <c r="G228" s="88" t="s">
        <v>766</v>
      </c>
      <c r="H228" s="88" t="s">
        <v>132</v>
      </c>
      <c r="I228" s="90">
        <v>941.83316100000002</v>
      </c>
      <c r="J228" s="101">
        <v>1297</v>
      </c>
      <c r="K228" s="90"/>
      <c r="L228" s="90">
        <v>44.159307601999998</v>
      </c>
      <c r="M228" s="91">
        <v>3.6148163140764852E-6</v>
      </c>
      <c r="N228" s="91">
        <f t="shared" si="8"/>
        <v>1.6238046201543703E-3</v>
      </c>
      <c r="O228" s="91">
        <f>L228/'סכום נכסי הקרן'!$C$42</f>
        <v>2.2828132174586416E-4</v>
      </c>
    </row>
    <row r="229" spans="2:15">
      <c r="B229" s="86" t="s">
        <v>1519</v>
      </c>
      <c r="C229" s="87" t="s">
        <v>1520</v>
      </c>
      <c r="D229" s="88" t="s">
        <v>1411</v>
      </c>
      <c r="E229" s="88" t="s">
        <v>700</v>
      </c>
      <c r="F229" s="87"/>
      <c r="G229" s="88" t="s">
        <v>846</v>
      </c>
      <c r="H229" s="88" t="s">
        <v>132</v>
      </c>
      <c r="I229" s="90">
        <v>244.84383999999997</v>
      </c>
      <c r="J229" s="101">
        <v>21194</v>
      </c>
      <c r="K229" s="90"/>
      <c r="L229" s="90">
        <v>187.59031546999998</v>
      </c>
      <c r="M229" s="91">
        <v>1.1000444855074551E-7</v>
      </c>
      <c r="N229" s="91">
        <f t="shared" si="8"/>
        <v>6.8979800068832116E-3</v>
      </c>
      <c r="O229" s="91">
        <f>L229/'סכום נכסי הקרן'!$C$42</f>
        <v>9.6974720591578591E-4</v>
      </c>
    </row>
    <row r="230" spans="2:15">
      <c r="B230" s="86" t="s">
        <v>1521</v>
      </c>
      <c r="C230" s="87" t="s">
        <v>1522</v>
      </c>
      <c r="D230" s="88" t="s">
        <v>1427</v>
      </c>
      <c r="E230" s="88" t="s">
        <v>700</v>
      </c>
      <c r="F230" s="87"/>
      <c r="G230" s="88" t="s">
        <v>785</v>
      </c>
      <c r="H230" s="88" t="s">
        <v>132</v>
      </c>
      <c r="I230" s="90">
        <v>420.19028600000007</v>
      </c>
      <c r="J230" s="101">
        <v>8780</v>
      </c>
      <c r="K230" s="90"/>
      <c r="L230" s="90">
        <v>133.36713629799999</v>
      </c>
      <c r="M230" s="91">
        <v>2.4982475431773019E-7</v>
      </c>
      <c r="N230" s="91">
        <f t="shared" si="8"/>
        <v>4.904111587284982E-3</v>
      </c>
      <c r="O230" s="91">
        <f>L230/'סכום נכסי הקרן'!$C$42</f>
        <v>6.8944074997655475E-4</v>
      </c>
    </row>
    <row r="231" spans="2:15">
      <c r="B231" s="86" t="s">
        <v>1523</v>
      </c>
      <c r="C231" s="87" t="s">
        <v>1524</v>
      </c>
      <c r="D231" s="88" t="s">
        <v>1427</v>
      </c>
      <c r="E231" s="88" t="s">
        <v>700</v>
      </c>
      <c r="F231" s="87"/>
      <c r="G231" s="88" t="s">
        <v>899</v>
      </c>
      <c r="H231" s="88" t="s">
        <v>132</v>
      </c>
      <c r="I231" s="90">
        <v>86.290800000000004</v>
      </c>
      <c r="J231" s="101">
        <v>7385</v>
      </c>
      <c r="K231" s="90">
        <v>0.165328858</v>
      </c>
      <c r="L231" s="90">
        <v>23.202189579999995</v>
      </c>
      <c r="M231" s="91">
        <v>1.728429741826168E-7</v>
      </c>
      <c r="N231" s="91">
        <f t="shared" si="8"/>
        <v>8.5317965076053912E-4</v>
      </c>
      <c r="O231" s="91">
        <f>L231/'סכום נכסי הקרן'!$C$42</f>
        <v>1.1994360401793593E-4</v>
      </c>
    </row>
    <row r="232" spans="2:15">
      <c r="B232" s="86" t="s">
        <v>1458</v>
      </c>
      <c r="C232" s="87" t="s">
        <v>1459</v>
      </c>
      <c r="D232" s="88" t="s">
        <v>1427</v>
      </c>
      <c r="E232" s="88" t="s">
        <v>700</v>
      </c>
      <c r="F232" s="87"/>
      <c r="G232" s="88" t="s">
        <v>563</v>
      </c>
      <c r="H232" s="88" t="s">
        <v>132</v>
      </c>
      <c r="I232" s="90">
        <v>818.70266100000003</v>
      </c>
      <c r="J232" s="101">
        <v>8477</v>
      </c>
      <c r="K232" s="90"/>
      <c r="L232" s="90">
        <v>250.886149937</v>
      </c>
      <c r="M232" s="91">
        <v>1.3591602621545505E-5</v>
      </c>
      <c r="N232" s="91">
        <f t="shared" si="8"/>
        <v>9.2254637022884788E-3</v>
      </c>
      <c r="O232" s="91">
        <f>L232/'סכום נכסי הקרן'!$C$42</f>
        <v>1.2969547084283428E-3</v>
      </c>
    </row>
    <row r="233" spans="2:15">
      <c r="B233" s="86" t="s">
        <v>1525</v>
      </c>
      <c r="C233" s="87" t="s">
        <v>1526</v>
      </c>
      <c r="D233" s="88" t="s">
        <v>1427</v>
      </c>
      <c r="E233" s="88" t="s">
        <v>700</v>
      </c>
      <c r="F233" s="87"/>
      <c r="G233" s="88" t="s">
        <v>812</v>
      </c>
      <c r="H233" s="88" t="s">
        <v>132</v>
      </c>
      <c r="I233" s="90">
        <v>166.75984700000001</v>
      </c>
      <c r="J233" s="101">
        <v>19974</v>
      </c>
      <c r="K233" s="90"/>
      <c r="L233" s="90">
        <v>120.41063206</v>
      </c>
      <c r="M233" s="91">
        <v>5.5107557950346192E-7</v>
      </c>
      <c r="N233" s="91">
        <f t="shared" si="8"/>
        <v>4.4276813037231718E-3</v>
      </c>
      <c r="O233" s="91">
        <f>L233/'סכום נכסי הקרן'!$C$42</f>
        <v>6.2246216554506849E-4</v>
      </c>
    </row>
    <row r="234" spans="2:15">
      <c r="B234" s="86" t="s">
        <v>1527</v>
      </c>
      <c r="C234" s="87" t="s">
        <v>1528</v>
      </c>
      <c r="D234" s="88" t="s">
        <v>1427</v>
      </c>
      <c r="E234" s="88" t="s">
        <v>700</v>
      </c>
      <c r="F234" s="87"/>
      <c r="G234" s="88" t="s">
        <v>854</v>
      </c>
      <c r="H234" s="88" t="s">
        <v>132</v>
      </c>
      <c r="I234" s="90">
        <v>650.36644999999999</v>
      </c>
      <c r="J234" s="101">
        <v>4080</v>
      </c>
      <c r="K234" s="90"/>
      <c r="L234" s="90">
        <v>95.923848442999997</v>
      </c>
      <c r="M234" s="91">
        <v>1.152232615099107E-7</v>
      </c>
      <c r="N234" s="91">
        <f t="shared" si="8"/>
        <v>3.5272651846940751E-3</v>
      </c>
      <c r="O234" s="91">
        <f>L234/'סכום נכסי הקרן'!$C$42</f>
        <v>4.958778590207388E-4</v>
      </c>
    </row>
    <row r="235" spans="2:15">
      <c r="B235" s="86" t="s">
        <v>1529</v>
      </c>
      <c r="C235" s="87" t="s">
        <v>1530</v>
      </c>
      <c r="D235" s="88" t="s">
        <v>1411</v>
      </c>
      <c r="E235" s="88" t="s">
        <v>700</v>
      </c>
      <c r="F235" s="87"/>
      <c r="G235" s="88" t="s">
        <v>728</v>
      </c>
      <c r="H235" s="88" t="s">
        <v>132</v>
      </c>
      <c r="I235" s="90">
        <v>206.58698999999996</v>
      </c>
      <c r="J235" s="101">
        <v>12758</v>
      </c>
      <c r="K235" s="90"/>
      <c r="L235" s="90">
        <v>95.27827098600001</v>
      </c>
      <c r="M235" s="91">
        <v>1.8527981165919278E-7</v>
      </c>
      <c r="N235" s="91">
        <f t="shared" si="8"/>
        <v>3.5035263238679007E-3</v>
      </c>
      <c r="O235" s="91">
        <f>L235/'סכום נכסי הקרן'!$C$42</f>
        <v>4.9254054955697769E-4</v>
      </c>
    </row>
    <row r="236" spans="2:15">
      <c r="B236" s="86" t="s">
        <v>1531</v>
      </c>
      <c r="C236" s="87" t="s">
        <v>1532</v>
      </c>
      <c r="D236" s="88" t="s">
        <v>1427</v>
      </c>
      <c r="E236" s="88" t="s">
        <v>700</v>
      </c>
      <c r="F236" s="87"/>
      <c r="G236" s="88" t="s">
        <v>766</v>
      </c>
      <c r="H236" s="88" t="s">
        <v>132</v>
      </c>
      <c r="I236" s="90">
        <v>275.44932</v>
      </c>
      <c r="J236" s="101">
        <v>9793</v>
      </c>
      <c r="K236" s="90"/>
      <c r="L236" s="90">
        <v>97.513728146000005</v>
      </c>
      <c r="M236" s="91">
        <v>1.8825027457732063E-7</v>
      </c>
      <c r="N236" s="91">
        <f t="shared" si="8"/>
        <v>3.5857274692590656E-3</v>
      </c>
      <c r="O236" s="91">
        <f>L236/'סכום נכסי הקרן'!$C$42</f>
        <v>5.0409673426418406E-4</v>
      </c>
    </row>
    <row r="237" spans="2:15">
      <c r="B237" s="86" t="s">
        <v>1533</v>
      </c>
      <c r="C237" s="87" t="s">
        <v>1534</v>
      </c>
      <c r="D237" s="88" t="s">
        <v>29</v>
      </c>
      <c r="E237" s="88" t="s">
        <v>700</v>
      </c>
      <c r="F237" s="87"/>
      <c r="G237" s="88" t="s">
        <v>126</v>
      </c>
      <c r="H237" s="88" t="s">
        <v>134</v>
      </c>
      <c r="I237" s="90">
        <v>190.519113</v>
      </c>
      <c r="J237" s="101">
        <v>13654</v>
      </c>
      <c r="K237" s="90"/>
      <c r="L237" s="90">
        <v>102.290204832</v>
      </c>
      <c r="M237" s="91">
        <v>4.4590851416817358E-7</v>
      </c>
      <c r="N237" s="91">
        <f t="shared" si="8"/>
        <v>3.7613657510158914E-3</v>
      </c>
      <c r="O237" s="91">
        <f>L237/'סכום נכסי הקרן'!$C$42</f>
        <v>5.2878870681492666E-4</v>
      </c>
    </row>
    <row r="238" spans="2:15">
      <c r="B238" s="86" t="s">
        <v>1535</v>
      </c>
      <c r="C238" s="87" t="s">
        <v>1536</v>
      </c>
      <c r="D238" s="88" t="s">
        <v>29</v>
      </c>
      <c r="E238" s="88" t="s">
        <v>700</v>
      </c>
      <c r="F238" s="87"/>
      <c r="G238" s="88" t="s">
        <v>771</v>
      </c>
      <c r="H238" s="88" t="s">
        <v>132</v>
      </c>
      <c r="I238" s="90">
        <v>28.004014000000002</v>
      </c>
      <c r="J238" s="101">
        <v>122850</v>
      </c>
      <c r="K238" s="90"/>
      <c r="L238" s="90">
        <v>124.366597173</v>
      </c>
      <c r="M238" s="91">
        <v>1.1727401193197566E-7</v>
      </c>
      <c r="N238" s="91">
        <f t="shared" si="8"/>
        <v>4.573148132269369E-3</v>
      </c>
      <c r="O238" s="91">
        <f>L238/'סכום נכסי הקרן'!$C$42</f>
        <v>6.4291250758655616E-4</v>
      </c>
    </row>
    <row r="239" spans="2:15">
      <c r="B239" s="86" t="s">
        <v>1465</v>
      </c>
      <c r="C239" s="87" t="s">
        <v>1466</v>
      </c>
      <c r="D239" s="88" t="s">
        <v>1411</v>
      </c>
      <c r="E239" s="88" t="s">
        <v>700</v>
      </c>
      <c r="F239" s="87"/>
      <c r="G239" s="88" t="s">
        <v>158</v>
      </c>
      <c r="H239" s="88" t="s">
        <v>132</v>
      </c>
      <c r="I239" s="90">
        <v>87.459321000000003</v>
      </c>
      <c r="J239" s="101">
        <v>2172</v>
      </c>
      <c r="K239" s="90"/>
      <c r="L239" s="90">
        <v>6.8671134899999995</v>
      </c>
      <c r="M239" s="91">
        <v>1.5218652282347483E-6</v>
      </c>
      <c r="N239" s="91">
        <f t="shared" si="8"/>
        <v>2.5251416332626946E-4</v>
      </c>
      <c r="O239" s="91">
        <f>L239/'סכום נכסי הקרן'!$C$42</f>
        <v>3.5499509145497905E-5</v>
      </c>
    </row>
    <row r="240" spans="2:15">
      <c r="B240" s="86" t="s">
        <v>1537</v>
      </c>
      <c r="C240" s="87" t="s">
        <v>1538</v>
      </c>
      <c r="D240" s="88" t="s">
        <v>29</v>
      </c>
      <c r="E240" s="88" t="s">
        <v>700</v>
      </c>
      <c r="F240" s="87"/>
      <c r="G240" s="88" t="s">
        <v>766</v>
      </c>
      <c r="H240" s="88" t="s">
        <v>134</v>
      </c>
      <c r="I240" s="90">
        <v>289.98692299999999</v>
      </c>
      <c r="J240" s="101">
        <v>15368</v>
      </c>
      <c r="K240" s="90"/>
      <c r="L240" s="90">
        <v>175.23924139899998</v>
      </c>
      <c r="M240" s="91">
        <v>5.0777537653981883E-7</v>
      </c>
      <c r="N240" s="91">
        <f t="shared" si="8"/>
        <v>6.4438123074908801E-3</v>
      </c>
      <c r="O240" s="91">
        <f>L240/'סכום נכסי הקרן'!$C$42</f>
        <v>9.0589838973142045E-4</v>
      </c>
    </row>
    <row r="241" spans="2:15">
      <c r="B241" s="86" t="s">
        <v>1539</v>
      </c>
      <c r="C241" s="87" t="s">
        <v>1540</v>
      </c>
      <c r="D241" s="88" t="s">
        <v>1411</v>
      </c>
      <c r="E241" s="88" t="s">
        <v>700</v>
      </c>
      <c r="F241" s="87"/>
      <c r="G241" s="88" t="s">
        <v>812</v>
      </c>
      <c r="H241" s="88" t="s">
        <v>132</v>
      </c>
      <c r="I241" s="90">
        <v>790.99900000000014</v>
      </c>
      <c r="J241" s="101">
        <v>1636</v>
      </c>
      <c r="K241" s="90"/>
      <c r="L241" s="90">
        <v>46.780788259000005</v>
      </c>
      <c r="M241" s="91">
        <v>3.3657578486327772E-6</v>
      </c>
      <c r="N241" s="91">
        <f t="shared" si="8"/>
        <v>1.7202004341659363E-3</v>
      </c>
      <c r="O241" s="91">
        <f>L241/'סכום נכסי הקרן'!$C$42</f>
        <v>2.4183305300725001E-4</v>
      </c>
    </row>
    <row r="242" spans="2:15">
      <c r="B242" s="86" t="s">
        <v>1541</v>
      </c>
      <c r="C242" s="87" t="s">
        <v>1542</v>
      </c>
      <c r="D242" s="88" t="s">
        <v>29</v>
      </c>
      <c r="E242" s="88" t="s">
        <v>700</v>
      </c>
      <c r="F242" s="87"/>
      <c r="G242" s="88" t="s">
        <v>766</v>
      </c>
      <c r="H242" s="88" t="s">
        <v>134</v>
      </c>
      <c r="I242" s="90">
        <v>241.01815500000001</v>
      </c>
      <c r="J242" s="101">
        <v>14912</v>
      </c>
      <c r="K242" s="90"/>
      <c r="L242" s="90">
        <v>141.325734565</v>
      </c>
      <c r="M242" s="91">
        <v>3.0127269375E-7</v>
      </c>
      <c r="N242" s="91">
        <f t="shared" si="8"/>
        <v>5.1967612989240724E-3</v>
      </c>
      <c r="O242" s="91">
        <f>L242/'סכום נכסי הקרן'!$C$42</f>
        <v>7.3058268426614095E-4</v>
      </c>
    </row>
    <row r="243" spans="2:15">
      <c r="B243" s="86" t="s">
        <v>1543</v>
      </c>
      <c r="C243" s="87" t="s">
        <v>1544</v>
      </c>
      <c r="D243" s="88" t="s">
        <v>1427</v>
      </c>
      <c r="E243" s="88" t="s">
        <v>700</v>
      </c>
      <c r="F243" s="87"/>
      <c r="G243" s="88" t="s">
        <v>846</v>
      </c>
      <c r="H243" s="88" t="s">
        <v>132</v>
      </c>
      <c r="I243" s="90">
        <v>2202.7416560000001</v>
      </c>
      <c r="J243" s="101">
        <v>272</v>
      </c>
      <c r="K243" s="90"/>
      <c r="L243" s="90">
        <v>21.659118158000002</v>
      </c>
      <c r="M243" s="91">
        <v>7.4498492982193402E-6</v>
      </c>
      <c r="N243" s="91">
        <f t="shared" si="8"/>
        <v>7.9643857757943969E-4</v>
      </c>
      <c r="O243" s="91">
        <f>L243/'סכום נכסי הקרן'!$C$42</f>
        <v>1.1196670395108627E-4</v>
      </c>
    </row>
    <row r="244" spans="2:15">
      <c r="B244" s="86" t="s">
        <v>1545</v>
      </c>
      <c r="C244" s="87" t="s">
        <v>1546</v>
      </c>
      <c r="D244" s="88" t="s">
        <v>1427</v>
      </c>
      <c r="E244" s="88" t="s">
        <v>700</v>
      </c>
      <c r="F244" s="87"/>
      <c r="G244" s="88" t="s">
        <v>728</v>
      </c>
      <c r="H244" s="88" t="s">
        <v>132</v>
      </c>
      <c r="I244" s="90">
        <v>286.92637500000001</v>
      </c>
      <c r="J244" s="101">
        <v>9302</v>
      </c>
      <c r="K244" s="90">
        <v>0.46550140099999998</v>
      </c>
      <c r="L244" s="90">
        <v>96.949458820999993</v>
      </c>
      <c r="M244" s="91">
        <v>5.5321793223557599E-8</v>
      </c>
      <c r="N244" s="91">
        <f t="shared" si="8"/>
        <v>3.5649784315883544E-3</v>
      </c>
      <c r="O244" s="91">
        <f>L244/'סכום נכסי הקרן'!$C$42</f>
        <v>5.011797467857433E-4</v>
      </c>
    </row>
    <row r="245" spans="2:15">
      <c r="B245" s="86" t="s">
        <v>1547</v>
      </c>
      <c r="C245" s="87" t="s">
        <v>1548</v>
      </c>
      <c r="D245" s="88" t="s">
        <v>1411</v>
      </c>
      <c r="E245" s="88" t="s">
        <v>700</v>
      </c>
      <c r="F245" s="87"/>
      <c r="G245" s="88" t="s">
        <v>1436</v>
      </c>
      <c r="H245" s="88" t="s">
        <v>132</v>
      </c>
      <c r="I245" s="90">
        <v>1438.18</v>
      </c>
      <c r="J245" s="101">
        <v>69.510000000000005</v>
      </c>
      <c r="K245" s="90"/>
      <c r="L245" s="90">
        <v>3.613839289</v>
      </c>
      <c r="M245" s="91">
        <v>8.8669415777381512E-6</v>
      </c>
      <c r="N245" s="91">
        <f t="shared" si="8"/>
        <v>1.3288634384538701E-4</v>
      </c>
      <c r="O245" s="91">
        <f>L245/'סכום נכסי הקרן'!$C$42</f>
        <v>1.8681724290276023E-5</v>
      </c>
    </row>
    <row r="246" spans="2:15">
      <c r="B246" s="86" t="s">
        <v>1549</v>
      </c>
      <c r="C246" s="87" t="s">
        <v>1550</v>
      </c>
      <c r="D246" s="88" t="s">
        <v>29</v>
      </c>
      <c r="E246" s="88" t="s">
        <v>700</v>
      </c>
      <c r="F246" s="87"/>
      <c r="G246" s="88" t="s">
        <v>766</v>
      </c>
      <c r="H246" s="88" t="s">
        <v>134</v>
      </c>
      <c r="I246" s="90">
        <v>274.34828800000003</v>
      </c>
      <c r="J246" s="101">
        <v>13635</v>
      </c>
      <c r="K246" s="90"/>
      <c r="L246" s="90">
        <v>147.09333522099999</v>
      </c>
      <c r="M246" s="91">
        <v>1.3051144345367926E-6</v>
      </c>
      <c r="N246" s="91">
        <f t="shared" si="8"/>
        <v>5.4088447101230744E-3</v>
      </c>
      <c r="O246" s="91">
        <f>L246/'סכום נכסי הקרן'!$C$42</f>
        <v>7.6039826726668504E-4</v>
      </c>
    </row>
    <row r="247" spans="2:15">
      <c r="B247" s="86" t="s">
        <v>1551</v>
      </c>
      <c r="C247" s="87" t="s">
        <v>1552</v>
      </c>
      <c r="D247" s="88" t="s">
        <v>29</v>
      </c>
      <c r="E247" s="88" t="s">
        <v>700</v>
      </c>
      <c r="F247" s="87"/>
      <c r="G247" s="88" t="s">
        <v>766</v>
      </c>
      <c r="H247" s="88" t="s">
        <v>134</v>
      </c>
      <c r="I247" s="90">
        <v>512.64204199999995</v>
      </c>
      <c r="J247" s="101">
        <v>10572</v>
      </c>
      <c r="K247" s="90"/>
      <c r="L247" s="90">
        <v>213.11154310000001</v>
      </c>
      <c r="M247" s="91">
        <v>8.6811819795379398E-7</v>
      </c>
      <c r="N247" s="91">
        <f t="shared" si="8"/>
        <v>7.8364341989441508E-3</v>
      </c>
      <c r="O247" s="91">
        <f>L247/'סכום נכסי הקרן'!$C$42</f>
        <v>1.1016790656374635E-3</v>
      </c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109" t="s">
        <v>221</v>
      </c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109" t="s">
        <v>112</v>
      </c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109" t="s">
        <v>204</v>
      </c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9" t="s">
        <v>212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9" t="s">
        <v>218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111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1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2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111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1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2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111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1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2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1 B253" xr:uid="{00000000-0002-0000-0500-000000000000}"/>
    <dataValidation type="list" allowBlank="1" showInputMessage="1" showErrorMessage="1" sqref="E12:E35 E37:E354" xr:uid="{00000000-0002-0000-0500-000001000000}">
      <formula1>#REF!</formula1>
    </dataValidation>
    <dataValidation type="list" allowBlank="1" showInputMessage="1" showErrorMessage="1" sqref="H37:H354 G12:H35 G37:G360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.710937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230</v>
      </c>
    </row>
    <row r="2" spans="2:14">
      <c r="B2" s="46" t="s">
        <v>145</v>
      </c>
      <c r="C2" s="46" t="s">
        <v>231</v>
      </c>
    </row>
    <row r="3" spans="2:14">
      <c r="B3" s="46" t="s">
        <v>147</v>
      </c>
      <c r="C3" s="46" t="s">
        <v>232</v>
      </c>
    </row>
    <row r="4" spans="2:14">
      <c r="B4" s="46" t="s">
        <v>148</v>
      </c>
      <c r="C4" s="46">
        <v>9454</v>
      </c>
    </row>
    <row r="6" spans="2:14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4" ht="26.25" customHeight="1">
      <c r="B7" s="136" t="s">
        <v>228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2:14" s="3" customFormat="1" ht="74.25" customHeight="1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206</v>
      </c>
      <c r="I8" s="29" t="s">
        <v>205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223</v>
      </c>
      <c r="C11" s="74"/>
      <c r="D11" s="75"/>
      <c r="E11" s="74"/>
      <c r="F11" s="75"/>
      <c r="G11" s="75"/>
      <c r="H11" s="77"/>
      <c r="I11" s="97"/>
      <c r="J11" s="77">
        <v>0.148259908</v>
      </c>
      <c r="K11" s="77">
        <v>23824.208409246996</v>
      </c>
      <c r="L11" s="78"/>
      <c r="M11" s="78">
        <f>IFERROR(K11/$K$11,0)</f>
        <v>1</v>
      </c>
      <c r="N11" s="78">
        <f>K11/'סכום נכסי הקרן'!$C$42</f>
        <v>0.12315912727231072</v>
      </c>
    </row>
    <row r="12" spans="2:14">
      <c r="B12" s="79" t="s">
        <v>199</v>
      </c>
      <c r="C12" s="80"/>
      <c r="D12" s="81"/>
      <c r="E12" s="80"/>
      <c r="F12" s="81"/>
      <c r="G12" s="81"/>
      <c r="H12" s="83"/>
      <c r="I12" s="99"/>
      <c r="J12" s="83"/>
      <c r="K12" s="83">
        <v>3883.9597394500006</v>
      </c>
      <c r="L12" s="84"/>
      <c r="M12" s="84">
        <f t="shared" ref="M12:M75" si="0">IFERROR(K12/$K$11,0)</f>
        <v>0.16302576239815389</v>
      </c>
      <c r="N12" s="84">
        <f>K12/'סכום נכסי הקרן'!$C$42</f>
        <v>2.0078110619859722E-2</v>
      </c>
    </row>
    <row r="13" spans="2:14">
      <c r="B13" s="85" t="s">
        <v>224</v>
      </c>
      <c r="C13" s="80"/>
      <c r="D13" s="81"/>
      <c r="E13" s="80"/>
      <c r="F13" s="81"/>
      <c r="G13" s="81"/>
      <c r="H13" s="83"/>
      <c r="I13" s="99"/>
      <c r="J13" s="83"/>
      <c r="K13" s="83">
        <v>3802.8515583199992</v>
      </c>
      <c r="L13" s="84"/>
      <c r="M13" s="84">
        <f t="shared" si="0"/>
        <v>0.15962131849232739</v>
      </c>
      <c r="N13" s="84">
        <f>K13/'סכום נכסי הקרן'!$C$42</f>
        <v>1.9658822279570592E-2</v>
      </c>
    </row>
    <row r="14" spans="2:14">
      <c r="B14" s="86" t="s">
        <v>1553</v>
      </c>
      <c r="C14" s="87" t="s">
        <v>1554</v>
      </c>
      <c r="D14" s="88" t="s">
        <v>120</v>
      </c>
      <c r="E14" s="87" t="s">
        <v>1555</v>
      </c>
      <c r="F14" s="88" t="s">
        <v>1556</v>
      </c>
      <c r="G14" s="88" t="s">
        <v>133</v>
      </c>
      <c r="H14" s="90">
        <v>7304.5162200000013</v>
      </c>
      <c r="I14" s="101">
        <v>1701</v>
      </c>
      <c r="J14" s="90"/>
      <c r="K14" s="90">
        <v>124.24982090200001</v>
      </c>
      <c r="L14" s="91">
        <v>1.5491685472124957E-4</v>
      </c>
      <c r="M14" s="91">
        <f t="shared" si="0"/>
        <v>5.215275939819867E-3</v>
      </c>
      <c r="N14" s="91">
        <f>K14/'סכום נכסי הקרן'!$C$42</f>
        <v>6.423088332324949E-4</v>
      </c>
    </row>
    <row r="15" spans="2:14">
      <c r="B15" s="86" t="s">
        <v>1557</v>
      </c>
      <c r="C15" s="87" t="s">
        <v>1558</v>
      </c>
      <c r="D15" s="88" t="s">
        <v>120</v>
      </c>
      <c r="E15" s="87" t="s">
        <v>1555</v>
      </c>
      <c r="F15" s="88" t="s">
        <v>1556</v>
      </c>
      <c r="G15" s="88" t="s">
        <v>133</v>
      </c>
      <c r="H15" s="90">
        <v>35018</v>
      </c>
      <c r="I15" s="101">
        <v>1616</v>
      </c>
      <c r="J15" s="90"/>
      <c r="K15" s="90">
        <v>565.89088000000004</v>
      </c>
      <c r="L15" s="91">
        <v>1.0394834819698535E-3</v>
      </c>
      <c r="M15" s="91">
        <f t="shared" si="0"/>
        <v>2.3752767364994938E-2</v>
      </c>
      <c r="N15" s="91">
        <f>K15/'סכום נכסי הקרן'!$C$42</f>
        <v>2.9253700989750001E-3</v>
      </c>
    </row>
    <row r="16" spans="2:14">
      <c r="B16" s="86" t="s">
        <v>1559</v>
      </c>
      <c r="C16" s="87" t="s">
        <v>1560</v>
      </c>
      <c r="D16" s="88" t="s">
        <v>120</v>
      </c>
      <c r="E16" s="87" t="s">
        <v>1555</v>
      </c>
      <c r="F16" s="88" t="s">
        <v>1556</v>
      </c>
      <c r="G16" s="88" t="s">
        <v>133</v>
      </c>
      <c r="H16" s="90">
        <v>12309.940634000001</v>
      </c>
      <c r="I16" s="101">
        <v>2939</v>
      </c>
      <c r="J16" s="90"/>
      <c r="K16" s="90">
        <v>361.78915522900002</v>
      </c>
      <c r="L16" s="91">
        <v>1.85842608396168E-4</v>
      </c>
      <c r="M16" s="91">
        <f t="shared" si="0"/>
        <v>1.518577864222247E-2</v>
      </c>
      <c r="N16" s="91">
        <f>K16/'סכום נכסי הקרן'!$C$42</f>
        <v>1.8702672445266152E-3</v>
      </c>
    </row>
    <row r="17" spans="2:14">
      <c r="B17" s="86" t="s">
        <v>1561</v>
      </c>
      <c r="C17" s="87" t="s">
        <v>1562</v>
      </c>
      <c r="D17" s="88" t="s">
        <v>120</v>
      </c>
      <c r="E17" s="87" t="s">
        <v>1563</v>
      </c>
      <c r="F17" s="88" t="s">
        <v>1556</v>
      </c>
      <c r="G17" s="88" t="s">
        <v>133</v>
      </c>
      <c r="H17" s="90">
        <v>5669.7672160000002</v>
      </c>
      <c r="I17" s="101">
        <v>2914</v>
      </c>
      <c r="J17" s="90"/>
      <c r="K17" s="90">
        <v>165.21701666799999</v>
      </c>
      <c r="L17" s="91">
        <v>6.9176092166054482E-5</v>
      </c>
      <c r="M17" s="91">
        <f t="shared" si="0"/>
        <v>6.9348376168449554E-3</v>
      </c>
      <c r="N17" s="91">
        <f>K17/'סכום נכסי הקרן'!$C$42</f>
        <v>8.5408854866581582E-4</v>
      </c>
    </row>
    <row r="18" spans="2:14">
      <c r="B18" s="86" t="s">
        <v>1564</v>
      </c>
      <c r="C18" s="87" t="s">
        <v>1565</v>
      </c>
      <c r="D18" s="88" t="s">
        <v>120</v>
      </c>
      <c r="E18" s="87" t="s">
        <v>1566</v>
      </c>
      <c r="F18" s="88" t="s">
        <v>1556</v>
      </c>
      <c r="G18" s="88" t="s">
        <v>133</v>
      </c>
      <c r="H18" s="90">
        <v>5802</v>
      </c>
      <c r="I18" s="101">
        <v>15540</v>
      </c>
      <c r="J18" s="90"/>
      <c r="K18" s="90">
        <v>901.63080000000002</v>
      </c>
      <c r="L18" s="91">
        <v>4.8003931656036356E-4</v>
      </c>
      <c r="M18" s="91">
        <f t="shared" si="0"/>
        <v>3.7845152481542514E-2</v>
      </c>
      <c r="N18" s="91">
        <f>K18/'סכום נכסי הקרן'!$C$42</f>
        <v>4.6609759511143005E-3</v>
      </c>
    </row>
    <row r="19" spans="2:14">
      <c r="B19" s="86" t="s">
        <v>1567</v>
      </c>
      <c r="C19" s="87" t="s">
        <v>1568</v>
      </c>
      <c r="D19" s="88" t="s">
        <v>120</v>
      </c>
      <c r="E19" s="87" t="s">
        <v>1566</v>
      </c>
      <c r="F19" s="88" t="s">
        <v>1556</v>
      </c>
      <c r="G19" s="88" t="s">
        <v>133</v>
      </c>
      <c r="H19" s="90">
        <v>638.04855699999996</v>
      </c>
      <c r="I19" s="101">
        <v>17100</v>
      </c>
      <c r="J19" s="90"/>
      <c r="K19" s="90">
        <v>109.106303247</v>
      </c>
      <c r="L19" s="91">
        <v>8.1209796032554246E-5</v>
      </c>
      <c r="M19" s="91">
        <f t="shared" si="0"/>
        <v>4.5796402286613679E-3</v>
      </c>
      <c r="N19" s="91">
        <f>K19/'סכום נכסי הקרן'!$C$42</f>
        <v>5.6402449378309958E-4</v>
      </c>
    </row>
    <row r="20" spans="2:14">
      <c r="B20" s="86" t="s">
        <v>1569</v>
      </c>
      <c r="C20" s="87" t="s">
        <v>1570</v>
      </c>
      <c r="D20" s="88" t="s">
        <v>120</v>
      </c>
      <c r="E20" s="87" t="s">
        <v>1566</v>
      </c>
      <c r="F20" s="88" t="s">
        <v>1556</v>
      </c>
      <c r="G20" s="88" t="s">
        <v>133</v>
      </c>
      <c r="H20" s="90">
        <v>830.06716000000006</v>
      </c>
      <c r="I20" s="101">
        <v>28460</v>
      </c>
      <c r="J20" s="90"/>
      <c r="K20" s="90">
        <v>236.23711365099999</v>
      </c>
      <c r="L20" s="91">
        <v>1.0852551385288008E-4</v>
      </c>
      <c r="M20" s="91">
        <f t="shared" si="0"/>
        <v>9.9158431454666185E-3</v>
      </c>
      <c r="N20" s="91">
        <f>K20/'סכום נכסי הקרן'!$C$42</f>
        <v>1.2212265879647931E-3</v>
      </c>
    </row>
    <row r="21" spans="2:14">
      <c r="B21" s="86" t="s">
        <v>1571</v>
      </c>
      <c r="C21" s="87" t="s">
        <v>1572</v>
      </c>
      <c r="D21" s="88" t="s">
        <v>120</v>
      </c>
      <c r="E21" s="87" t="s">
        <v>1566</v>
      </c>
      <c r="F21" s="88" t="s">
        <v>1556</v>
      </c>
      <c r="G21" s="88" t="s">
        <v>133</v>
      </c>
      <c r="H21" s="90">
        <v>833.06576500000006</v>
      </c>
      <c r="I21" s="101">
        <v>16970</v>
      </c>
      <c r="J21" s="90"/>
      <c r="K21" s="90">
        <v>141.37126032100002</v>
      </c>
      <c r="L21" s="91">
        <v>3.3923481955455756E-5</v>
      </c>
      <c r="M21" s="91">
        <f t="shared" si="0"/>
        <v>5.9339331612851811E-3</v>
      </c>
      <c r="N21" s="91">
        <f>K21/'סכום נכסי הקרן'!$C$42</f>
        <v>7.308180294361067E-4</v>
      </c>
    </row>
    <row r="22" spans="2:14">
      <c r="B22" s="86" t="s">
        <v>1573</v>
      </c>
      <c r="C22" s="87" t="s">
        <v>1574</v>
      </c>
      <c r="D22" s="88" t="s">
        <v>120</v>
      </c>
      <c r="E22" s="87" t="s">
        <v>1575</v>
      </c>
      <c r="F22" s="88" t="s">
        <v>1556</v>
      </c>
      <c r="G22" s="88" t="s">
        <v>133</v>
      </c>
      <c r="H22" s="90">
        <v>15892</v>
      </c>
      <c r="I22" s="101">
        <v>1607</v>
      </c>
      <c r="J22" s="90"/>
      <c r="K22" s="90">
        <v>255.38444000000001</v>
      </c>
      <c r="L22" s="91">
        <v>2.6548121585919833E-4</v>
      </c>
      <c r="M22" s="91">
        <f t="shared" si="0"/>
        <v>1.0719535172504473E-2</v>
      </c>
      <c r="N22" s="91">
        <f>K22/'סכום נכסי הקרן'!$C$42</f>
        <v>1.3202085966104895E-3</v>
      </c>
    </row>
    <row r="23" spans="2:14">
      <c r="B23" s="86" t="s">
        <v>1576</v>
      </c>
      <c r="C23" s="87" t="s">
        <v>1577</v>
      </c>
      <c r="D23" s="88" t="s">
        <v>120</v>
      </c>
      <c r="E23" s="87" t="s">
        <v>1575</v>
      </c>
      <c r="F23" s="88" t="s">
        <v>1556</v>
      </c>
      <c r="G23" s="88" t="s">
        <v>133</v>
      </c>
      <c r="H23" s="90">
        <v>7333.9989100000003</v>
      </c>
      <c r="I23" s="101">
        <v>1700</v>
      </c>
      <c r="J23" s="90"/>
      <c r="K23" s="90">
        <v>124.67798146999999</v>
      </c>
      <c r="L23" s="91">
        <v>4.9520046158577733E-5</v>
      </c>
      <c r="M23" s="91">
        <f t="shared" si="0"/>
        <v>5.2332475995973985E-3</v>
      </c>
      <c r="N23" s="91">
        <f>K23/'סכום נכסי הקרן'!$C$42</f>
        <v>6.4452220716633055E-4</v>
      </c>
    </row>
    <row r="24" spans="2:14">
      <c r="B24" s="86" t="s">
        <v>1578</v>
      </c>
      <c r="C24" s="87" t="s">
        <v>1579</v>
      </c>
      <c r="D24" s="88" t="s">
        <v>120</v>
      </c>
      <c r="E24" s="87" t="s">
        <v>1575</v>
      </c>
      <c r="F24" s="88" t="s">
        <v>1556</v>
      </c>
      <c r="G24" s="88" t="s">
        <v>133</v>
      </c>
      <c r="H24" s="90">
        <v>5945.0782719999997</v>
      </c>
      <c r="I24" s="101">
        <v>1717</v>
      </c>
      <c r="J24" s="90"/>
      <c r="K24" s="90">
        <v>102.07699393</v>
      </c>
      <c r="L24" s="91">
        <v>6.1984324417658164E-5</v>
      </c>
      <c r="M24" s="91">
        <f t="shared" si="0"/>
        <v>4.2845912097704952E-3</v>
      </c>
      <c r="N24" s="91">
        <f>K24/'סכום נכסי הקרן'!$C$42</f>
        <v>5.2768651411394822E-4</v>
      </c>
    </row>
    <row r="25" spans="2:14">
      <c r="B25" s="86" t="s">
        <v>1580</v>
      </c>
      <c r="C25" s="87" t="s">
        <v>1581</v>
      </c>
      <c r="D25" s="88" t="s">
        <v>120</v>
      </c>
      <c r="E25" s="87" t="s">
        <v>1575</v>
      </c>
      <c r="F25" s="88" t="s">
        <v>1556</v>
      </c>
      <c r="G25" s="88" t="s">
        <v>133</v>
      </c>
      <c r="H25" s="90">
        <v>24671.258809999999</v>
      </c>
      <c r="I25" s="101">
        <v>2899</v>
      </c>
      <c r="J25" s="90"/>
      <c r="K25" s="90">
        <v>715.21979290199988</v>
      </c>
      <c r="L25" s="91">
        <v>1.6821498702560662E-4</v>
      </c>
      <c r="M25" s="91">
        <f t="shared" si="0"/>
        <v>3.002071592961714E-2</v>
      </c>
      <c r="N25" s="91">
        <f>K25/'סכום נכסי הקרן'!$C$42</f>
        <v>3.697325173981603E-3</v>
      </c>
    </row>
    <row r="26" spans="2:14">
      <c r="B26" s="92"/>
      <c r="C26" s="87"/>
      <c r="D26" s="87"/>
      <c r="E26" s="87"/>
      <c r="F26" s="87"/>
      <c r="G26" s="87"/>
      <c r="H26" s="90"/>
      <c r="I26" s="101"/>
      <c r="J26" s="87"/>
      <c r="K26" s="87"/>
      <c r="L26" s="87"/>
      <c r="M26" s="91"/>
      <c r="N26" s="87"/>
    </row>
    <row r="27" spans="2:14">
      <c r="B27" s="85" t="s">
        <v>225</v>
      </c>
      <c r="C27" s="80"/>
      <c r="D27" s="81"/>
      <c r="E27" s="80"/>
      <c r="F27" s="81"/>
      <c r="G27" s="81"/>
      <c r="H27" s="83"/>
      <c r="I27" s="99"/>
      <c r="J27" s="83"/>
      <c r="K27" s="83">
        <v>81.108181130000006</v>
      </c>
      <c r="L27" s="84"/>
      <c r="M27" s="84">
        <f t="shared" si="0"/>
        <v>3.4044439058264421E-3</v>
      </c>
      <c r="N27" s="84">
        <f>K27/'סכום נכסי הקרן'!$C$42</f>
        <v>4.1928834028912135E-4</v>
      </c>
    </row>
    <row r="28" spans="2:14">
      <c r="B28" s="86" t="s">
        <v>1582</v>
      </c>
      <c r="C28" s="87" t="s">
        <v>1583</v>
      </c>
      <c r="D28" s="88" t="s">
        <v>120</v>
      </c>
      <c r="E28" s="87" t="s">
        <v>1555</v>
      </c>
      <c r="F28" s="88" t="s">
        <v>1584</v>
      </c>
      <c r="G28" s="88" t="s">
        <v>133</v>
      </c>
      <c r="H28" s="90">
        <v>4903.3270000000002</v>
      </c>
      <c r="I28" s="101">
        <v>340.49</v>
      </c>
      <c r="J28" s="90"/>
      <c r="K28" s="90">
        <v>16.695338102000001</v>
      </c>
      <c r="L28" s="91">
        <v>8.6779951639022023E-5</v>
      </c>
      <c r="M28" s="91">
        <f t="shared" si="0"/>
        <v>7.0077199692057614E-4</v>
      </c>
      <c r="N28" s="91">
        <f>K28/'סכום נכסי הקרן'!$C$42</f>
        <v>8.6306467557612578E-5</v>
      </c>
    </row>
    <row r="29" spans="2:14">
      <c r="B29" s="86" t="s">
        <v>1585</v>
      </c>
      <c r="C29" s="87" t="s">
        <v>1586</v>
      </c>
      <c r="D29" s="88" t="s">
        <v>120</v>
      </c>
      <c r="E29" s="87" t="s">
        <v>1555</v>
      </c>
      <c r="F29" s="88" t="s">
        <v>1584</v>
      </c>
      <c r="G29" s="88" t="s">
        <v>133</v>
      </c>
      <c r="H29" s="90">
        <v>65.771445</v>
      </c>
      <c r="I29" s="101">
        <v>336.91</v>
      </c>
      <c r="J29" s="90"/>
      <c r="K29" s="90">
        <v>0.22159057400000001</v>
      </c>
      <c r="L29" s="91">
        <v>3.7963186296067607E-7</v>
      </c>
      <c r="M29" s="91">
        <f t="shared" si="0"/>
        <v>9.3010676448747442E-6</v>
      </c>
      <c r="N29" s="91">
        <f>K29/'סכום נכסי הקרן'!$C$42</f>
        <v>1.1455113738434999E-6</v>
      </c>
    </row>
    <row r="30" spans="2:14">
      <c r="B30" s="86" t="s">
        <v>1587</v>
      </c>
      <c r="C30" s="87" t="s">
        <v>1588</v>
      </c>
      <c r="D30" s="88" t="s">
        <v>120</v>
      </c>
      <c r="E30" s="87" t="s">
        <v>1563</v>
      </c>
      <c r="F30" s="88" t="s">
        <v>1584</v>
      </c>
      <c r="G30" s="88" t="s">
        <v>133</v>
      </c>
      <c r="H30" s="90">
        <v>8.0199999999999998E-4</v>
      </c>
      <c r="I30" s="101">
        <v>338.17</v>
      </c>
      <c r="J30" s="90"/>
      <c r="K30" s="90">
        <v>2.7410000000000001E-6</v>
      </c>
      <c r="L30" s="91">
        <v>2.5067328594170451E-12</v>
      </c>
      <c r="M30" s="91">
        <f t="shared" si="0"/>
        <v>1.1505104190308055E-10</v>
      </c>
      <c r="N30" s="91">
        <f>K30/'סכום נכסי הקרן'!$C$42</f>
        <v>1.4169585912553451E-11</v>
      </c>
    </row>
    <row r="31" spans="2:14">
      <c r="B31" s="86" t="s">
        <v>1589</v>
      </c>
      <c r="C31" s="87" t="s">
        <v>1590</v>
      </c>
      <c r="D31" s="88" t="s">
        <v>120</v>
      </c>
      <c r="E31" s="87" t="s">
        <v>1563</v>
      </c>
      <c r="F31" s="88" t="s">
        <v>1584</v>
      </c>
      <c r="G31" s="88" t="s">
        <v>133</v>
      </c>
      <c r="H31" s="90">
        <v>2.0500000000000002E-3</v>
      </c>
      <c r="I31" s="101">
        <v>357.78</v>
      </c>
      <c r="J31" s="90"/>
      <c r="K31" s="90">
        <v>7.3330000000000008E-6</v>
      </c>
      <c r="L31" s="91">
        <v>1.1036739577862802E-11</v>
      </c>
      <c r="M31" s="91">
        <f t="shared" si="0"/>
        <v>3.0779616573341472E-10</v>
      </c>
      <c r="N31" s="91">
        <f>K31/'סכום נכסי הקרן'!$C$42</f>
        <v>3.7907907149490867E-11</v>
      </c>
    </row>
    <row r="32" spans="2:14">
      <c r="B32" s="86" t="s">
        <v>1591</v>
      </c>
      <c r="C32" s="87" t="s">
        <v>1592</v>
      </c>
      <c r="D32" s="88" t="s">
        <v>120</v>
      </c>
      <c r="E32" s="87" t="s">
        <v>1575</v>
      </c>
      <c r="F32" s="88" t="s">
        <v>1584</v>
      </c>
      <c r="G32" s="88" t="s">
        <v>133</v>
      </c>
      <c r="H32" s="90">
        <v>1872.1794</v>
      </c>
      <c r="I32" s="101">
        <v>3428.69</v>
      </c>
      <c r="J32" s="90"/>
      <c r="K32" s="90">
        <v>64.191227870000006</v>
      </c>
      <c r="L32" s="91">
        <v>2.1385047139115934E-4</v>
      </c>
      <c r="M32" s="91">
        <f t="shared" si="0"/>
        <v>2.6943698093694133E-3</v>
      </c>
      <c r="N32" s="91">
        <f>K32/'סכום נכסי הקרן'!$C$42</f>
        <v>3.3183623427079917E-4</v>
      </c>
    </row>
    <row r="33" spans="2:14">
      <c r="B33" s="86" t="s">
        <v>1593</v>
      </c>
      <c r="C33" s="87" t="s">
        <v>1594</v>
      </c>
      <c r="D33" s="88" t="s">
        <v>120</v>
      </c>
      <c r="E33" s="87" t="s">
        <v>1575</v>
      </c>
      <c r="F33" s="88" t="s">
        <v>1584</v>
      </c>
      <c r="G33" s="88" t="s">
        <v>133</v>
      </c>
      <c r="H33" s="90">
        <v>1.0250000000000001E-3</v>
      </c>
      <c r="I33" s="101">
        <v>337.56</v>
      </c>
      <c r="J33" s="90"/>
      <c r="K33" s="90">
        <v>3.4550000000000004E-6</v>
      </c>
      <c r="L33" s="91">
        <v>2.2620517477153593E-12</v>
      </c>
      <c r="M33" s="91">
        <f t="shared" si="0"/>
        <v>1.4502055810840691E-10</v>
      </c>
      <c r="N33" s="91">
        <f>K33/'סכום נכסי הקרן'!$C$42</f>
        <v>1.7860605373174818E-11</v>
      </c>
    </row>
    <row r="34" spans="2:14">
      <c r="B34" s="86" t="s">
        <v>1595</v>
      </c>
      <c r="C34" s="87" t="s">
        <v>1596</v>
      </c>
      <c r="D34" s="88" t="s">
        <v>120</v>
      </c>
      <c r="E34" s="87" t="s">
        <v>1575</v>
      </c>
      <c r="F34" s="88" t="s">
        <v>1584</v>
      </c>
      <c r="G34" s="88" t="s">
        <v>133</v>
      </c>
      <c r="H34" s="90">
        <v>3.0530000000000002E-3</v>
      </c>
      <c r="I34" s="101">
        <v>361.37</v>
      </c>
      <c r="J34" s="90"/>
      <c r="K34" s="90">
        <v>1.1055000000000002E-5</v>
      </c>
      <c r="L34" s="91">
        <v>1.3556009956443071E-11</v>
      </c>
      <c r="M34" s="91">
        <f t="shared" si="0"/>
        <v>4.6402381183456974E-10</v>
      </c>
      <c r="N34" s="91">
        <f>K34/'סכום נכסי הקרן'!$C$42</f>
        <v>5.7148767699116533E-11</v>
      </c>
    </row>
    <row r="35" spans="2:14">
      <c r="B35" s="92"/>
      <c r="C35" s="87"/>
      <c r="D35" s="87"/>
      <c r="E35" s="87"/>
      <c r="F35" s="87"/>
      <c r="G35" s="87"/>
      <c r="H35" s="90"/>
      <c r="I35" s="101"/>
      <c r="J35" s="87"/>
      <c r="K35" s="87"/>
      <c r="L35" s="87"/>
      <c r="M35" s="91"/>
      <c r="N35" s="87"/>
    </row>
    <row r="36" spans="2:14">
      <c r="B36" s="79" t="s">
        <v>198</v>
      </c>
      <c r="C36" s="80"/>
      <c r="D36" s="81"/>
      <c r="E36" s="80"/>
      <c r="F36" s="81"/>
      <c r="G36" s="81"/>
      <c r="H36" s="83"/>
      <c r="I36" s="99"/>
      <c r="J36" s="83">
        <v>0.148259908</v>
      </c>
      <c r="K36" s="83">
        <v>19940.248669796998</v>
      </c>
      <c r="L36" s="84"/>
      <c r="M36" s="84">
        <f t="shared" si="0"/>
        <v>0.83697423760184619</v>
      </c>
      <c r="N36" s="84">
        <f>K36/'סכום נכסי הקרן'!$C$42</f>
        <v>0.10308101665245101</v>
      </c>
    </row>
    <row r="37" spans="2:14">
      <c r="B37" s="85" t="s">
        <v>226</v>
      </c>
      <c r="C37" s="80"/>
      <c r="D37" s="81"/>
      <c r="E37" s="80"/>
      <c r="F37" s="81"/>
      <c r="G37" s="81"/>
      <c r="H37" s="83"/>
      <c r="I37" s="99"/>
      <c r="J37" s="83">
        <v>0.148259908</v>
      </c>
      <c r="K37" s="83">
        <v>19622.444726755002</v>
      </c>
      <c r="L37" s="84"/>
      <c r="M37" s="84">
        <f t="shared" si="0"/>
        <v>0.82363469919692511</v>
      </c>
      <c r="N37" s="84">
        <f>K37/'סכום נכסי הקרן'!$C$42</f>
        <v>0.10143813074428545</v>
      </c>
    </row>
    <row r="38" spans="2:14">
      <c r="B38" s="86" t="s">
        <v>1597</v>
      </c>
      <c r="C38" s="87" t="s">
        <v>1598</v>
      </c>
      <c r="D38" s="88" t="s">
        <v>29</v>
      </c>
      <c r="E38" s="87"/>
      <c r="F38" s="88" t="s">
        <v>1556</v>
      </c>
      <c r="G38" s="88" t="s">
        <v>132</v>
      </c>
      <c r="H38" s="90">
        <v>5208.9463470000001</v>
      </c>
      <c r="I38" s="101">
        <v>6292.2</v>
      </c>
      <c r="J38" s="90"/>
      <c r="K38" s="90">
        <v>1184.8427180429999</v>
      </c>
      <c r="L38" s="91">
        <v>1.1706794890166254E-4</v>
      </c>
      <c r="M38" s="91">
        <f t="shared" si="0"/>
        <v>4.9732721343350973E-2</v>
      </c>
      <c r="N38" s="91">
        <f>K38/'סכום נכסי הקרן'!$C$42</f>
        <v>6.1250385575241269E-3</v>
      </c>
    </row>
    <row r="39" spans="2:14">
      <c r="B39" s="86" t="s">
        <v>1599</v>
      </c>
      <c r="C39" s="87" t="s">
        <v>1600</v>
      </c>
      <c r="D39" s="88" t="s">
        <v>1427</v>
      </c>
      <c r="E39" s="87"/>
      <c r="F39" s="88" t="s">
        <v>1556</v>
      </c>
      <c r="G39" s="88" t="s">
        <v>132</v>
      </c>
      <c r="H39" s="90">
        <v>3203.6844740000001</v>
      </c>
      <c r="I39" s="101">
        <v>5797</v>
      </c>
      <c r="J39" s="90"/>
      <c r="K39" s="90">
        <v>671.36908408800002</v>
      </c>
      <c r="L39" s="91">
        <v>1.8951106027802425E-5</v>
      </c>
      <c r="M39" s="91">
        <f t="shared" si="0"/>
        <v>2.8180121352003391E-2</v>
      </c>
      <c r="N39" s="91">
        <f>K39/'סכום נכסי הקרן'!$C$42</f>
        <v>3.4706391521405464E-3</v>
      </c>
    </row>
    <row r="40" spans="2:14">
      <c r="B40" s="86" t="s">
        <v>1601</v>
      </c>
      <c r="C40" s="87" t="s">
        <v>1602</v>
      </c>
      <c r="D40" s="88" t="s">
        <v>1427</v>
      </c>
      <c r="E40" s="87"/>
      <c r="F40" s="88" t="s">
        <v>1556</v>
      </c>
      <c r="G40" s="88" t="s">
        <v>132</v>
      </c>
      <c r="H40" s="90">
        <v>650.30064800000002</v>
      </c>
      <c r="I40" s="101">
        <v>14954</v>
      </c>
      <c r="J40" s="90"/>
      <c r="K40" s="90">
        <v>351.54414154900002</v>
      </c>
      <c r="L40" s="91">
        <v>6.7843357886282251E-6</v>
      </c>
      <c r="M40" s="91">
        <f t="shared" si="0"/>
        <v>1.475575328717128E-2</v>
      </c>
      <c r="N40" s="91">
        <f>K40/'סכום נכסי הקרן'!$C$42</f>
        <v>1.817305697093545E-3</v>
      </c>
    </row>
    <row r="41" spans="2:14">
      <c r="B41" s="86" t="s">
        <v>1603</v>
      </c>
      <c r="C41" s="87" t="s">
        <v>1604</v>
      </c>
      <c r="D41" s="88" t="s">
        <v>1427</v>
      </c>
      <c r="E41" s="87"/>
      <c r="F41" s="88" t="s">
        <v>1556</v>
      </c>
      <c r="G41" s="88" t="s">
        <v>132</v>
      </c>
      <c r="H41" s="90">
        <v>2398.369365</v>
      </c>
      <c r="I41" s="101">
        <v>7471</v>
      </c>
      <c r="J41" s="90"/>
      <c r="K41" s="90">
        <v>647.74356356200008</v>
      </c>
      <c r="L41" s="91">
        <v>1.0564488828471981E-5</v>
      </c>
      <c r="M41" s="91">
        <f t="shared" si="0"/>
        <v>2.7188461099533889E-2</v>
      </c>
      <c r="N41" s="91">
        <f>K41/'סכום נכסי הקרן'!$C$42</f>
        <v>3.3485071408957631E-3</v>
      </c>
    </row>
    <row r="42" spans="2:14">
      <c r="B42" s="86" t="s">
        <v>1605</v>
      </c>
      <c r="C42" s="87" t="s">
        <v>1606</v>
      </c>
      <c r="D42" s="88" t="s">
        <v>1427</v>
      </c>
      <c r="E42" s="87"/>
      <c r="F42" s="88" t="s">
        <v>1556</v>
      </c>
      <c r="G42" s="88" t="s">
        <v>132</v>
      </c>
      <c r="H42" s="90">
        <v>586.36580000000004</v>
      </c>
      <c r="I42" s="101">
        <v>8283</v>
      </c>
      <c r="J42" s="90"/>
      <c r="K42" s="90">
        <v>175.57577550100001</v>
      </c>
      <c r="L42" s="91">
        <v>1.2763058628605112E-6</v>
      </c>
      <c r="M42" s="91">
        <f t="shared" si="0"/>
        <v>7.3696373237254337E-3</v>
      </c>
      <c r="N42" s="91">
        <f>K42/'סכום נכסי הקרן'!$C$42</f>
        <v>9.0763810110347206E-4</v>
      </c>
    </row>
    <row r="43" spans="2:14">
      <c r="B43" s="86" t="s">
        <v>1607</v>
      </c>
      <c r="C43" s="87" t="s">
        <v>1608</v>
      </c>
      <c r="D43" s="88" t="s">
        <v>1427</v>
      </c>
      <c r="E43" s="87"/>
      <c r="F43" s="88" t="s">
        <v>1556</v>
      </c>
      <c r="G43" s="88" t="s">
        <v>132</v>
      </c>
      <c r="H43" s="90">
        <v>4252.2901949999996</v>
      </c>
      <c r="I43" s="101">
        <v>3215</v>
      </c>
      <c r="J43" s="90"/>
      <c r="K43" s="90">
        <v>494.21073410700001</v>
      </c>
      <c r="L43" s="91">
        <v>4.6195668878646144E-6</v>
      </c>
      <c r="M43" s="91">
        <f t="shared" si="0"/>
        <v>2.0744056869280065E-2</v>
      </c>
      <c r="N43" s="91">
        <f>K43/'סכום נכסי הקרן'!$C$42</f>
        <v>2.5548199401077146E-3</v>
      </c>
    </row>
    <row r="44" spans="2:14">
      <c r="B44" s="86" t="s">
        <v>1609</v>
      </c>
      <c r="C44" s="87" t="s">
        <v>1610</v>
      </c>
      <c r="D44" s="88" t="s">
        <v>1427</v>
      </c>
      <c r="E44" s="87"/>
      <c r="F44" s="88" t="s">
        <v>1556</v>
      </c>
      <c r="G44" s="88" t="s">
        <v>132</v>
      </c>
      <c r="H44" s="90">
        <v>386.39418499999999</v>
      </c>
      <c r="I44" s="101">
        <v>12946</v>
      </c>
      <c r="J44" s="90"/>
      <c r="K44" s="90">
        <v>180.83166715200002</v>
      </c>
      <c r="L44" s="91">
        <v>1.2974288220306622E-6</v>
      </c>
      <c r="M44" s="91">
        <f t="shared" si="0"/>
        <v>7.5902487102913786E-3</v>
      </c>
      <c r="N44" s="91">
        <f>K44/'סכום נכסי הקרן'!$C$42</f>
        <v>9.3480840693926817E-4</v>
      </c>
    </row>
    <row r="45" spans="2:14">
      <c r="B45" s="86" t="s">
        <v>1611</v>
      </c>
      <c r="C45" s="87" t="s">
        <v>1612</v>
      </c>
      <c r="D45" s="88" t="s">
        <v>29</v>
      </c>
      <c r="E45" s="87"/>
      <c r="F45" s="88" t="s">
        <v>1556</v>
      </c>
      <c r="G45" s="88" t="s">
        <v>140</v>
      </c>
      <c r="H45" s="90">
        <v>4830.6886240000003</v>
      </c>
      <c r="I45" s="101">
        <v>4961</v>
      </c>
      <c r="J45" s="90"/>
      <c r="K45" s="90">
        <v>639.07588868900007</v>
      </c>
      <c r="L45" s="91">
        <v>6.5595514134551472E-5</v>
      </c>
      <c r="M45" s="91">
        <f t="shared" si="0"/>
        <v>2.6824643140753952E-2</v>
      </c>
      <c r="N45" s="91">
        <f>K45/'סכום נכסי הקרן'!$C$42</f>
        <v>3.3036996386064327E-3</v>
      </c>
    </row>
    <row r="46" spans="2:14">
      <c r="B46" s="86" t="s">
        <v>1613</v>
      </c>
      <c r="C46" s="87" t="s">
        <v>1614</v>
      </c>
      <c r="D46" s="88" t="s">
        <v>121</v>
      </c>
      <c r="E46" s="87"/>
      <c r="F46" s="88" t="s">
        <v>1556</v>
      </c>
      <c r="G46" s="88" t="s">
        <v>132</v>
      </c>
      <c r="H46" s="90">
        <v>7154.0524130000003</v>
      </c>
      <c r="I46" s="101">
        <v>1002.5</v>
      </c>
      <c r="J46" s="90"/>
      <c r="K46" s="90">
        <v>259.26554218199999</v>
      </c>
      <c r="L46" s="91">
        <v>3.3333832885198324E-5</v>
      </c>
      <c r="M46" s="91">
        <f t="shared" si="0"/>
        <v>1.0882440991465223E-2</v>
      </c>
      <c r="N46" s="91">
        <f>K46/'סכום נכסי הקרן'!$C$42</f>
        <v>1.3402719351012767E-3</v>
      </c>
    </row>
    <row r="47" spans="2:14">
      <c r="B47" s="86" t="s">
        <v>1615</v>
      </c>
      <c r="C47" s="87" t="s">
        <v>1616</v>
      </c>
      <c r="D47" s="88" t="s">
        <v>121</v>
      </c>
      <c r="E47" s="87"/>
      <c r="F47" s="88" t="s">
        <v>1556</v>
      </c>
      <c r="G47" s="88" t="s">
        <v>132</v>
      </c>
      <c r="H47" s="90">
        <v>5355.9589999999998</v>
      </c>
      <c r="I47" s="101">
        <v>498.4</v>
      </c>
      <c r="J47" s="90"/>
      <c r="K47" s="90">
        <v>96.499170255999999</v>
      </c>
      <c r="L47" s="91">
        <v>8.6915517998821019E-6</v>
      </c>
      <c r="M47" s="91">
        <f t="shared" si="0"/>
        <v>4.0504670123077558E-3</v>
      </c>
      <c r="N47" s="91">
        <f>K47/'סכום נכסי הקרן'!$C$42</f>
        <v>4.9885198228110706E-4</v>
      </c>
    </row>
    <row r="48" spans="2:14">
      <c r="B48" s="86" t="s">
        <v>1617</v>
      </c>
      <c r="C48" s="87" t="s">
        <v>1618</v>
      </c>
      <c r="D48" s="88" t="s">
        <v>1427</v>
      </c>
      <c r="E48" s="87"/>
      <c r="F48" s="88" t="s">
        <v>1556</v>
      </c>
      <c r="G48" s="88" t="s">
        <v>132</v>
      </c>
      <c r="H48" s="90">
        <v>1185.96235</v>
      </c>
      <c r="I48" s="101">
        <v>10118</v>
      </c>
      <c r="J48" s="90"/>
      <c r="K48" s="90">
        <v>433.78434912099993</v>
      </c>
      <c r="L48" s="91">
        <v>8.6771807047323599E-6</v>
      </c>
      <c r="M48" s="91">
        <f t="shared" si="0"/>
        <v>1.8207712998037463E-2</v>
      </c>
      <c r="N48" s="91">
        <f>K48/'סכום נכסי הקרן'!$C$42</f>
        <v>2.2424460424630018E-3</v>
      </c>
    </row>
    <row r="49" spans="2:14">
      <c r="B49" s="86" t="s">
        <v>1619</v>
      </c>
      <c r="C49" s="87" t="s">
        <v>1620</v>
      </c>
      <c r="D49" s="88" t="s">
        <v>29</v>
      </c>
      <c r="E49" s="87"/>
      <c r="F49" s="88" t="s">
        <v>1556</v>
      </c>
      <c r="G49" s="88" t="s">
        <v>132</v>
      </c>
      <c r="H49" s="90">
        <v>1013.8065250000001</v>
      </c>
      <c r="I49" s="101">
        <v>4594</v>
      </c>
      <c r="J49" s="90"/>
      <c r="K49" s="90">
        <v>168.36599241599995</v>
      </c>
      <c r="L49" s="91">
        <v>1.040108902948656E-4</v>
      </c>
      <c r="M49" s="91">
        <f t="shared" si="0"/>
        <v>7.0670130786234771E-3</v>
      </c>
      <c r="N49" s="91">
        <f>K49/'סכום נכסי הקרן'!$C$42</f>
        <v>8.7036716318527327E-4</v>
      </c>
    </row>
    <row r="50" spans="2:14">
      <c r="B50" s="86" t="s">
        <v>1621</v>
      </c>
      <c r="C50" s="87" t="s">
        <v>1622</v>
      </c>
      <c r="D50" s="88" t="s">
        <v>1427</v>
      </c>
      <c r="E50" s="87"/>
      <c r="F50" s="88" t="s">
        <v>1556</v>
      </c>
      <c r="G50" s="88" t="s">
        <v>132</v>
      </c>
      <c r="H50" s="90">
        <v>2864.672928</v>
      </c>
      <c r="I50" s="101">
        <v>5463</v>
      </c>
      <c r="J50" s="90"/>
      <c r="K50" s="90">
        <v>565.73695163499997</v>
      </c>
      <c r="L50" s="91">
        <v>7.8998016716565189E-5</v>
      </c>
      <c r="M50" s="91">
        <f t="shared" si="0"/>
        <v>2.3746306358511285E-2</v>
      </c>
      <c r="N50" s="91">
        <f>K50/'סכום נכסי הקרן'!$C$42</f>
        <v>2.9245743670551728E-3</v>
      </c>
    </row>
    <row r="51" spans="2:14">
      <c r="B51" s="86" t="s">
        <v>1623</v>
      </c>
      <c r="C51" s="87" t="s">
        <v>1624</v>
      </c>
      <c r="D51" s="88" t="s">
        <v>121</v>
      </c>
      <c r="E51" s="87"/>
      <c r="F51" s="88" t="s">
        <v>1556</v>
      </c>
      <c r="G51" s="88" t="s">
        <v>132</v>
      </c>
      <c r="H51" s="90">
        <v>39202.444560999997</v>
      </c>
      <c r="I51" s="101">
        <v>731.7</v>
      </c>
      <c r="J51" s="90"/>
      <c r="K51" s="90">
        <v>1036.942096987</v>
      </c>
      <c r="L51" s="91">
        <v>4.9465540574361819E-5</v>
      </c>
      <c r="M51" s="91">
        <f t="shared" si="0"/>
        <v>4.3524724061116217E-2</v>
      </c>
      <c r="N51" s="91">
        <f>K51/'סכום נכסי הקרן'!$C$42</f>
        <v>5.3604670301352162E-3</v>
      </c>
    </row>
    <row r="52" spans="2:14">
      <c r="B52" s="86" t="s">
        <v>1625</v>
      </c>
      <c r="C52" s="87" t="s">
        <v>1626</v>
      </c>
      <c r="D52" s="88" t="s">
        <v>1627</v>
      </c>
      <c r="E52" s="87"/>
      <c r="F52" s="88" t="s">
        <v>1556</v>
      </c>
      <c r="G52" s="88" t="s">
        <v>137</v>
      </c>
      <c r="H52" s="90">
        <v>47379.775091000003</v>
      </c>
      <c r="I52" s="101">
        <v>2140</v>
      </c>
      <c r="J52" s="90"/>
      <c r="K52" s="90">
        <v>466.93374814099997</v>
      </c>
      <c r="L52" s="91">
        <v>1.5408122130298836E-4</v>
      </c>
      <c r="M52" s="91">
        <f t="shared" si="0"/>
        <v>1.9599129596254157E-2</v>
      </c>
      <c r="N52" s="91">
        <f>K52/'סכום נכסי הקרן'!$C$42</f>
        <v>2.4138116963715777E-3</v>
      </c>
    </row>
    <row r="53" spans="2:14">
      <c r="B53" s="86" t="s">
        <v>1628</v>
      </c>
      <c r="C53" s="87" t="s">
        <v>1629</v>
      </c>
      <c r="D53" s="88" t="s">
        <v>29</v>
      </c>
      <c r="E53" s="87"/>
      <c r="F53" s="88" t="s">
        <v>1556</v>
      </c>
      <c r="G53" s="88" t="s">
        <v>134</v>
      </c>
      <c r="H53" s="90">
        <v>15862.391042000001</v>
      </c>
      <c r="I53" s="101">
        <v>2868.5</v>
      </c>
      <c r="J53" s="90"/>
      <c r="K53" s="90">
        <v>1789.2008880079998</v>
      </c>
      <c r="L53" s="91">
        <v>6.8438011363812382E-5</v>
      </c>
      <c r="M53" s="91">
        <f t="shared" si="0"/>
        <v>7.5100119058459425E-2</v>
      </c>
      <c r="N53" s="91">
        <f>K53/'סכום נכסי הקרן'!$C$42</f>
        <v>9.2492651212864926E-3</v>
      </c>
    </row>
    <row r="54" spans="2:14">
      <c r="B54" s="86" t="s">
        <v>1630</v>
      </c>
      <c r="C54" s="87" t="s">
        <v>1631</v>
      </c>
      <c r="D54" s="88" t="s">
        <v>1427</v>
      </c>
      <c r="E54" s="87"/>
      <c r="F54" s="88" t="s">
        <v>1556</v>
      </c>
      <c r="G54" s="88" t="s">
        <v>132</v>
      </c>
      <c r="H54" s="90">
        <v>788.65348599999993</v>
      </c>
      <c r="I54" s="101">
        <v>7029</v>
      </c>
      <c r="J54" s="90"/>
      <c r="K54" s="90">
        <v>200.39554943900001</v>
      </c>
      <c r="L54" s="91">
        <v>3.4289281999999995E-5</v>
      </c>
      <c r="M54" s="91">
        <f t="shared" si="0"/>
        <v>8.4114253030635674E-3</v>
      </c>
      <c r="N54" s="91">
        <f>K54/'סכום נכסי הקרן'!$C$42</f>
        <v>1.0359437994415406E-3</v>
      </c>
    </row>
    <row r="55" spans="2:14">
      <c r="B55" s="86" t="s">
        <v>1632</v>
      </c>
      <c r="C55" s="87" t="s">
        <v>1633</v>
      </c>
      <c r="D55" s="88" t="s">
        <v>29</v>
      </c>
      <c r="E55" s="87"/>
      <c r="F55" s="88" t="s">
        <v>1556</v>
      </c>
      <c r="G55" s="88" t="s">
        <v>132</v>
      </c>
      <c r="H55" s="90">
        <v>1309.746214</v>
      </c>
      <c r="I55" s="101">
        <v>3158</v>
      </c>
      <c r="J55" s="90"/>
      <c r="K55" s="90">
        <v>149.522854346</v>
      </c>
      <c r="L55" s="91">
        <v>2.5090923639846744E-5</v>
      </c>
      <c r="M55" s="91">
        <f t="shared" si="0"/>
        <v>6.2760890845785684E-3</v>
      </c>
      <c r="N55" s="91">
        <f>K55/'סכום נכסי הקרן'!$C$42</f>
        <v>7.7295765433997197E-4</v>
      </c>
    </row>
    <row r="56" spans="2:14">
      <c r="B56" s="86" t="s">
        <v>1634</v>
      </c>
      <c r="C56" s="87" t="s">
        <v>1635</v>
      </c>
      <c r="D56" s="88" t="s">
        <v>1411</v>
      </c>
      <c r="E56" s="87"/>
      <c r="F56" s="88" t="s">
        <v>1556</v>
      </c>
      <c r="G56" s="88" t="s">
        <v>132</v>
      </c>
      <c r="H56" s="90">
        <v>883.73323500000004</v>
      </c>
      <c r="I56" s="101">
        <v>4989</v>
      </c>
      <c r="J56" s="90"/>
      <c r="K56" s="90">
        <v>159.38336570500002</v>
      </c>
      <c r="L56" s="91">
        <v>5.0906292338709681E-6</v>
      </c>
      <c r="M56" s="91">
        <f t="shared" si="0"/>
        <v>6.6899752960160406E-3</v>
      </c>
      <c r="N56" s="91">
        <f>K56/'סכום נכסי הקרן'!$C$42</f>
        <v>8.2393151893065417E-4</v>
      </c>
    </row>
    <row r="57" spans="2:14">
      <c r="B57" s="86" t="s">
        <v>1636</v>
      </c>
      <c r="C57" s="87" t="s">
        <v>1637</v>
      </c>
      <c r="D57" s="88" t="s">
        <v>121</v>
      </c>
      <c r="E57" s="87"/>
      <c r="F57" s="88" t="s">
        <v>1556</v>
      </c>
      <c r="G57" s="88" t="s">
        <v>132</v>
      </c>
      <c r="H57" s="90">
        <v>12483.428220999998</v>
      </c>
      <c r="I57" s="101">
        <v>483.9</v>
      </c>
      <c r="J57" s="90"/>
      <c r="K57" s="90">
        <v>218.37242260100001</v>
      </c>
      <c r="L57" s="91">
        <v>1.3119169946232794E-4</v>
      </c>
      <c r="M57" s="91">
        <f t="shared" si="0"/>
        <v>9.1659885965504791E-3</v>
      </c>
      <c r="N57" s="91">
        <f>K57/'סכום נכסי הקרן'!$C$42</f>
        <v>1.1288751561391091E-3</v>
      </c>
    </row>
    <row r="58" spans="2:14">
      <c r="B58" s="86" t="s">
        <v>1638</v>
      </c>
      <c r="C58" s="87" t="s">
        <v>1639</v>
      </c>
      <c r="D58" s="88" t="s">
        <v>121</v>
      </c>
      <c r="E58" s="87"/>
      <c r="F58" s="88" t="s">
        <v>1556</v>
      </c>
      <c r="G58" s="88" t="s">
        <v>132</v>
      </c>
      <c r="H58" s="90">
        <v>1657.2867390000001</v>
      </c>
      <c r="I58" s="101">
        <v>3861.5</v>
      </c>
      <c r="J58" s="90"/>
      <c r="K58" s="90">
        <v>231.34600106600001</v>
      </c>
      <c r="L58" s="91">
        <v>1.6771621503218474E-5</v>
      </c>
      <c r="M58" s="91">
        <f t="shared" si="0"/>
        <v>9.7105430363934632E-3</v>
      </c>
      <c r="N58" s="91">
        <f>K58/'סכום נכסי הקרן'!$C$42</f>
        <v>1.1959420057024331E-3</v>
      </c>
    </row>
    <row r="59" spans="2:14">
      <c r="B59" s="86" t="s">
        <v>1640</v>
      </c>
      <c r="C59" s="87" t="s">
        <v>1641</v>
      </c>
      <c r="D59" s="88" t="s">
        <v>29</v>
      </c>
      <c r="E59" s="87"/>
      <c r="F59" s="88" t="s">
        <v>1556</v>
      </c>
      <c r="G59" s="88" t="s">
        <v>134</v>
      </c>
      <c r="H59" s="90">
        <v>11094.486500000001</v>
      </c>
      <c r="I59" s="101">
        <v>644.1</v>
      </c>
      <c r="J59" s="90"/>
      <c r="K59" s="90">
        <v>280.99339015099991</v>
      </c>
      <c r="L59" s="91">
        <v>6.2237100591399313E-5</v>
      </c>
      <c r="M59" s="91">
        <f t="shared" si="0"/>
        <v>1.1794448122857114E-2</v>
      </c>
      <c r="N59" s="91">
        <f>K59/'סכום נכסי הקרן'!$C$42</f>
        <v>1.4525939374696257E-3</v>
      </c>
    </row>
    <row r="60" spans="2:14">
      <c r="B60" s="86" t="s">
        <v>1642</v>
      </c>
      <c r="C60" s="87" t="s">
        <v>1643</v>
      </c>
      <c r="D60" s="88" t="s">
        <v>121</v>
      </c>
      <c r="E60" s="87"/>
      <c r="F60" s="88" t="s">
        <v>1556</v>
      </c>
      <c r="G60" s="88" t="s">
        <v>132</v>
      </c>
      <c r="H60" s="90">
        <v>18536.976394000001</v>
      </c>
      <c r="I60" s="101">
        <v>994.25</v>
      </c>
      <c r="J60" s="90"/>
      <c r="K60" s="90">
        <v>666.25855440300006</v>
      </c>
      <c r="L60" s="91">
        <v>7.9000216084213032E-5</v>
      </c>
      <c r="M60" s="91">
        <f t="shared" si="0"/>
        <v>2.796561140492719E-2</v>
      </c>
      <c r="N60" s="91">
        <f>K60/'סכום נכסי הקרן'!$C$42</f>
        <v>3.4442202942674121E-3</v>
      </c>
    </row>
    <row r="61" spans="2:14">
      <c r="B61" s="86" t="s">
        <v>1644</v>
      </c>
      <c r="C61" s="87" t="s">
        <v>1645</v>
      </c>
      <c r="D61" s="88" t="s">
        <v>1427</v>
      </c>
      <c r="E61" s="87"/>
      <c r="F61" s="88" t="s">
        <v>1556</v>
      </c>
      <c r="G61" s="88" t="s">
        <v>132</v>
      </c>
      <c r="H61" s="90">
        <v>726.718706</v>
      </c>
      <c r="I61" s="101">
        <v>30470</v>
      </c>
      <c r="J61" s="90"/>
      <c r="K61" s="90">
        <v>800.47375093800008</v>
      </c>
      <c r="L61" s="91">
        <v>4.1290835568181817E-5</v>
      </c>
      <c r="M61" s="91">
        <f t="shared" si="0"/>
        <v>3.359917514100106E-2</v>
      </c>
      <c r="N61" s="91">
        <f>K61/'סכום נכסי הקרן'!$C$42</f>
        <v>4.1380450874352083E-3</v>
      </c>
    </row>
    <row r="62" spans="2:14">
      <c r="B62" s="86" t="s">
        <v>1646</v>
      </c>
      <c r="C62" s="87" t="s">
        <v>1647</v>
      </c>
      <c r="D62" s="88" t="s">
        <v>29</v>
      </c>
      <c r="E62" s="87"/>
      <c r="F62" s="88" t="s">
        <v>1556</v>
      </c>
      <c r="G62" s="88" t="s">
        <v>132</v>
      </c>
      <c r="H62" s="90">
        <v>7339.8000930000007</v>
      </c>
      <c r="I62" s="101">
        <v>653.42999999999995</v>
      </c>
      <c r="J62" s="90"/>
      <c r="K62" s="90">
        <v>173.37704752599998</v>
      </c>
      <c r="L62" s="91">
        <v>2.0502996714699163E-5</v>
      </c>
      <c r="M62" s="91">
        <f t="shared" si="0"/>
        <v>7.2773476687144146E-3</v>
      </c>
      <c r="N62" s="91">
        <f>K62/'סכום נכסי הקרן'!$C$42</f>
        <v>8.962717877360523E-4</v>
      </c>
    </row>
    <row r="63" spans="2:14">
      <c r="B63" s="86" t="s">
        <v>1648</v>
      </c>
      <c r="C63" s="87" t="s">
        <v>1649</v>
      </c>
      <c r="D63" s="88" t="s">
        <v>1427</v>
      </c>
      <c r="E63" s="87"/>
      <c r="F63" s="88" t="s">
        <v>1556</v>
      </c>
      <c r="G63" s="88" t="s">
        <v>132</v>
      </c>
      <c r="H63" s="90">
        <v>462.90788500000002</v>
      </c>
      <c r="I63" s="101">
        <v>11508</v>
      </c>
      <c r="J63" s="90"/>
      <c r="K63" s="90">
        <v>192.57625345200003</v>
      </c>
      <c r="L63" s="91">
        <v>9.1393461994077001E-6</v>
      </c>
      <c r="M63" s="91">
        <f t="shared" si="0"/>
        <v>8.0832172949450252E-3</v>
      </c>
      <c r="N63" s="91">
        <f>K63/'סכום נכסי הקרן'!$C$42</f>
        <v>9.9552198759787747E-4</v>
      </c>
    </row>
    <row r="64" spans="2:14">
      <c r="B64" s="86" t="s">
        <v>1650</v>
      </c>
      <c r="C64" s="87" t="s">
        <v>1651</v>
      </c>
      <c r="D64" s="88" t="s">
        <v>29</v>
      </c>
      <c r="E64" s="87"/>
      <c r="F64" s="88" t="s">
        <v>1556</v>
      </c>
      <c r="G64" s="88" t="s">
        <v>134</v>
      </c>
      <c r="H64" s="90">
        <v>3524.5416139999998</v>
      </c>
      <c r="I64" s="101">
        <v>20348</v>
      </c>
      <c r="J64" s="90"/>
      <c r="K64" s="90">
        <v>2820.0705320520001</v>
      </c>
      <c r="L64" s="91">
        <v>1.2988705999274084E-4</v>
      </c>
      <c r="M64" s="91">
        <f t="shared" si="0"/>
        <v>0.11836995729761303</v>
      </c>
      <c r="N64" s="91">
        <f>K64/'סכום נכסי הקרן'!$C$42</f>
        <v>1.4578340636034708E-2</v>
      </c>
    </row>
    <row r="65" spans="2:14">
      <c r="B65" s="86" t="s">
        <v>1652</v>
      </c>
      <c r="C65" s="87" t="s">
        <v>1653</v>
      </c>
      <c r="D65" s="88" t="s">
        <v>29</v>
      </c>
      <c r="E65" s="87"/>
      <c r="F65" s="88" t="s">
        <v>1556</v>
      </c>
      <c r="G65" s="88" t="s">
        <v>134</v>
      </c>
      <c r="H65" s="90">
        <v>956.69516999999996</v>
      </c>
      <c r="I65" s="101">
        <v>5431.8</v>
      </c>
      <c r="J65" s="90"/>
      <c r="K65" s="90">
        <v>204.339793671</v>
      </c>
      <c r="L65" s="91">
        <v>1.4943197288687097E-4</v>
      </c>
      <c r="M65" s="91">
        <f t="shared" si="0"/>
        <v>8.5769814535239155E-3</v>
      </c>
      <c r="N65" s="91">
        <f>K65/'סכום נכסי הקרן'!$C$42</f>
        <v>1.0563335504468006E-3</v>
      </c>
    </row>
    <row r="66" spans="2:14">
      <c r="B66" s="86" t="s">
        <v>1654</v>
      </c>
      <c r="C66" s="87" t="s">
        <v>1655</v>
      </c>
      <c r="D66" s="88" t="s">
        <v>29</v>
      </c>
      <c r="E66" s="87"/>
      <c r="F66" s="88" t="s">
        <v>1556</v>
      </c>
      <c r="G66" s="88" t="s">
        <v>134</v>
      </c>
      <c r="H66" s="90">
        <v>1228.0448849999998</v>
      </c>
      <c r="I66" s="101">
        <v>8980</v>
      </c>
      <c r="J66" s="90"/>
      <c r="K66" s="90">
        <v>433.63684509299998</v>
      </c>
      <c r="L66" s="91">
        <v>2.1895833221896883E-4</v>
      </c>
      <c r="M66" s="91">
        <f t="shared" si="0"/>
        <v>1.8201521647396711E-2</v>
      </c>
      <c r="N66" s="91">
        <f>K66/'סכום נכסי הקרן'!$C$42</f>
        <v>2.2416835211214502E-3</v>
      </c>
    </row>
    <row r="67" spans="2:14">
      <c r="B67" s="86" t="s">
        <v>1656</v>
      </c>
      <c r="C67" s="87" t="s">
        <v>1657</v>
      </c>
      <c r="D67" s="88" t="s">
        <v>29</v>
      </c>
      <c r="E67" s="87"/>
      <c r="F67" s="88" t="s">
        <v>1556</v>
      </c>
      <c r="G67" s="88" t="s">
        <v>134</v>
      </c>
      <c r="H67" s="90">
        <v>1313.4334090000004</v>
      </c>
      <c r="I67" s="101">
        <v>2119.9</v>
      </c>
      <c r="J67" s="90"/>
      <c r="K67" s="90">
        <v>109.48611175399998</v>
      </c>
      <c r="L67" s="91">
        <v>3.6657129254902108E-5</v>
      </c>
      <c r="M67" s="91">
        <f t="shared" si="0"/>
        <v>4.5955823535989825E-3</v>
      </c>
      <c r="N67" s="91">
        <f>K67/'סכום נכסי הקרן'!$C$42</f>
        <v>5.6598791197728232E-4</v>
      </c>
    </row>
    <row r="68" spans="2:14">
      <c r="B68" s="86" t="s">
        <v>1658</v>
      </c>
      <c r="C68" s="87" t="s">
        <v>1659</v>
      </c>
      <c r="D68" s="88" t="s">
        <v>122</v>
      </c>
      <c r="E68" s="87"/>
      <c r="F68" s="88" t="s">
        <v>1556</v>
      </c>
      <c r="G68" s="88" t="s">
        <v>141</v>
      </c>
      <c r="H68" s="90">
        <v>5375.744678</v>
      </c>
      <c r="I68" s="101">
        <v>211900</v>
      </c>
      <c r="J68" s="90"/>
      <c r="K68" s="90">
        <v>308.33708205199997</v>
      </c>
      <c r="L68" s="91">
        <v>6.7076333937680334E-7</v>
      </c>
      <c r="M68" s="91">
        <f t="shared" si="0"/>
        <v>1.2942175318291949E-2</v>
      </c>
      <c r="N68" s="91">
        <f>K68/'סכום נכסי הקרן'!$C$42</f>
        <v>1.5939470172060767E-3</v>
      </c>
    </row>
    <row r="69" spans="2:14">
      <c r="B69" s="86" t="s">
        <v>1660</v>
      </c>
      <c r="C69" s="87" t="s">
        <v>1661</v>
      </c>
      <c r="D69" s="88" t="s">
        <v>122</v>
      </c>
      <c r="E69" s="87"/>
      <c r="F69" s="88" t="s">
        <v>1556</v>
      </c>
      <c r="G69" s="88" t="s">
        <v>141</v>
      </c>
      <c r="H69" s="90">
        <v>35196.302000000003</v>
      </c>
      <c r="I69" s="101">
        <v>20000</v>
      </c>
      <c r="J69" s="90"/>
      <c r="K69" s="90">
        <v>190.53870050699999</v>
      </c>
      <c r="L69" s="91">
        <v>9.3521188959885961E-5</v>
      </c>
      <c r="M69" s="91">
        <f t="shared" si="0"/>
        <v>7.9976928187484014E-3</v>
      </c>
      <c r="N69" s="91">
        <f>K69/'סכום נכסי הקרן'!$C$42</f>
        <v>9.8498886774907985E-4</v>
      </c>
    </row>
    <row r="70" spans="2:14">
      <c r="B70" s="86" t="s">
        <v>1662</v>
      </c>
      <c r="C70" s="87" t="s">
        <v>1663</v>
      </c>
      <c r="D70" s="88" t="s">
        <v>1411</v>
      </c>
      <c r="E70" s="87"/>
      <c r="F70" s="88" t="s">
        <v>1556</v>
      </c>
      <c r="G70" s="88" t="s">
        <v>132</v>
      </c>
      <c r="H70" s="90">
        <v>86.848405</v>
      </c>
      <c r="I70" s="101">
        <v>32093</v>
      </c>
      <c r="J70" s="90">
        <v>0.148259908</v>
      </c>
      <c r="K70" s="90">
        <v>100.906475341</v>
      </c>
      <c r="L70" s="91">
        <v>1.6153334883288386E-7</v>
      </c>
      <c r="M70" s="91">
        <f t="shared" si="0"/>
        <v>4.2354597310286591E-3</v>
      </c>
      <c r="N70" s="91">
        <f>K70/'סכום נכסי הקרן'!$C$42</f>
        <v>5.2163552407050553E-4</v>
      </c>
    </row>
    <row r="71" spans="2:14">
      <c r="B71" s="86" t="s">
        <v>1664</v>
      </c>
      <c r="C71" s="87" t="s">
        <v>1665</v>
      </c>
      <c r="D71" s="88" t="s">
        <v>121</v>
      </c>
      <c r="E71" s="87"/>
      <c r="F71" s="88" t="s">
        <v>1556</v>
      </c>
      <c r="G71" s="88" t="s">
        <v>132</v>
      </c>
      <c r="H71" s="90">
        <v>44.886761999999997</v>
      </c>
      <c r="I71" s="101">
        <v>78531</v>
      </c>
      <c r="J71" s="90"/>
      <c r="K71" s="90">
        <v>127.428833685</v>
      </c>
      <c r="L71" s="91">
        <v>2.8883277402935149E-6</v>
      </c>
      <c r="M71" s="91">
        <f t="shared" si="0"/>
        <v>5.348712179479612E-3</v>
      </c>
      <c r="N71" s="91">
        <f>K71/'סכום נכסי הקרן'!$C$42</f>
        <v>6.5874272405548801E-4</v>
      </c>
    </row>
    <row r="72" spans="2:14">
      <c r="B72" s="86" t="s">
        <v>1666</v>
      </c>
      <c r="C72" s="87" t="s">
        <v>1667</v>
      </c>
      <c r="D72" s="88" t="s">
        <v>1427</v>
      </c>
      <c r="E72" s="87"/>
      <c r="F72" s="88" t="s">
        <v>1556</v>
      </c>
      <c r="G72" s="88" t="s">
        <v>132</v>
      </c>
      <c r="H72" s="90">
        <v>1293.0815299999999</v>
      </c>
      <c r="I72" s="101">
        <v>5316</v>
      </c>
      <c r="J72" s="90"/>
      <c r="K72" s="90">
        <v>248.49587409699998</v>
      </c>
      <c r="L72" s="91">
        <v>3.0787486878048046E-5</v>
      </c>
      <c r="M72" s="91">
        <f t="shared" si="0"/>
        <v>1.043039373348288E-2</v>
      </c>
      <c r="N72" s="91">
        <f>K72/'סכום נכסי הקרן'!$C$42</f>
        <v>1.28459818932233E-3</v>
      </c>
    </row>
    <row r="73" spans="2:14">
      <c r="B73" s="86" t="s">
        <v>1668</v>
      </c>
      <c r="C73" s="87" t="s">
        <v>1669</v>
      </c>
      <c r="D73" s="88" t="s">
        <v>29</v>
      </c>
      <c r="E73" s="87"/>
      <c r="F73" s="88" t="s">
        <v>1556</v>
      </c>
      <c r="G73" s="88" t="s">
        <v>134</v>
      </c>
      <c r="H73" s="90">
        <v>238.78395600000005</v>
      </c>
      <c r="I73" s="101">
        <v>22870</v>
      </c>
      <c r="J73" s="90"/>
      <c r="K73" s="90">
        <v>214.73701141999999</v>
      </c>
      <c r="L73" s="91">
        <v>1.4150160355555559E-4</v>
      </c>
      <c r="M73" s="91">
        <f t="shared" si="0"/>
        <v>9.0133954392647587E-3</v>
      </c>
      <c r="N73" s="91">
        <f>K73/'סכום נכסי הקרן'!$C$42</f>
        <v>1.1100819160600735E-3</v>
      </c>
    </row>
    <row r="74" spans="2:14">
      <c r="B74" s="86" t="s">
        <v>1670</v>
      </c>
      <c r="C74" s="87" t="s">
        <v>1671</v>
      </c>
      <c r="D74" s="88" t="s">
        <v>29</v>
      </c>
      <c r="E74" s="87"/>
      <c r="F74" s="88" t="s">
        <v>1556</v>
      </c>
      <c r="G74" s="88" t="s">
        <v>134</v>
      </c>
      <c r="H74" s="90">
        <v>804.15898600000003</v>
      </c>
      <c r="I74" s="101">
        <v>19450</v>
      </c>
      <c r="J74" s="90"/>
      <c r="K74" s="90">
        <v>615.03116690999991</v>
      </c>
      <c r="L74" s="91">
        <v>2.4087434057211323E-4</v>
      </c>
      <c r="M74" s="91">
        <f t="shared" si="0"/>
        <v>2.5815387287801139E-2</v>
      </c>
      <c r="N74" s="91">
        <f>K74/'סכום נכסי הקרן'!$C$42</f>
        <v>3.1794005685622929E-3</v>
      </c>
    </row>
    <row r="75" spans="2:14">
      <c r="B75" s="86" t="s">
        <v>1672</v>
      </c>
      <c r="C75" s="87" t="s">
        <v>1673</v>
      </c>
      <c r="D75" s="88" t="s">
        <v>1427</v>
      </c>
      <c r="E75" s="87"/>
      <c r="F75" s="88" t="s">
        <v>1556</v>
      </c>
      <c r="G75" s="88" t="s">
        <v>132</v>
      </c>
      <c r="H75" s="90">
        <v>884.18466599999999</v>
      </c>
      <c r="I75" s="101">
        <v>7621</v>
      </c>
      <c r="J75" s="90"/>
      <c r="K75" s="90">
        <v>243.59212388</v>
      </c>
      <c r="L75" s="91">
        <v>1.0408295067686875E-5</v>
      </c>
      <c r="M75" s="91">
        <f t="shared" si="0"/>
        <v>1.0224563171024541E-2</v>
      </c>
      <c r="N75" s="91">
        <f>K75/'סכום נכסי הקרן'!$C$42</f>
        <v>1.2592482768839922E-3</v>
      </c>
    </row>
    <row r="76" spans="2:14">
      <c r="B76" s="86" t="s">
        <v>1674</v>
      </c>
      <c r="C76" s="87" t="s">
        <v>1675</v>
      </c>
      <c r="D76" s="88" t="s">
        <v>121</v>
      </c>
      <c r="E76" s="87"/>
      <c r="F76" s="88" t="s">
        <v>1556</v>
      </c>
      <c r="G76" s="88" t="s">
        <v>132</v>
      </c>
      <c r="H76" s="90">
        <v>2142.3836000000001</v>
      </c>
      <c r="I76" s="101">
        <v>3037.125</v>
      </c>
      <c r="J76" s="90"/>
      <c r="K76" s="90">
        <v>235.21672750000002</v>
      </c>
      <c r="L76" s="91">
        <v>1.1275703157894737E-4</v>
      </c>
      <c r="M76" s="91">
        <f t="shared" ref="M76:M83" si="1">IFERROR(K76/$K$11,0)</f>
        <v>9.87301334254213E-3</v>
      </c>
      <c r="N76" s="91">
        <f>K76/'סכום נכסי הקרן'!$C$42</f>
        <v>1.215951706815368E-3</v>
      </c>
    </row>
    <row r="77" spans="2:14">
      <c r="B77" s="86" t="s">
        <v>1676</v>
      </c>
      <c r="C77" s="87" t="s">
        <v>1677</v>
      </c>
      <c r="D77" s="88" t="s">
        <v>1427</v>
      </c>
      <c r="E77" s="87"/>
      <c r="F77" s="88" t="s">
        <v>1556</v>
      </c>
      <c r="G77" s="88" t="s">
        <v>132</v>
      </c>
      <c r="H77" s="90">
        <v>1195.872404</v>
      </c>
      <c r="I77" s="101">
        <v>15101</v>
      </c>
      <c r="J77" s="90"/>
      <c r="K77" s="90">
        <v>652.82812082500004</v>
      </c>
      <c r="L77" s="91">
        <v>4.1385983688714958E-6</v>
      </c>
      <c r="M77" s="91">
        <f t="shared" si="1"/>
        <v>2.7401880877251518E-2</v>
      </c>
      <c r="N77" s="91">
        <f>K77/'סכום נכסי הקרן'!$C$42</f>
        <v>3.3747917344621168E-3</v>
      </c>
    </row>
    <row r="78" spans="2:14">
      <c r="B78" s="86" t="s">
        <v>1678</v>
      </c>
      <c r="C78" s="87" t="s">
        <v>1679</v>
      </c>
      <c r="D78" s="88" t="s">
        <v>1427</v>
      </c>
      <c r="E78" s="87"/>
      <c r="F78" s="88" t="s">
        <v>1556</v>
      </c>
      <c r="G78" s="88" t="s">
        <v>132</v>
      </c>
      <c r="H78" s="90">
        <v>489.68767999999994</v>
      </c>
      <c r="I78" s="101">
        <v>6769</v>
      </c>
      <c r="J78" s="90"/>
      <c r="K78" s="90">
        <v>119.82625699900002</v>
      </c>
      <c r="L78" s="91">
        <v>2.1400173827798603E-6</v>
      </c>
      <c r="M78" s="91">
        <f t="shared" si="1"/>
        <v>5.0296007716458414E-3</v>
      </c>
      <c r="N78" s="91">
        <f>K78/'סכום נכסי הקרן'!$C$42</f>
        <v>6.194412415640423E-4</v>
      </c>
    </row>
    <row r="79" spans="2:14">
      <c r="B79" s="86" t="s">
        <v>1680</v>
      </c>
      <c r="C79" s="87" t="s">
        <v>1681</v>
      </c>
      <c r="D79" s="88" t="s">
        <v>123</v>
      </c>
      <c r="E79" s="87"/>
      <c r="F79" s="88" t="s">
        <v>1556</v>
      </c>
      <c r="G79" s="88" t="s">
        <v>136</v>
      </c>
      <c r="H79" s="90">
        <v>2786.9105239999999</v>
      </c>
      <c r="I79" s="101">
        <v>8978</v>
      </c>
      <c r="J79" s="90"/>
      <c r="K79" s="90">
        <v>604.47950486399998</v>
      </c>
      <c r="L79" s="91">
        <v>2.0716422490354343E-5</v>
      </c>
      <c r="M79" s="91">
        <f t="shared" si="1"/>
        <v>2.5372490639788924E-2</v>
      </c>
      <c r="N79" s="91">
        <f>K79/'סכום נכסי הקרן'!$C$42</f>
        <v>3.1248538039212767E-3</v>
      </c>
    </row>
    <row r="80" spans="2:14">
      <c r="B80" s="86" t="s">
        <v>1682</v>
      </c>
      <c r="C80" s="87" t="s">
        <v>1683</v>
      </c>
      <c r="D80" s="88" t="s">
        <v>1427</v>
      </c>
      <c r="E80" s="87"/>
      <c r="F80" s="88" t="s">
        <v>1556</v>
      </c>
      <c r="G80" s="88" t="s">
        <v>132</v>
      </c>
      <c r="H80" s="90">
        <v>1578.5924019999998</v>
      </c>
      <c r="I80" s="101">
        <v>2784</v>
      </c>
      <c r="J80" s="90"/>
      <c r="K80" s="90">
        <v>158.87206504099998</v>
      </c>
      <c r="L80" s="91">
        <v>2.0212450729833545E-5</v>
      </c>
      <c r="M80" s="91">
        <f t="shared" si="1"/>
        <v>6.6685139045096781E-3</v>
      </c>
      <c r="N80" s="91">
        <f>K80/'סכום נכסי הקרן'!$C$42</f>
        <v>8.2128835268268112E-4</v>
      </c>
    </row>
    <row r="81" spans="2:14">
      <c r="B81" s="92"/>
      <c r="C81" s="87"/>
      <c r="D81" s="87"/>
      <c r="E81" s="87"/>
      <c r="F81" s="87"/>
      <c r="G81" s="87"/>
      <c r="H81" s="90"/>
      <c r="I81" s="101"/>
      <c r="J81" s="87"/>
      <c r="K81" s="87"/>
      <c r="L81" s="87"/>
      <c r="M81" s="91"/>
      <c r="N81" s="87"/>
    </row>
    <row r="82" spans="2:14">
      <c r="B82" s="85" t="s">
        <v>227</v>
      </c>
      <c r="C82" s="80"/>
      <c r="D82" s="81"/>
      <c r="E82" s="80"/>
      <c r="F82" s="81"/>
      <c r="G82" s="81"/>
      <c r="H82" s="83"/>
      <c r="I82" s="99"/>
      <c r="J82" s="83"/>
      <c r="K82" s="83">
        <v>317.80394304200001</v>
      </c>
      <c r="L82" s="84"/>
      <c r="M82" s="84">
        <f t="shared" si="1"/>
        <v>1.3339538404921331E-2</v>
      </c>
      <c r="N82" s="84">
        <f>K82/'סכום נכסי הקרן'!$C$42</f>
        <v>1.6428859081655828E-3</v>
      </c>
    </row>
    <row r="83" spans="2:14">
      <c r="B83" s="86" t="s">
        <v>1684</v>
      </c>
      <c r="C83" s="87" t="s">
        <v>1685</v>
      </c>
      <c r="D83" s="88" t="s">
        <v>121</v>
      </c>
      <c r="E83" s="87"/>
      <c r="F83" s="88" t="s">
        <v>1584</v>
      </c>
      <c r="G83" s="88" t="s">
        <v>132</v>
      </c>
      <c r="H83" s="90">
        <v>957.13196200000004</v>
      </c>
      <c r="I83" s="101">
        <v>9185</v>
      </c>
      <c r="J83" s="90"/>
      <c r="K83" s="90">
        <v>317.80394304200001</v>
      </c>
      <c r="L83" s="91">
        <v>3.0118479327820537E-5</v>
      </c>
      <c r="M83" s="91">
        <f t="shared" si="1"/>
        <v>1.3339538404921331E-2</v>
      </c>
      <c r="N83" s="91">
        <f>K83/'סכום נכסי הקרן'!$C$42</f>
        <v>1.6428859081655828E-3</v>
      </c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09" t="s">
        <v>221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09" t="s">
        <v>112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109" t="s">
        <v>204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109" t="s">
        <v>212</v>
      </c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109" t="s">
        <v>219</v>
      </c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1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1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2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7.42578125" style="2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230</v>
      </c>
    </row>
    <row r="2" spans="2:15">
      <c r="B2" s="46" t="s">
        <v>145</v>
      </c>
      <c r="C2" s="46" t="s">
        <v>231</v>
      </c>
    </row>
    <row r="3" spans="2:15">
      <c r="B3" s="46" t="s">
        <v>147</v>
      </c>
      <c r="C3" s="46" t="s">
        <v>232</v>
      </c>
    </row>
    <row r="4" spans="2:15">
      <c r="B4" s="46" t="s">
        <v>148</v>
      </c>
      <c r="C4" s="46">
        <v>9454</v>
      </c>
    </row>
    <row r="6" spans="2:15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93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63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206</v>
      </c>
      <c r="K8" s="29" t="s">
        <v>205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32</v>
      </c>
      <c r="C11" s="87"/>
      <c r="D11" s="88"/>
      <c r="E11" s="87"/>
      <c r="F11" s="88"/>
      <c r="G11" s="87"/>
      <c r="H11" s="87"/>
      <c r="I11" s="88"/>
      <c r="J11" s="90"/>
      <c r="K11" s="101"/>
      <c r="L11" s="90">
        <v>3262.4037853730001</v>
      </c>
      <c r="M11" s="91"/>
      <c r="N11" s="91">
        <f>IFERROR(L11/$L$11,0)</f>
        <v>1</v>
      </c>
      <c r="O11" s="91">
        <f>L11/'סכום נכסי הקרן'!$C$42</f>
        <v>1.6864980196381725E-2</v>
      </c>
    </row>
    <row r="12" spans="2:15" s="4" customFormat="1" ht="18" customHeight="1">
      <c r="B12" s="113" t="s">
        <v>198</v>
      </c>
      <c r="C12" s="87"/>
      <c r="D12" s="88"/>
      <c r="E12" s="87"/>
      <c r="F12" s="88"/>
      <c r="G12" s="87"/>
      <c r="H12" s="87"/>
      <c r="I12" s="88"/>
      <c r="J12" s="90"/>
      <c r="K12" s="101"/>
      <c r="L12" s="90">
        <v>3262.4037853730001</v>
      </c>
      <c r="M12" s="91"/>
      <c r="N12" s="91">
        <f t="shared" ref="N12:N24" si="0">IFERROR(L12/$L$11,0)</f>
        <v>1</v>
      </c>
      <c r="O12" s="91">
        <f>L12/'סכום נכסי הקרן'!$C$42</f>
        <v>1.6864980196381725E-2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99"/>
      <c r="L13" s="83">
        <v>1778.4080562619999</v>
      </c>
      <c r="M13" s="84"/>
      <c r="N13" s="84">
        <f t="shared" si="0"/>
        <v>0.54512199386093751</v>
      </c>
      <c r="O13" s="84">
        <f>L13/'סכום נכסי הקרן'!$C$42</f>
        <v>9.1934716310768331E-3</v>
      </c>
    </row>
    <row r="14" spans="2:15">
      <c r="B14" s="86" t="s">
        <v>1686</v>
      </c>
      <c r="C14" s="87" t="s">
        <v>1687</v>
      </c>
      <c r="D14" s="88" t="s">
        <v>29</v>
      </c>
      <c r="E14" s="87"/>
      <c r="F14" s="88" t="s">
        <v>1584</v>
      </c>
      <c r="G14" s="87" t="s">
        <v>701</v>
      </c>
      <c r="H14" s="87" t="s">
        <v>702</v>
      </c>
      <c r="I14" s="88" t="s">
        <v>134</v>
      </c>
      <c r="J14" s="90">
        <v>32.018796999999999</v>
      </c>
      <c r="K14" s="101">
        <v>101083.0267</v>
      </c>
      <c r="L14" s="90">
        <v>127.267889322</v>
      </c>
      <c r="M14" s="91">
        <v>9.9912999998944878E-8</v>
      </c>
      <c r="N14" s="91">
        <f t="shared" si="0"/>
        <v>3.9010465195205471E-2</v>
      </c>
      <c r="O14" s="91">
        <f>L14/'סכום נכסי הקרן'!$C$42</f>
        <v>6.5791072296877886E-4</v>
      </c>
    </row>
    <row r="15" spans="2:15">
      <c r="B15" s="86" t="s">
        <v>1688</v>
      </c>
      <c r="C15" s="87" t="s">
        <v>1689</v>
      </c>
      <c r="D15" s="88" t="s">
        <v>29</v>
      </c>
      <c r="E15" s="87"/>
      <c r="F15" s="88" t="s">
        <v>1584</v>
      </c>
      <c r="G15" s="87" t="s">
        <v>712</v>
      </c>
      <c r="H15" s="87" t="s">
        <v>702</v>
      </c>
      <c r="I15" s="88" t="s">
        <v>132</v>
      </c>
      <c r="J15" s="90">
        <v>5.4376429999999996</v>
      </c>
      <c r="K15" s="101">
        <v>1015461</v>
      </c>
      <c r="L15" s="90">
        <v>199.60988770399999</v>
      </c>
      <c r="M15" s="91">
        <v>3.8592670712155654E-5</v>
      </c>
      <c r="N15" s="91">
        <f t="shared" si="0"/>
        <v>6.1184911750946244E-2</v>
      </c>
      <c r="O15" s="91">
        <f>L15/'סכום נכסי הקרן'!$C$42</f>
        <v>1.031882324997072E-3</v>
      </c>
    </row>
    <row r="16" spans="2:15">
      <c r="B16" s="86" t="s">
        <v>1690</v>
      </c>
      <c r="C16" s="87" t="s">
        <v>1691</v>
      </c>
      <c r="D16" s="88" t="s">
        <v>29</v>
      </c>
      <c r="E16" s="87"/>
      <c r="F16" s="88" t="s">
        <v>1584</v>
      </c>
      <c r="G16" s="87" t="s">
        <v>720</v>
      </c>
      <c r="H16" s="87" t="s">
        <v>702</v>
      </c>
      <c r="I16" s="88" t="s">
        <v>132</v>
      </c>
      <c r="J16" s="90">
        <v>198.41476499999996</v>
      </c>
      <c r="K16" s="101">
        <v>33919.440000000002</v>
      </c>
      <c r="L16" s="90">
        <v>243.29375535399998</v>
      </c>
      <c r="M16" s="91">
        <v>2.0766167825973287E-5</v>
      </c>
      <c r="N16" s="91">
        <f t="shared" si="0"/>
        <v>7.4574997872675505E-2</v>
      </c>
      <c r="O16" s="91">
        <f>L16/'סכום נכסי הקרן'!$C$42</f>
        <v>1.2577058622678817E-3</v>
      </c>
    </row>
    <row r="17" spans="2:15">
      <c r="B17" s="86" t="s">
        <v>1692</v>
      </c>
      <c r="C17" s="87" t="s">
        <v>1693</v>
      </c>
      <c r="D17" s="88" t="s">
        <v>29</v>
      </c>
      <c r="E17" s="87"/>
      <c r="F17" s="88" t="s">
        <v>1584</v>
      </c>
      <c r="G17" s="87" t="s">
        <v>1694</v>
      </c>
      <c r="H17" s="87" t="s">
        <v>702</v>
      </c>
      <c r="I17" s="88" t="s">
        <v>134</v>
      </c>
      <c r="J17" s="90">
        <v>30.777766</v>
      </c>
      <c r="K17" s="101">
        <v>220566.59909999999</v>
      </c>
      <c r="L17" s="90">
        <v>266.93924831499999</v>
      </c>
      <c r="M17" s="91">
        <v>1.2164346731659871E-4</v>
      </c>
      <c r="N17" s="91">
        <f t="shared" si="0"/>
        <v>8.1822872297973387E-2</v>
      </c>
      <c r="O17" s="91">
        <f>L17/'סכום נכסי הקרן'!$C$42</f>
        <v>1.3799411209163923E-3</v>
      </c>
    </row>
    <row r="18" spans="2:15">
      <c r="B18" s="86" t="s">
        <v>1695</v>
      </c>
      <c r="C18" s="87" t="s">
        <v>1696</v>
      </c>
      <c r="D18" s="88" t="s">
        <v>29</v>
      </c>
      <c r="E18" s="87"/>
      <c r="F18" s="88" t="s">
        <v>1584</v>
      </c>
      <c r="G18" s="87" t="s">
        <v>1694</v>
      </c>
      <c r="H18" s="87" t="s">
        <v>702</v>
      </c>
      <c r="I18" s="88" t="s">
        <v>132</v>
      </c>
      <c r="J18" s="90">
        <v>75.479924999999994</v>
      </c>
      <c r="K18" s="101">
        <v>113350.9</v>
      </c>
      <c r="L18" s="90">
        <v>309.289171001</v>
      </c>
      <c r="M18" s="91">
        <v>1.2807491822362045E-4</v>
      </c>
      <c r="N18" s="91">
        <f t="shared" si="0"/>
        <v>9.4804074341655428E-2</v>
      </c>
      <c r="O18" s="91">
        <f>L18/'סכום נכסי הקרן'!$C$42</f>
        <v>1.5988688363083199E-3</v>
      </c>
    </row>
    <row r="19" spans="2:15">
      <c r="B19" s="86" t="s">
        <v>1697</v>
      </c>
      <c r="C19" s="87" t="s">
        <v>1698</v>
      </c>
      <c r="D19" s="88" t="s">
        <v>29</v>
      </c>
      <c r="E19" s="87"/>
      <c r="F19" s="88" t="s">
        <v>1584</v>
      </c>
      <c r="G19" s="87" t="s">
        <v>1699</v>
      </c>
      <c r="H19" s="87" t="s">
        <v>702</v>
      </c>
      <c r="I19" s="88" t="s">
        <v>135</v>
      </c>
      <c r="J19" s="90">
        <v>17324.128960999999</v>
      </c>
      <c r="K19" s="101">
        <v>133.5</v>
      </c>
      <c r="L19" s="90">
        <v>103.316115799</v>
      </c>
      <c r="M19" s="91">
        <v>7.4399783036401848E-8</v>
      </c>
      <c r="N19" s="91">
        <f t="shared" si="0"/>
        <v>3.1668708901766915E-2</v>
      </c>
      <c r="O19" s="91">
        <f>L19/'סכום נכסי הקרן'!$C$42</f>
        <v>5.3409214847327665E-4</v>
      </c>
    </row>
    <row r="20" spans="2:15">
      <c r="B20" s="86" t="s">
        <v>1700</v>
      </c>
      <c r="C20" s="87" t="s">
        <v>1701</v>
      </c>
      <c r="D20" s="88" t="s">
        <v>29</v>
      </c>
      <c r="E20" s="87"/>
      <c r="F20" s="88" t="s">
        <v>1584</v>
      </c>
      <c r="G20" s="87" t="s">
        <v>551</v>
      </c>
      <c r="H20" s="87"/>
      <c r="I20" s="88" t="s">
        <v>135</v>
      </c>
      <c r="J20" s="90">
        <v>724.98547800000006</v>
      </c>
      <c r="K20" s="101">
        <v>16324.43</v>
      </c>
      <c r="L20" s="90">
        <v>528.691988767</v>
      </c>
      <c r="M20" s="91">
        <v>1.4274842889756908E-6</v>
      </c>
      <c r="N20" s="91">
        <f t="shared" si="0"/>
        <v>0.16205596350071458</v>
      </c>
      <c r="O20" s="91">
        <f>L20/'סכום נכסי הקרן'!$C$42</f>
        <v>2.7330706151451113E-3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1"/>
      <c r="L21" s="87"/>
      <c r="M21" s="87"/>
      <c r="N21" s="91"/>
      <c r="O21" s="87"/>
    </row>
    <row r="22" spans="2:15">
      <c r="B22" s="85" t="s">
        <v>31</v>
      </c>
      <c r="C22" s="80"/>
      <c r="D22" s="81"/>
      <c r="E22" s="80"/>
      <c r="F22" s="81"/>
      <c r="G22" s="80"/>
      <c r="H22" s="80"/>
      <c r="I22" s="81"/>
      <c r="J22" s="83"/>
      <c r="K22" s="99"/>
      <c r="L22" s="83">
        <v>1483.9957291109999</v>
      </c>
      <c r="M22" s="84"/>
      <c r="N22" s="84">
        <f t="shared" si="0"/>
        <v>0.45487800613906237</v>
      </c>
      <c r="O22" s="84">
        <f>L22/'סכום נכסי הקרן'!$C$42</f>
        <v>7.6715085653048928E-3</v>
      </c>
    </row>
    <row r="23" spans="2:15">
      <c r="B23" s="86" t="s">
        <v>1702</v>
      </c>
      <c r="C23" s="87" t="s">
        <v>1703</v>
      </c>
      <c r="D23" s="88" t="s">
        <v>124</v>
      </c>
      <c r="E23" s="87"/>
      <c r="F23" s="88" t="s">
        <v>1556</v>
      </c>
      <c r="G23" s="87" t="s">
        <v>551</v>
      </c>
      <c r="H23" s="87"/>
      <c r="I23" s="88" t="s">
        <v>132</v>
      </c>
      <c r="J23" s="90">
        <v>10394.934114999998</v>
      </c>
      <c r="K23" s="101">
        <v>1469.4</v>
      </c>
      <c r="L23" s="90">
        <v>552.16653011400001</v>
      </c>
      <c r="M23" s="91">
        <v>1.6627411720249577E-5</v>
      </c>
      <c r="N23" s="91">
        <f t="shared" si="0"/>
        <v>0.16925143741851967</v>
      </c>
      <c r="O23" s="91">
        <f>L23/'סכום נכסי הקרן'!$C$42</f>
        <v>2.8544221402724752E-3</v>
      </c>
    </row>
    <row r="24" spans="2:15">
      <c r="B24" s="86" t="s">
        <v>1704</v>
      </c>
      <c r="C24" s="87" t="s">
        <v>1705</v>
      </c>
      <c r="D24" s="88" t="s">
        <v>124</v>
      </c>
      <c r="E24" s="87"/>
      <c r="F24" s="88" t="s">
        <v>1556</v>
      </c>
      <c r="G24" s="87" t="s">
        <v>551</v>
      </c>
      <c r="H24" s="87"/>
      <c r="I24" s="88" t="s">
        <v>132</v>
      </c>
      <c r="J24" s="90">
        <v>2123.2043609999996</v>
      </c>
      <c r="K24" s="101">
        <v>12140.49</v>
      </c>
      <c r="L24" s="90">
        <v>931.82919899700016</v>
      </c>
      <c r="M24" s="91">
        <v>2.0946618641855177E-5</v>
      </c>
      <c r="N24" s="91">
        <f t="shared" si="0"/>
        <v>0.28562656872054282</v>
      </c>
      <c r="O24" s="91">
        <f>L24/'סכום נכסי הקרן'!$C$42</f>
        <v>4.8170864250324181E-3</v>
      </c>
    </row>
    <row r="25" spans="2:15">
      <c r="B25" s="92"/>
      <c r="C25" s="87"/>
      <c r="D25" s="87"/>
      <c r="E25" s="87"/>
      <c r="F25" s="87"/>
      <c r="G25" s="87"/>
      <c r="H25" s="87"/>
      <c r="I25" s="87"/>
      <c r="J25" s="90"/>
      <c r="K25" s="101"/>
      <c r="L25" s="87"/>
      <c r="M25" s="87"/>
      <c r="N25" s="91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109" t="s">
        <v>221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09" t="s">
        <v>204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09" t="s">
        <v>212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1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1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60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9454</v>
      </c>
    </row>
    <row r="6" spans="2:12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94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1"/>
      <c r="I11" s="90">
        <v>5.2256527659999996</v>
      </c>
      <c r="J11" s="91"/>
      <c r="K11" s="91">
        <f>IFERROR(I11/$I$11,0)</f>
        <v>1</v>
      </c>
      <c r="L11" s="91">
        <f>I11/'סכום נכסי הקרן'!$C$42</f>
        <v>2.7013986069686086E-5</v>
      </c>
    </row>
    <row r="12" spans="2:12" s="4" customFormat="1" ht="18" customHeight="1">
      <c r="B12" s="113" t="s">
        <v>27</v>
      </c>
      <c r="C12" s="87"/>
      <c r="D12" s="88"/>
      <c r="E12" s="88"/>
      <c r="F12" s="88"/>
      <c r="G12" s="90"/>
      <c r="H12" s="101"/>
      <c r="I12" s="90">
        <v>4.9509526269999995</v>
      </c>
      <c r="J12" s="91"/>
      <c r="K12" s="91">
        <f t="shared" ref="K12:K21" si="0">IFERROR(I12/$I$11,0)</f>
        <v>0.94743237805862279</v>
      </c>
      <c r="L12" s="91">
        <f>I12/'סכום נכסי הקרן'!$C$42</f>
        <v>2.5593925062845197E-5</v>
      </c>
    </row>
    <row r="13" spans="2:12">
      <c r="B13" s="85" t="s">
        <v>1706</v>
      </c>
      <c r="C13" s="80"/>
      <c r="D13" s="81"/>
      <c r="E13" s="81"/>
      <c r="F13" s="81"/>
      <c r="G13" s="83"/>
      <c r="H13" s="99"/>
      <c r="I13" s="83">
        <v>4.9509526269999995</v>
      </c>
      <c r="J13" s="84"/>
      <c r="K13" s="84">
        <f t="shared" si="0"/>
        <v>0.94743237805862279</v>
      </c>
      <c r="L13" s="84">
        <f>I13/'סכום נכסי הקרן'!$C$42</f>
        <v>2.5593925062845197E-5</v>
      </c>
    </row>
    <row r="14" spans="2:12">
      <c r="B14" s="86" t="s">
        <v>1707</v>
      </c>
      <c r="C14" s="87" t="s">
        <v>1708</v>
      </c>
      <c r="D14" s="88" t="s">
        <v>120</v>
      </c>
      <c r="E14" s="88" t="s">
        <v>493</v>
      </c>
      <c r="F14" s="88" t="s">
        <v>133</v>
      </c>
      <c r="G14" s="90">
        <v>226.51335</v>
      </c>
      <c r="H14" s="101">
        <v>1696</v>
      </c>
      <c r="I14" s="90">
        <v>3.8416664159999994</v>
      </c>
      <c r="J14" s="91">
        <v>1.13256675E-4</v>
      </c>
      <c r="K14" s="91">
        <f t="shared" si="0"/>
        <v>0.73515531705345605</v>
      </c>
      <c r="L14" s="91">
        <f>I14/'סכום נכסי הקרן'!$C$42</f>
        <v>1.9859475493937722E-5</v>
      </c>
    </row>
    <row r="15" spans="2:12">
      <c r="B15" s="86" t="s">
        <v>1709</v>
      </c>
      <c r="C15" s="87" t="s">
        <v>1710</v>
      </c>
      <c r="D15" s="88" t="s">
        <v>120</v>
      </c>
      <c r="E15" s="88" t="s">
        <v>158</v>
      </c>
      <c r="F15" s="88" t="s">
        <v>133</v>
      </c>
      <c r="G15" s="90">
        <v>2858.3827500000002</v>
      </c>
      <c r="H15" s="101">
        <v>9.1</v>
      </c>
      <c r="I15" s="90">
        <v>0.26011282999999996</v>
      </c>
      <c r="J15" s="91">
        <v>1.9061796698549444E-4</v>
      </c>
      <c r="K15" s="91">
        <f t="shared" si="0"/>
        <v>4.9776141210986842E-2</v>
      </c>
      <c r="L15" s="91">
        <f>I15/'סכום נכסי הקרן'!$C$42</f>
        <v>1.3446519852763261E-6</v>
      </c>
    </row>
    <row r="16" spans="2:12">
      <c r="B16" s="86" t="s">
        <v>1711</v>
      </c>
      <c r="C16" s="87" t="s">
        <v>1712</v>
      </c>
      <c r="D16" s="88" t="s">
        <v>120</v>
      </c>
      <c r="E16" s="88" t="s">
        <v>493</v>
      </c>
      <c r="F16" s="88" t="s">
        <v>133</v>
      </c>
      <c r="G16" s="90">
        <v>1761.7705000000001</v>
      </c>
      <c r="H16" s="101">
        <v>48.2</v>
      </c>
      <c r="I16" s="90">
        <v>0.84917338099999995</v>
      </c>
      <c r="J16" s="91">
        <v>1.4381800000000001E-4</v>
      </c>
      <c r="K16" s="91">
        <f t="shared" si="0"/>
        <v>0.16250091979417983</v>
      </c>
      <c r="L16" s="91">
        <f>I16/'סכום נכסי הקרן'!$C$42</f>
        <v>4.3897975836311506E-6</v>
      </c>
    </row>
    <row r="17" spans="2:12">
      <c r="B17" s="92"/>
      <c r="C17" s="87"/>
      <c r="D17" s="87"/>
      <c r="E17" s="87"/>
      <c r="F17" s="87"/>
      <c r="G17" s="90"/>
      <c r="H17" s="101"/>
      <c r="I17" s="87"/>
      <c r="J17" s="87"/>
      <c r="K17" s="91"/>
      <c r="L17" s="87"/>
    </row>
    <row r="18" spans="2:12">
      <c r="B18" s="113" t="s">
        <v>42</v>
      </c>
      <c r="C18" s="87"/>
      <c r="D18" s="88"/>
      <c r="E18" s="88"/>
      <c r="F18" s="88"/>
      <c r="G18" s="90"/>
      <c r="H18" s="101"/>
      <c r="I18" s="90">
        <v>0.27470013900000001</v>
      </c>
      <c r="J18" s="91"/>
      <c r="K18" s="91">
        <f t="shared" si="0"/>
        <v>5.2567621941377193E-2</v>
      </c>
      <c r="L18" s="91">
        <f>I18/'סכום נכסי הקרן'!$C$42</f>
        <v>1.4200610068408883E-6</v>
      </c>
    </row>
    <row r="19" spans="2:12">
      <c r="B19" s="85" t="s">
        <v>1713</v>
      </c>
      <c r="C19" s="80"/>
      <c r="D19" s="81"/>
      <c r="E19" s="81"/>
      <c r="F19" s="81"/>
      <c r="G19" s="83"/>
      <c r="H19" s="99"/>
      <c r="I19" s="83">
        <v>0.27470013900000001</v>
      </c>
      <c r="J19" s="84"/>
      <c r="K19" s="84">
        <f t="shared" si="0"/>
        <v>5.2567621941377193E-2</v>
      </c>
      <c r="L19" s="84">
        <f>I19/'סכום נכסי הקרן'!$C$42</f>
        <v>1.4200610068408883E-6</v>
      </c>
    </row>
    <row r="20" spans="2:12">
      <c r="B20" s="86" t="s">
        <v>1714</v>
      </c>
      <c r="C20" s="87" t="s">
        <v>1715</v>
      </c>
      <c r="D20" s="88" t="s">
        <v>1411</v>
      </c>
      <c r="E20" s="88" t="s">
        <v>785</v>
      </c>
      <c r="F20" s="88" t="s">
        <v>132</v>
      </c>
      <c r="G20" s="90">
        <v>431.45400000000001</v>
      </c>
      <c r="H20" s="101">
        <v>14.97</v>
      </c>
      <c r="I20" s="90">
        <v>0.23348802000000002</v>
      </c>
      <c r="J20" s="91">
        <v>1.2917784431137725E-5</v>
      </c>
      <c r="K20" s="91">
        <f t="shared" si="0"/>
        <v>4.4681120322260626E-2</v>
      </c>
      <c r="L20" s="91">
        <f>I20/'סכום נכסי הקרן'!$C$42</f>
        <v>1.2070151619635164E-6</v>
      </c>
    </row>
    <row r="21" spans="2:12">
      <c r="B21" s="86" t="s">
        <v>1716</v>
      </c>
      <c r="C21" s="87" t="s">
        <v>1717</v>
      </c>
      <c r="D21" s="88" t="s">
        <v>1427</v>
      </c>
      <c r="E21" s="88" t="s">
        <v>846</v>
      </c>
      <c r="F21" s="88" t="s">
        <v>132</v>
      </c>
      <c r="G21" s="90">
        <v>114.00308999999999</v>
      </c>
      <c r="H21" s="101">
        <v>10</v>
      </c>
      <c r="I21" s="90">
        <v>4.1212118999999998E-2</v>
      </c>
      <c r="J21" s="91">
        <v>4.5060509881422918E-6</v>
      </c>
      <c r="K21" s="91">
        <f t="shared" si="0"/>
        <v>7.8865016191165729E-3</v>
      </c>
      <c r="L21" s="91">
        <f>I21/'סכום נכסי הקרן'!$C$42</f>
        <v>2.130458448773719E-7</v>
      </c>
    </row>
    <row r="22" spans="2:12">
      <c r="B22" s="92"/>
      <c r="C22" s="87"/>
      <c r="D22" s="87"/>
      <c r="E22" s="87"/>
      <c r="F22" s="87"/>
      <c r="G22" s="90"/>
      <c r="H22" s="101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9" t="s">
        <v>221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9" t="s">
        <v>112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9" t="s">
        <v>204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212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