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B14BE3F6-0895-4850-ADBF-B7D54B053891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מזומנים!$B$7:$L$176</definedName>
    <definedName name="_xlnm._FilterDatabase" localSheetId="5" hidden="1">מניות!$B$8:$O$499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J13" i="69" l="1"/>
  <c r="G13" i="69"/>
  <c r="J17" i="69"/>
  <c r="G17" i="69"/>
  <c r="M17" i="69"/>
  <c r="M12" i="69" s="1"/>
  <c r="M13" i="69"/>
  <c r="O13" i="69" s="1"/>
  <c r="J52" i="58" l="1"/>
  <c r="J51" i="58" s="1"/>
  <c r="J22" i="58"/>
  <c r="J12" i="58"/>
  <c r="J11" i="58" s="1"/>
  <c r="J10" i="58" l="1"/>
  <c r="P33" i="78"/>
  <c r="P12" i="78"/>
  <c r="K11" i="58" l="1"/>
  <c r="K12" i="58"/>
  <c r="K52" i="58"/>
  <c r="K10" i="58"/>
  <c r="K22" i="58"/>
  <c r="K51" i="58"/>
  <c r="L211" i="62" l="1"/>
  <c r="L184" i="62"/>
  <c r="L111" i="62"/>
  <c r="L12" i="62" s="1"/>
  <c r="I11" i="81"/>
  <c r="I10" i="81" s="1"/>
  <c r="R13" i="61"/>
  <c r="R12" i="61" s="1"/>
  <c r="R11" i="61" s="1"/>
  <c r="C15" i="88" s="1"/>
  <c r="L183" i="62" l="1"/>
  <c r="L11" i="62" s="1"/>
  <c r="C16" i="88" s="1"/>
  <c r="J10" i="81"/>
  <c r="C37" i="88"/>
  <c r="J13" i="81"/>
  <c r="J12" i="81"/>
  <c r="J11" i="81"/>
  <c r="C11" i="88" l="1"/>
  <c r="C38" i="88"/>
  <c r="C23" i="88"/>
  <c r="C12" i="88"/>
  <c r="C10" i="88" l="1"/>
  <c r="O10" i="93"/>
  <c r="O10" i="92"/>
  <c r="H25" i="80"/>
  <c r="H24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N10" i="79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02" i="76"/>
  <c r="J301" i="76"/>
  <c r="J300" i="76"/>
  <c r="J299" i="76"/>
  <c r="J298" i="76"/>
  <c r="J297" i="76"/>
  <c r="J296" i="76"/>
  <c r="J295" i="76"/>
  <c r="J294" i="76"/>
  <c r="J293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1" i="75"/>
  <c r="K15" i="74"/>
  <c r="K14" i="74"/>
  <c r="K13" i="74"/>
  <c r="K12" i="74"/>
  <c r="K11" i="74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0" i="73"/>
  <c r="J29" i="73"/>
  <c r="J28" i="73"/>
  <c r="J27" i="73"/>
  <c r="J25" i="73"/>
  <c r="J24" i="73"/>
  <c r="J22" i="73"/>
  <c r="J21" i="73"/>
  <c r="J20" i="73"/>
  <c r="J19" i="73"/>
  <c r="J17" i="73"/>
  <c r="J16" i="73"/>
  <c r="J14" i="73"/>
  <c r="J13" i="73"/>
  <c r="J12" i="73"/>
  <c r="J11" i="73"/>
  <c r="L33" i="72"/>
  <c r="L32" i="72"/>
  <c r="L31" i="72"/>
  <c r="L30" i="72"/>
  <c r="L29" i="72"/>
  <c r="L28" i="72"/>
  <c r="L27" i="72"/>
  <c r="L26" i="72"/>
  <c r="L25" i="72"/>
  <c r="L23" i="72"/>
  <c r="L20" i="72"/>
  <c r="L19" i="72"/>
  <c r="L18" i="72"/>
  <c r="L17" i="72"/>
  <c r="L16" i="72"/>
  <c r="L14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7" i="69"/>
  <c r="O12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15" i="64"/>
  <c r="N14" i="64"/>
  <c r="N13" i="64"/>
  <c r="N12" i="64"/>
  <c r="N11" i="64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285" i="61"/>
  <c r="T284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42" i="88" l="1"/>
  <c r="P13" i="69" s="1"/>
  <c r="K13" i="81" l="1"/>
  <c r="L22" i="58"/>
  <c r="L11" i="58"/>
  <c r="L52" i="58"/>
  <c r="L12" i="58"/>
  <c r="L10" i="58"/>
  <c r="L51" i="58"/>
  <c r="D10" i="88"/>
  <c r="K11" i="81"/>
  <c r="K12" i="81"/>
  <c r="D15" i="88"/>
  <c r="D21" i="88"/>
  <c r="D27" i="88"/>
  <c r="D33" i="88"/>
  <c r="D39" i="88"/>
  <c r="D16" i="88"/>
  <c r="D28" i="88"/>
  <c r="D34" i="88"/>
  <c r="D11" i="88"/>
  <c r="D23" i="88"/>
  <c r="D35" i="88"/>
  <c r="D41" i="88"/>
  <c r="D12" i="88"/>
  <c r="D18" i="88"/>
  <c r="D24" i="88"/>
  <c r="D30" i="88"/>
  <c r="D36" i="88"/>
  <c r="D42" i="88"/>
  <c r="D13" i="88"/>
  <c r="D19" i="88"/>
  <c r="D25" i="88"/>
  <c r="D31" i="88"/>
  <c r="D37" i="88"/>
  <c r="D14" i="88"/>
  <c r="D20" i="88"/>
  <c r="D26" i="88"/>
  <c r="D32" i="88"/>
  <c r="D38" i="88"/>
  <c r="D22" i="88"/>
  <c r="D40" i="88"/>
  <c r="D17" i="88"/>
  <c r="D29" i="88"/>
  <c r="P10" i="93"/>
  <c r="I25" i="80"/>
  <c r="I21" i="80"/>
  <c r="I18" i="80"/>
  <c r="I15" i="80"/>
  <c r="I12" i="80"/>
  <c r="O10" i="79"/>
  <c r="R341" i="78"/>
  <c r="R338" i="78"/>
  <c r="R335" i="78"/>
  <c r="R332" i="78"/>
  <c r="R329" i="78"/>
  <c r="R326" i="78"/>
  <c r="R323" i="78"/>
  <c r="R320" i="78"/>
  <c r="R317" i="78"/>
  <c r="R314" i="78"/>
  <c r="R311" i="78"/>
  <c r="R308" i="78"/>
  <c r="R305" i="78"/>
  <c r="R302" i="78"/>
  <c r="R299" i="78"/>
  <c r="R296" i="78"/>
  <c r="R293" i="78"/>
  <c r="R290" i="78"/>
  <c r="R287" i="78"/>
  <c r="R284" i="78"/>
  <c r="R281" i="78"/>
  <c r="R278" i="78"/>
  <c r="R275" i="78"/>
  <c r="R272" i="78"/>
  <c r="R269" i="78"/>
  <c r="R266" i="78"/>
  <c r="R263" i="78"/>
  <c r="R259" i="78"/>
  <c r="R255" i="78"/>
  <c r="R252" i="78"/>
  <c r="R249" i="78"/>
  <c r="R246" i="78"/>
  <c r="R243" i="78"/>
  <c r="R240" i="78"/>
  <c r="R237" i="78"/>
  <c r="R234" i="78"/>
  <c r="R231" i="78"/>
  <c r="R228" i="78"/>
  <c r="R225" i="78"/>
  <c r="R222" i="78"/>
  <c r="R219" i="78"/>
  <c r="R216" i="78"/>
  <c r="R213" i="78"/>
  <c r="R210" i="78"/>
  <c r="R207" i="78"/>
  <c r="R204" i="78"/>
  <c r="R201" i="78"/>
  <c r="R198" i="78"/>
  <c r="R195" i="78"/>
  <c r="R192" i="78"/>
  <c r="R189" i="78"/>
  <c r="R186" i="78"/>
  <c r="R183" i="78"/>
  <c r="R180" i="78"/>
  <c r="R177" i="78"/>
  <c r="R174" i="78"/>
  <c r="R171" i="78"/>
  <c r="R168" i="78"/>
  <c r="R165" i="78"/>
  <c r="R162" i="78"/>
  <c r="R159" i="78"/>
  <c r="R156" i="78"/>
  <c r="R153" i="78"/>
  <c r="R150" i="78"/>
  <c r="R147" i="78"/>
  <c r="R144" i="78"/>
  <c r="R141" i="78"/>
  <c r="R138" i="78"/>
  <c r="R135" i="78"/>
  <c r="R132" i="78"/>
  <c r="R129" i="78"/>
  <c r="I20" i="80"/>
  <c r="I13" i="80"/>
  <c r="R337" i="78"/>
  <c r="R330" i="78"/>
  <c r="R319" i="78"/>
  <c r="R312" i="78"/>
  <c r="R301" i="78"/>
  <c r="R294" i="78"/>
  <c r="R283" i="78"/>
  <c r="R276" i="78"/>
  <c r="R265" i="78"/>
  <c r="R257" i="78"/>
  <c r="R248" i="78"/>
  <c r="R241" i="78"/>
  <c r="R230" i="78"/>
  <c r="R223" i="78"/>
  <c r="R212" i="78"/>
  <c r="R205" i="78"/>
  <c r="R194" i="78"/>
  <c r="R187" i="78"/>
  <c r="R176" i="78"/>
  <c r="R169" i="78"/>
  <c r="R158" i="78"/>
  <c r="R151" i="78"/>
  <c r="R140" i="78"/>
  <c r="R133" i="78"/>
  <c r="R126" i="78"/>
  <c r="R123" i="78"/>
  <c r="R120" i="78"/>
  <c r="R117" i="78"/>
  <c r="R114" i="78"/>
  <c r="R111" i="78"/>
  <c r="R108" i="78"/>
  <c r="R105" i="78"/>
  <c r="R102" i="78"/>
  <c r="R99" i="78"/>
  <c r="R96" i="78"/>
  <c r="R93" i="78"/>
  <c r="R90" i="78"/>
  <c r="R87" i="78"/>
  <c r="R84" i="78"/>
  <c r="R81" i="78"/>
  <c r="R78" i="78"/>
  <c r="R75" i="78"/>
  <c r="R72" i="78"/>
  <c r="R69" i="78"/>
  <c r="R66" i="78"/>
  <c r="R63" i="78"/>
  <c r="R60" i="78"/>
  <c r="R57" i="78"/>
  <c r="R54" i="78"/>
  <c r="R51" i="78"/>
  <c r="R48" i="78"/>
  <c r="R45" i="78"/>
  <c r="R42" i="78"/>
  <c r="R39" i="78"/>
  <c r="R36" i="78"/>
  <c r="R33" i="78"/>
  <c r="R29" i="78"/>
  <c r="R26" i="78"/>
  <c r="R23" i="78"/>
  <c r="R20" i="78"/>
  <c r="R17" i="78"/>
  <c r="R14" i="78"/>
  <c r="R11" i="78"/>
  <c r="K301" i="76"/>
  <c r="K298" i="76"/>
  <c r="K295" i="76"/>
  <c r="K291" i="76"/>
  <c r="K288" i="76"/>
  <c r="K285" i="76"/>
  <c r="K282" i="76"/>
  <c r="K279" i="76"/>
  <c r="K276" i="76"/>
  <c r="K273" i="76"/>
  <c r="K270" i="76"/>
  <c r="K267" i="76"/>
  <c r="K264" i="76"/>
  <c r="K261" i="76"/>
  <c r="K258" i="76"/>
  <c r="K255" i="76"/>
  <c r="K252" i="76"/>
  <c r="K249" i="76"/>
  <c r="I22" i="80"/>
  <c r="I11" i="80"/>
  <c r="R339" i="78"/>
  <c r="R328" i="78"/>
  <c r="R321" i="78"/>
  <c r="R310" i="78"/>
  <c r="R303" i="78"/>
  <c r="R292" i="78"/>
  <c r="R285" i="78"/>
  <c r="R274" i="78"/>
  <c r="R267" i="78"/>
  <c r="R250" i="78"/>
  <c r="R239" i="78"/>
  <c r="R232" i="78"/>
  <c r="R221" i="78"/>
  <c r="R214" i="78"/>
  <c r="R203" i="78"/>
  <c r="R196" i="78"/>
  <c r="R185" i="78"/>
  <c r="R178" i="78"/>
  <c r="R167" i="78"/>
  <c r="R160" i="78"/>
  <c r="R149" i="78"/>
  <c r="R142" i="78"/>
  <c r="R131" i="78"/>
  <c r="I19" i="80"/>
  <c r="R342" i="78"/>
  <c r="R325" i="78"/>
  <c r="R313" i="78"/>
  <c r="R300" i="78"/>
  <c r="R288" i="78"/>
  <c r="R271" i="78"/>
  <c r="R258" i="78"/>
  <c r="R253" i="78"/>
  <c r="R236" i="78"/>
  <c r="R224" i="78"/>
  <c r="R211" i="78"/>
  <c r="R199" i="78"/>
  <c r="R182" i="78"/>
  <c r="R170" i="78"/>
  <c r="R157" i="78"/>
  <c r="R145" i="78"/>
  <c r="R128" i="78"/>
  <c r="R121" i="78"/>
  <c r="R110" i="78"/>
  <c r="R103" i="78"/>
  <c r="R92" i="78"/>
  <c r="R85" i="78"/>
  <c r="R74" i="78"/>
  <c r="R67" i="78"/>
  <c r="R56" i="78"/>
  <c r="R49" i="78"/>
  <c r="R38" i="78"/>
  <c r="R30" i="78"/>
  <c r="R19" i="78"/>
  <c r="R12" i="78"/>
  <c r="K294" i="76"/>
  <c r="K286" i="76"/>
  <c r="K275" i="76"/>
  <c r="K268" i="76"/>
  <c r="K257" i="76"/>
  <c r="K250" i="76"/>
  <c r="I24" i="80"/>
  <c r="I10" i="80"/>
  <c r="R333" i="78"/>
  <c r="R316" i="78"/>
  <c r="R304" i="78"/>
  <c r="R291" i="78"/>
  <c r="R279" i="78"/>
  <c r="R262" i="78"/>
  <c r="R256" i="78"/>
  <c r="R244" i="78"/>
  <c r="R227" i="78"/>
  <c r="R215" i="78"/>
  <c r="R202" i="78"/>
  <c r="R190" i="78"/>
  <c r="R173" i="78"/>
  <c r="R161" i="78"/>
  <c r="R148" i="78"/>
  <c r="R136" i="78"/>
  <c r="R124" i="78"/>
  <c r="R113" i="78"/>
  <c r="R106" i="78"/>
  <c r="R95" i="78"/>
  <c r="R88" i="78"/>
  <c r="R77" i="78"/>
  <c r="R70" i="78"/>
  <c r="R59" i="78"/>
  <c r="R52" i="78"/>
  <c r="R41" i="78"/>
  <c r="R34" i="78"/>
  <c r="R22" i="78"/>
  <c r="R15" i="78"/>
  <c r="K297" i="76"/>
  <c r="K289" i="76"/>
  <c r="K278" i="76"/>
  <c r="K271" i="76"/>
  <c r="K260" i="76"/>
  <c r="K253" i="76"/>
  <c r="K246" i="76"/>
  <c r="K243" i="76"/>
  <c r="K240" i="76"/>
  <c r="K237" i="76"/>
  <c r="K234" i="76"/>
  <c r="K231" i="76"/>
  <c r="K228" i="76"/>
  <c r="K224" i="76"/>
  <c r="K221" i="76"/>
  <c r="K218" i="76"/>
  <c r="K215" i="76"/>
  <c r="K212" i="76"/>
  <c r="K209" i="76"/>
  <c r="K206" i="76"/>
  <c r="K203" i="76"/>
  <c r="K200" i="76"/>
  <c r="K197" i="76"/>
  <c r="K194" i="76"/>
  <c r="K191" i="76"/>
  <c r="K188" i="76"/>
  <c r="K185" i="76"/>
  <c r="K182" i="76"/>
  <c r="K179" i="76"/>
  <c r="K176" i="76"/>
  <c r="K173" i="76"/>
  <c r="K170" i="76"/>
  <c r="K167" i="76"/>
  <c r="K164" i="76"/>
  <c r="K161" i="76"/>
  <c r="K158" i="76"/>
  <c r="K155" i="76"/>
  <c r="K152" i="76"/>
  <c r="K149" i="76"/>
  <c r="K146" i="76"/>
  <c r="K143" i="76"/>
  <c r="K140" i="76"/>
  <c r="K137" i="76"/>
  <c r="K134" i="76"/>
  <c r="K131" i="76"/>
  <c r="K128" i="76"/>
  <c r="K125" i="76"/>
  <c r="K122" i="76"/>
  <c r="K119" i="76"/>
  <c r="K116" i="76"/>
  <c r="K113" i="76"/>
  <c r="K110" i="76"/>
  <c r="K107" i="76"/>
  <c r="K104" i="76"/>
  <c r="K101" i="76"/>
  <c r="K98" i="76"/>
  <c r="K95" i="76"/>
  <c r="K92" i="76"/>
  <c r="K89" i="76"/>
  <c r="K86" i="76"/>
  <c r="K83" i="76"/>
  <c r="K80" i="76"/>
  <c r="K77" i="76"/>
  <c r="K74" i="76"/>
  <c r="K71" i="76"/>
  <c r="K68" i="76"/>
  <c r="K65" i="76"/>
  <c r="K62" i="76"/>
  <c r="K59" i="76"/>
  <c r="K56" i="76"/>
  <c r="K53" i="76"/>
  <c r="K50" i="76"/>
  <c r="K47" i="76"/>
  <c r="K44" i="76"/>
  <c r="K41" i="76"/>
  <c r="K38" i="76"/>
  <c r="K35" i="76"/>
  <c r="K32" i="76"/>
  <c r="K29" i="76"/>
  <c r="K26" i="76"/>
  <c r="K23" i="76"/>
  <c r="K19" i="76"/>
  <c r="K16" i="76"/>
  <c r="K13" i="76"/>
  <c r="L11" i="75"/>
  <c r="L13" i="74"/>
  <c r="K57" i="73"/>
  <c r="K54" i="73"/>
  <c r="K51" i="73"/>
  <c r="K48" i="73"/>
  <c r="K45" i="73"/>
  <c r="K42" i="73"/>
  <c r="K39" i="73"/>
  <c r="K36" i="73"/>
  <c r="K33" i="73"/>
  <c r="K29" i="73"/>
  <c r="K25" i="73"/>
  <c r="K21" i="73"/>
  <c r="K17" i="73"/>
  <c r="K13" i="73"/>
  <c r="M33" i="72"/>
  <c r="M30" i="72"/>
  <c r="M27" i="72"/>
  <c r="M23" i="72"/>
  <c r="M18" i="72"/>
  <c r="M14" i="72"/>
  <c r="M11" i="72"/>
  <c r="S33" i="71"/>
  <c r="S29" i="71"/>
  <c r="S25" i="71"/>
  <c r="S22" i="71"/>
  <c r="S18" i="71"/>
  <c r="S15" i="71"/>
  <c r="S12" i="71"/>
  <c r="P157" i="69"/>
  <c r="P154" i="69"/>
  <c r="P151" i="69"/>
  <c r="P148" i="69"/>
  <c r="P145" i="69"/>
  <c r="P142" i="69"/>
  <c r="P139" i="69"/>
  <c r="P136" i="69"/>
  <c r="P133" i="69"/>
  <c r="P130" i="69"/>
  <c r="P127" i="69"/>
  <c r="P124" i="69"/>
  <c r="P121" i="69"/>
  <c r="P118" i="69"/>
  <c r="P115" i="69"/>
  <c r="P112" i="69"/>
  <c r="P109" i="69"/>
  <c r="P106" i="69"/>
  <c r="P100" i="69"/>
  <c r="P97" i="69"/>
  <c r="P94" i="69"/>
  <c r="P91" i="69"/>
  <c r="P88" i="69"/>
  <c r="P85" i="69"/>
  <c r="I14" i="80"/>
  <c r="R307" i="78"/>
  <c r="R270" i="78"/>
  <c r="R261" i="78"/>
  <c r="R247" i="78"/>
  <c r="R238" i="78"/>
  <c r="R229" i="78"/>
  <c r="R206" i="78"/>
  <c r="R164" i="78"/>
  <c r="R127" i="78"/>
  <c r="R115" i="78"/>
  <c r="R98" i="78"/>
  <c r="R94" i="78"/>
  <c r="R73" i="78"/>
  <c r="R61" i="78"/>
  <c r="R44" i="78"/>
  <c r="R40" i="78"/>
  <c r="R18" i="78"/>
  <c r="K299" i="76"/>
  <c r="K281" i="76"/>
  <c r="K277" i="76"/>
  <c r="K256" i="76"/>
  <c r="K244" i="76"/>
  <c r="K233" i="76"/>
  <c r="K226" i="76"/>
  <c r="K214" i="76"/>
  <c r="K207" i="76"/>
  <c r="K196" i="76"/>
  <c r="K189" i="76"/>
  <c r="K178" i="76"/>
  <c r="K171" i="76"/>
  <c r="K160" i="76"/>
  <c r="K153" i="76"/>
  <c r="K142" i="76"/>
  <c r="K135" i="76"/>
  <c r="K124" i="76"/>
  <c r="K117" i="76"/>
  <c r="K106" i="76"/>
  <c r="K99" i="76"/>
  <c r="K88" i="76"/>
  <c r="K81" i="76"/>
  <c r="K70" i="76"/>
  <c r="K63" i="76"/>
  <c r="K52" i="76"/>
  <c r="K45" i="76"/>
  <c r="K34" i="76"/>
  <c r="K27" i="76"/>
  <c r="K15" i="76"/>
  <c r="L14" i="74"/>
  <c r="K50" i="73"/>
  <c r="K43" i="73"/>
  <c r="K32" i="73"/>
  <c r="K22" i="73"/>
  <c r="M32" i="72"/>
  <c r="M25" i="72"/>
  <c r="S35" i="71"/>
  <c r="S26" i="71"/>
  <c r="S14" i="71"/>
  <c r="P155" i="69"/>
  <c r="P144" i="69"/>
  <c r="P137" i="69"/>
  <c r="P126" i="69"/>
  <c r="P119" i="69"/>
  <c r="P108" i="69"/>
  <c r="P98" i="69"/>
  <c r="P87" i="69"/>
  <c r="I17" i="80"/>
  <c r="R343" i="78"/>
  <c r="R334" i="78"/>
  <c r="R297" i="78"/>
  <c r="R251" i="78"/>
  <c r="R242" i="78"/>
  <c r="R233" i="78"/>
  <c r="R209" i="78"/>
  <c r="R200" i="78"/>
  <c r="R191" i="78"/>
  <c r="I16" i="80"/>
  <c r="R309" i="78"/>
  <c r="R286" i="78"/>
  <c r="R277" i="78"/>
  <c r="R268" i="78"/>
  <c r="R254" i="78"/>
  <c r="R245" i="78"/>
  <c r="R208" i="78"/>
  <c r="R166" i="78"/>
  <c r="R143" i="78"/>
  <c r="R134" i="78"/>
  <c r="R125" i="78"/>
  <c r="R104" i="78"/>
  <c r="R100" i="78"/>
  <c r="R83" i="78"/>
  <c r="R71" i="78"/>
  <c r="R50" i="78"/>
  <c r="R46" i="78"/>
  <c r="R28" i="78"/>
  <c r="R16" i="78"/>
  <c r="K287" i="76"/>
  <c r="K283" i="76"/>
  <c r="K266" i="76"/>
  <c r="K254" i="76"/>
  <c r="K242" i="76"/>
  <c r="K235" i="76"/>
  <c r="K223" i="76"/>
  <c r="K216" i="76"/>
  <c r="K205" i="76"/>
  <c r="K198" i="76"/>
  <c r="K187" i="76"/>
  <c r="K180" i="76"/>
  <c r="K169" i="76"/>
  <c r="K162" i="76"/>
  <c r="K151" i="76"/>
  <c r="K144" i="76"/>
  <c r="K133" i="76"/>
  <c r="K126" i="76"/>
  <c r="K115" i="76"/>
  <c r="K108" i="76"/>
  <c r="K97" i="76"/>
  <c r="K90" i="76"/>
  <c r="K79" i="76"/>
  <c r="K72" i="76"/>
  <c r="K61" i="76"/>
  <c r="K54" i="76"/>
  <c r="K43" i="76"/>
  <c r="K36" i="76"/>
  <c r="K25" i="76"/>
  <c r="K17" i="76"/>
  <c r="L12" i="74"/>
  <c r="K52" i="73"/>
  <c r="K41" i="73"/>
  <c r="K34" i="73"/>
  <c r="K20" i="73"/>
  <c r="K11" i="73"/>
  <c r="M20" i="72"/>
  <c r="S24" i="71"/>
  <c r="S16" i="71"/>
  <c r="P153" i="69"/>
  <c r="P146" i="69"/>
  <c r="P135" i="69"/>
  <c r="P128" i="69"/>
  <c r="P117" i="69"/>
  <c r="P110" i="69"/>
  <c r="P103" i="69"/>
  <c r="P96" i="69"/>
  <c r="P89" i="69"/>
  <c r="P82" i="69"/>
  <c r="P79" i="69"/>
  <c r="P76" i="69"/>
  <c r="P73" i="69"/>
  <c r="P70" i="69"/>
  <c r="P67" i="69"/>
  <c r="P64" i="69"/>
  <c r="P61" i="69"/>
  <c r="P58" i="69"/>
  <c r="P55" i="69"/>
  <c r="P52" i="69"/>
  <c r="P49" i="69"/>
  <c r="P46" i="69"/>
  <c r="P43" i="69"/>
  <c r="P40" i="69"/>
  <c r="R336" i="78"/>
  <c r="R331" i="78"/>
  <c r="R322" i="78"/>
  <c r="R235" i="78"/>
  <c r="R193" i="78"/>
  <c r="R188" i="78"/>
  <c r="R179" i="78"/>
  <c r="R154" i="78"/>
  <c r="R139" i="78"/>
  <c r="R119" i="78"/>
  <c r="R101" i="78"/>
  <c r="R91" i="78"/>
  <c r="R82" i="78"/>
  <c r="R68" i="78"/>
  <c r="R64" i="78"/>
  <c r="R55" i="78"/>
  <c r="K296" i="76"/>
  <c r="K248" i="76"/>
  <c r="K236" i="76"/>
  <c r="K222" i="76"/>
  <c r="K210" i="76"/>
  <c r="K193" i="76"/>
  <c r="K181" i="76"/>
  <c r="K168" i="76"/>
  <c r="K156" i="76"/>
  <c r="K139" i="76"/>
  <c r="K127" i="76"/>
  <c r="K114" i="76"/>
  <c r="K102" i="76"/>
  <c r="K85" i="76"/>
  <c r="K73" i="76"/>
  <c r="K60" i="76"/>
  <c r="K48" i="76"/>
  <c r="K31" i="76"/>
  <c r="K18" i="76"/>
  <c r="L11" i="74"/>
  <c r="K46" i="73"/>
  <c r="K28" i="73"/>
  <c r="K12" i="73"/>
  <c r="M19" i="72"/>
  <c r="S30" i="71"/>
  <c r="S11" i="71"/>
  <c r="P147" i="69"/>
  <c r="P134" i="69"/>
  <c r="P122" i="69"/>
  <c r="P105" i="69"/>
  <c r="P93" i="69"/>
  <c r="P81" i="69"/>
  <c r="P74" i="69"/>
  <c r="P63" i="69"/>
  <c r="P56" i="69"/>
  <c r="P45" i="69"/>
  <c r="P38" i="69"/>
  <c r="P35" i="69"/>
  <c r="P32" i="69"/>
  <c r="P29" i="69"/>
  <c r="P26" i="69"/>
  <c r="P23" i="69"/>
  <c r="P20" i="69"/>
  <c r="P15" i="69"/>
  <c r="P12" i="69"/>
  <c r="K16" i="67"/>
  <c r="K13" i="67"/>
  <c r="L24" i="66"/>
  <c r="L21" i="66"/>
  <c r="L17" i="66"/>
  <c r="L14" i="66"/>
  <c r="L11" i="66"/>
  <c r="L19" i="65"/>
  <c r="L15" i="65"/>
  <c r="L12" i="65"/>
  <c r="O14" i="64"/>
  <c r="O11" i="64"/>
  <c r="N78" i="63"/>
  <c r="N75" i="63"/>
  <c r="N72" i="63"/>
  <c r="N69" i="63"/>
  <c r="N66" i="63"/>
  <c r="N63" i="63"/>
  <c r="N60" i="63"/>
  <c r="N57" i="63"/>
  <c r="N54" i="63"/>
  <c r="N51" i="63"/>
  <c r="N48" i="63"/>
  <c r="N45" i="63"/>
  <c r="N42" i="63"/>
  <c r="N39" i="63"/>
  <c r="N36" i="63"/>
  <c r="N32" i="63"/>
  <c r="N29" i="63"/>
  <c r="N25" i="63"/>
  <c r="N22" i="63"/>
  <c r="N19" i="63"/>
  <c r="N16" i="63"/>
  <c r="N13" i="63"/>
  <c r="O247" i="62"/>
  <c r="O244" i="62"/>
  <c r="O241" i="62"/>
  <c r="O237" i="62"/>
  <c r="O234" i="62"/>
  <c r="O230" i="62"/>
  <c r="O226" i="62"/>
  <c r="O222" i="62"/>
  <c r="O219" i="62"/>
  <c r="O216" i="62"/>
  <c r="O213" i="62"/>
  <c r="O209" i="62"/>
  <c r="O206" i="62"/>
  <c r="O203" i="62"/>
  <c r="O201" i="62"/>
  <c r="O199" i="62"/>
  <c r="O228" i="62"/>
  <c r="O194" i="62"/>
  <c r="O191" i="62"/>
  <c r="O189" i="62"/>
  <c r="O186" i="62"/>
  <c r="O183" i="62"/>
  <c r="O179" i="62"/>
  <c r="O176" i="62"/>
  <c r="O173" i="62"/>
  <c r="O170" i="62"/>
  <c r="O167" i="62"/>
  <c r="O164" i="62"/>
  <c r="O161" i="62"/>
  <c r="O158" i="62"/>
  <c r="O155" i="62"/>
  <c r="O153" i="62"/>
  <c r="O150" i="62"/>
  <c r="O147" i="62"/>
  <c r="O144" i="62"/>
  <c r="O141" i="62"/>
  <c r="O138" i="62"/>
  <c r="O135" i="62"/>
  <c r="O132" i="62"/>
  <c r="O129" i="62"/>
  <c r="O126" i="62"/>
  <c r="O123" i="62"/>
  <c r="O120" i="62"/>
  <c r="O117" i="62"/>
  <c r="O114" i="62"/>
  <c r="O111" i="62"/>
  <c r="O107" i="62"/>
  <c r="O104" i="62"/>
  <c r="O101" i="62"/>
  <c r="O98" i="62"/>
  <c r="O95" i="62"/>
  <c r="O92" i="62"/>
  <c r="O89" i="62"/>
  <c r="O86" i="62"/>
  <c r="O83" i="62"/>
  <c r="O80" i="62"/>
  <c r="O77" i="62"/>
  <c r="O74" i="62"/>
  <c r="O71" i="62"/>
  <c r="O68" i="62"/>
  <c r="O65" i="62"/>
  <c r="O62" i="62"/>
  <c r="O59" i="62"/>
  <c r="O56" i="62"/>
  <c r="O53" i="62"/>
  <c r="O50" i="62"/>
  <c r="O46" i="62"/>
  <c r="O43" i="62"/>
  <c r="O40" i="62"/>
  <c r="O37" i="62"/>
  <c r="O34" i="62"/>
  <c r="O31" i="62"/>
  <c r="O28" i="62"/>
  <c r="O25" i="62"/>
  <c r="O22" i="62"/>
  <c r="R340" i="78"/>
  <c r="R306" i="78"/>
  <c r="R197" i="78"/>
  <c r="R163" i="78"/>
  <c r="R86" i="78"/>
  <c r="R35" i="78"/>
  <c r="R25" i="78"/>
  <c r="R21" i="78"/>
  <c r="K300" i="76"/>
  <c r="K290" i="76"/>
  <c r="K280" i="76"/>
  <c r="K262" i="76"/>
  <c r="K239" i="76"/>
  <c r="K227" i="76"/>
  <c r="K213" i="76"/>
  <c r="K201" i="76"/>
  <c r="K184" i="76"/>
  <c r="K172" i="76"/>
  <c r="K159" i="76"/>
  <c r="K147" i="76"/>
  <c r="K130" i="76"/>
  <c r="K118" i="76"/>
  <c r="K105" i="76"/>
  <c r="K93" i="76"/>
  <c r="K76" i="76"/>
  <c r="K64" i="76"/>
  <c r="K51" i="76"/>
  <c r="K39" i="76"/>
  <c r="K21" i="76"/>
  <c r="L15" i="74"/>
  <c r="K49" i="73"/>
  <c r="K37" i="73"/>
  <c r="K16" i="73"/>
  <c r="M26" i="72"/>
  <c r="S34" i="71"/>
  <c r="S19" i="71"/>
  <c r="P150" i="69"/>
  <c r="P138" i="69"/>
  <c r="P125" i="69"/>
  <c r="P113" i="69"/>
  <c r="P101" i="69"/>
  <c r="P84" i="69"/>
  <c r="P77" i="69"/>
  <c r="P66" i="69"/>
  <c r="P59" i="69"/>
  <c r="P48" i="69"/>
  <c r="P41" i="69"/>
  <c r="P10" i="92"/>
  <c r="R295" i="78"/>
  <c r="R280" i="78"/>
  <c r="R264" i="78"/>
  <c r="R218" i="78"/>
  <c r="R122" i="78"/>
  <c r="R118" i="78"/>
  <c r="R109" i="78"/>
  <c r="R58" i="78"/>
  <c r="R10" i="78"/>
  <c r="K284" i="76"/>
  <c r="K274" i="76"/>
  <c r="K265" i="76"/>
  <c r="K251" i="76"/>
  <c r="K247" i="76"/>
  <c r="K230" i="76"/>
  <c r="K217" i="76"/>
  <c r="K204" i="76"/>
  <c r="K192" i="76"/>
  <c r="K175" i="76"/>
  <c r="K163" i="76"/>
  <c r="K150" i="76"/>
  <c r="K138" i="76"/>
  <c r="K121" i="76"/>
  <c r="K109" i="76"/>
  <c r="K96" i="76"/>
  <c r="K84" i="76"/>
  <c r="K67" i="76"/>
  <c r="K55" i="76"/>
  <c r="K42" i="76"/>
  <c r="K30" i="76"/>
  <c r="K12" i="76"/>
  <c r="K53" i="73"/>
  <c r="K40" i="73"/>
  <c r="K27" i="73"/>
  <c r="M29" i="72"/>
  <c r="M12" i="72"/>
  <c r="S23" i="71"/>
  <c r="P158" i="69"/>
  <c r="P141" i="69"/>
  <c r="P129" i="69"/>
  <c r="P116" i="69"/>
  <c r="P104" i="69"/>
  <c r="P92" i="69"/>
  <c r="P80" i="69"/>
  <c r="P69" i="69"/>
  <c r="P62" i="69"/>
  <c r="P51" i="69"/>
  <c r="P44" i="69"/>
  <c r="P37" i="69"/>
  <c r="P34" i="69"/>
  <c r="P31" i="69"/>
  <c r="P28" i="69"/>
  <c r="P25" i="69"/>
  <c r="P22" i="69"/>
  <c r="P19" i="69"/>
  <c r="P14" i="69"/>
  <c r="P11" i="69"/>
  <c r="K15" i="67"/>
  <c r="K12" i="67"/>
  <c r="L23" i="66"/>
  <c r="L20" i="66"/>
  <c r="L16" i="66"/>
  <c r="L13" i="66"/>
  <c r="L21" i="65"/>
  <c r="L18" i="65"/>
  <c r="L14" i="65"/>
  <c r="L11" i="65"/>
  <c r="O13" i="64"/>
  <c r="N80" i="63"/>
  <c r="N77" i="63"/>
  <c r="N74" i="63"/>
  <c r="N71" i="63"/>
  <c r="N68" i="63"/>
  <c r="N65" i="63"/>
  <c r="N62" i="63"/>
  <c r="N59" i="63"/>
  <c r="N56" i="63"/>
  <c r="N53" i="63"/>
  <c r="N50" i="63"/>
  <c r="N47" i="63"/>
  <c r="N44" i="63"/>
  <c r="N41" i="63"/>
  <c r="N38" i="63"/>
  <c r="N34" i="63"/>
  <c r="N31" i="63"/>
  <c r="N28" i="63"/>
  <c r="N24" i="63"/>
  <c r="N21" i="63"/>
  <c r="N18" i="63"/>
  <c r="N15" i="63"/>
  <c r="N12" i="63"/>
  <c r="O246" i="62"/>
  <c r="O243" i="62"/>
  <c r="O240" i="62"/>
  <c r="O236" i="62"/>
  <c r="O233" i="62"/>
  <c r="O229" i="62"/>
  <c r="O224" i="62"/>
  <c r="O221" i="62"/>
  <c r="O218" i="62"/>
  <c r="O215" i="62"/>
  <c r="O212" i="62"/>
  <c r="O208" i="62"/>
  <c r="O205" i="62"/>
  <c r="O202" i="62"/>
  <c r="O200" i="62"/>
  <c r="O198" i="62"/>
  <c r="O196" i="62"/>
  <c r="O193" i="62"/>
  <c r="O190" i="62"/>
  <c r="O188" i="62"/>
  <c r="O185" i="62"/>
  <c r="O181" i="62"/>
  <c r="O178" i="62"/>
  <c r="O175" i="62"/>
  <c r="O172" i="62"/>
  <c r="O169" i="62"/>
  <c r="O166" i="62"/>
  <c r="O163" i="62"/>
  <c r="O160" i="62"/>
  <c r="O157" i="62"/>
  <c r="O152" i="62"/>
  <c r="O149" i="62"/>
  <c r="O146" i="62"/>
  <c r="O143" i="62"/>
  <c r="O140" i="62"/>
  <c r="O137" i="62"/>
  <c r="O134" i="62"/>
  <c r="O131" i="62"/>
  <c r="O128" i="62"/>
  <c r="O125" i="62"/>
  <c r="O122" i="62"/>
  <c r="O119" i="62"/>
  <c r="O116" i="62"/>
  <c r="O113" i="62"/>
  <c r="O109" i="62"/>
  <c r="O106" i="62"/>
  <c r="O103" i="62"/>
  <c r="O100" i="62"/>
  <c r="O97" i="62"/>
  <c r="O94" i="62"/>
  <c r="O91" i="62"/>
  <c r="O88" i="62"/>
  <c r="O85" i="62"/>
  <c r="O82" i="62"/>
  <c r="O79" i="62"/>
  <c r="O76" i="62"/>
  <c r="O73" i="62"/>
  <c r="O70" i="62"/>
  <c r="O67" i="62"/>
  <c r="O64" i="62"/>
  <c r="O61" i="62"/>
  <c r="O58" i="62"/>
  <c r="O55" i="62"/>
  <c r="O52" i="62"/>
  <c r="O49" i="62"/>
  <c r="O45" i="62"/>
  <c r="O42" i="62"/>
  <c r="O39" i="62"/>
  <c r="O36" i="62"/>
  <c r="O33" i="62"/>
  <c r="O30" i="62"/>
  <c r="O27" i="62"/>
  <c r="O24" i="62"/>
  <c r="O21" i="62"/>
  <c r="O18" i="62"/>
  <c r="O15" i="62"/>
  <c r="O12" i="62"/>
  <c r="U284" i="61"/>
  <c r="U280" i="61"/>
  <c r="U276" i="61"/>
  <c r="U273" i="61"/>
  <c r="U270" i="61"/>
  <c r="U266" i="61"/>
  <c r="U263" i="61"/>
  <c r="U260" i="61"/>
  <c r="U257" i="61"/>
  <c r="U254" i="61"/>
  <c r="U251" i="61"/>
  <c r="U248" i="61"/>
  <c r="U245" i="61"/>
  <c r="U242" i="61"/>
  <c r="U239" i="61"/>
  <c r="U236" i="61"/>
  <c r="U233" i="61"/>
  <c r="U230" i="61"/>
  <c r="U227" i="61"/>
  <c r="R318" i="78"/>
  <c r="R175" i="78"/>
  <c r="R116" i="78"/>
  <c r="K245" i="76"/>
  <c r="K195" i="76"/>
  <c r="K190" i="76"/>
  <c r="K141" i="76"/>
  <c r="K136" i="76"/>
  <c r="K87" i="76"/>
  <c r="K82" i="76"/>
  <c r="K33" i="76"/>
  <c r="K28" i="76"/>
  <c r="K30" i="73"/>
  <c r="K24" i="73"/>
  <c r="S13" i="71"/>
  <c r="P156" i="69"/>
  <c r="P107" i="69"/>
  <c r="P102" i="69"/>
  <c r="P83" i="69"/>
  <c r="P78" i="69"/>
  <c r="P65" i="69"/>
  <c r="P60" i="69"/>
  <c r="P47" i="69"/>
  <c r="P42" i="69"/>
  <c r="P33" i="69"/>
  <c r="P24" i="69"/>
  <c r="P17" i="69"/>
  <c r="K11" i="67"/>
  <c r="L15" i="66"/>
  <c r="L16" i="65"/>
  <c r="O12" i="64"/>
  <c r="N73" i="63"/>
  <c r="N64" i="63"/>
  <c r="N55" i="63"/>
  <c r="N46" i="63"/>
  <c r="N37" i="63"/>
  <c r="N27" i="63"/>
  <c r="N17" i="63"/>
  <c r="O245" i="62"/>
  <c r="O235" i="62"/>
  <c r="O223" i="62"/>
  <c r="O214" i="62"/>
  <c r="O204" i="62"/>
  <c r="O197" i="62"/>
  <c r="O225" i="62"/>
  <c r="O180" i="62"/>
  <c r="O171" i="62"/>
  <c r="O162" i="62"/>
  <c r="O154" i="62"/>
  <c r="O145" i="62"/>
  <c r="O136" i="62"/>
  <c r="O127" i="62"/>
  <c r="O118" i="62"/>
  <c r="O108" i="62"/>
  <c r="O99" i="62"/>
  <c r="O90" i="62"/>
  <c r="O81" i="62"/>
  <c r="O72" i="62"/>
  <c r="O63" i="62"/>
  <c r="O54" i="62"/>
  <c r="O44" i="62"/>
  <c r="O35" i="62"/>
  <c r="O26" i="62"/>
  <c r="O14" i="62"/>
  <c r="U281" i="61"/>
  <c r="U268" i="61"/>
  <c r="U261" i="61"/>
  <c r="U250" i="61"/>
  <c r="U243" i="61"/>
  <c r="U232" i="61"/>
  <c r="U225" i="61"/>
  <c r="U222" i="61"/>
  <c r="U219" i="61"/>
  <c r="U216" i="61"/>
  <c r="U213" i="61"/>
  <c r="U210" i="61"/>
  <c r="U207" i="61"/>
  <c r="U204" i="61"/>
  <c r="U201" i="61"/>
  <c r="U198" i="61"/>
  <c r="U195" i="61"/>
  <c r="U192" i="61"/>
  <c r="U189" i="61"/>
  <c r="U186" i="61"/>
  <c r="U183" i="61"/>
  <c r="U179" i="61"/>
  <c r="U176" i="61"/>
  <c r="U173" i="61"/>
  <c r="U171" i="61"/>
  <c r="U168" i="61"/>
  <c r="U165" i="61"/>
  <c r="U162" i="61"/>
  <c r="U159" i="61"/>
  <c r="U156" i="61"/>
  <c r="U153" i="61"/>
  <c r="U150" i="61"/>
  <c r="U147" i="61"/>
  <c r="U144" i="61"/>
  <c r="U141" i="61"/>
  <c r="U138" i="61"/>
  <c r="U135" i="61"/>
  <c r="U132" i="61"/>
  <c r="U129" i="61"/>
  <c r="U126" i="61"/>
  <c r="U123" i="61"/>
  <c r="U120" i="61"/>
  <c r="U117" i="61"/>
  <c r="U114" i="61"/>
  <c r="U111" i="61"/>
  <c r="U108" i="61"/>
  <c r="U105" i="61"/>
  <c r="U102" i="61"/>
  <c r="U99" i="61"/>
  <c r="U96" i="61"/>
  <c r="U93" i="61"/>
  <c r="U90" i="61"/>
  <c r="U87" i="61"/>
  <c r="U84" i="61"/>
  <c r="U81" i="61"/>
  <c r="U78" i="61"/>
  <c r="U75" i="61"/>
  <c r="U72" i="61"/>
  <c r="U69" i="61"/>
  <c r="U66" i="61"/>
  <c r="U63" i="61"/>
  <c r="U60" i="61"/>
  <c r="U57" i="61"/>
  <c r="U54" i="61"/>
  <c r="U51" i="61"/>
  <c r="U48" i="61"/>
  <c r="U45" i="61"/>
  <c r="U42" i="61"/>
  <c r="U39" i="61"/>
  <c r="U36" i="61"/>
  <c r="U33" i="61"/>
  <c r="U30" i="61"/>
  <c r="U27" i="61"/>
  <c r="U24" i="61"/>
  <c r="U21" i="61"/>
  <c r="U18" i="61"/>
  <c r="U15" i="61"/>
  <c r="U12" i="61"/>
  <c r="R24" i="59"/>
  <c r="R21" i="59"/>
  <c r="R18" i="59"/>
  <c r="R15" i="59"/>
  <c r="R12" i="59"/>
  <c r="R327" i="78"/>
  <c r="R184" i="78"/>
  <c r="R137" i="78"/>
  <c r="R89" i="78"/>
  <c r="R79" i="78"/>
  <c r="R53" i="78"/>
  <c r="R43" i="78"/>
  <c r="R27" i="78"/>
  <c r="K219" i="76"/>
  <c r="K199" i="76"/>
  <c r="K165" i="76"/>
  <c r="K145" i="76"/>
  <c r="K111" i="76"/>
  <c r="K91" i="76"/>
  <c r="K57" i="76"/>
  <c r="K37" i="76"/>
  <c r="K55" i="73"/>
  <c r="K35" i="73"/>
  <c r="M16" i="72"/>
  <c r="S17" i="71"/>
  <c r="P131" i="69"/>
  <c r="P111" i="69"/>
  <c r="O17" i="62"/>
  <c r="U285" i="61"/>
  <c r="U272" i="61"/>
  <c r="U264" i="61"/>
  <c r="U253" i="61"/>
  <c r="U246" i="61"/>
  <c r="U235" i="61"/>
  <c r="U228" i="61"/>
  <c r="K10" i="81"/>
  <c r="R217" i="78"/>
  <c r="R146" i="78"/>
  <c r="R130" i="78"/>
  <c r="R62" i="78"/>
  <c r="K269" i="76"/>
  <c r="K259" i="76"/>
  <c r="K238" i="76"/>
  <c r="K202" i="76"/>
  <c r="K183" i="76"/>
  <c r="K148" i="76"/>
  <c r="K129" i="76"/>
  <c r="K94" i="76"/>
  <c r="K75" i="76"/>
  <c r="K40" i="76"/>
  <c r="K20" i="76"/>
  <c r="K38" i="73"/>
  <c r="K14" i="73"/>
  <c r="S20" i="71"/>
  <c r="P149" i="69"/>
  <c r="P114" i="69"/>
  <c r="P95" i="69"/>
  <c r="P90" i="69"/>
  <c r="O16" i="62"/>
  <c r="U278" i="61"/>
  <c r="U271" i="61"/>
  <c r="U259" i="61"/>
  <c r="U252" i="61"/>
  <c r="U241" i="61"/>
  <c r="U234" i="61"/>
  <c r="R315" i="78"/>
  <c r="R298" i="78"/>
  <c r="R282" i="78"/>
  <c r="R226" i="78"/>
  <c r="R172" i="78"/>
  <c r="R155" i="78"/>
  <c r="R97" i="78"/>
  <c r="K302" i="76"/>
  <c r="K263" i="76"/>
  <c r="K232" i="76"/>
  <c r="K211" i="76"/>
  <c r="K177" i="76"/>
  <c r="K157" i="76"/>
  <c r="K123" i="76"/>
  <c r="K103" i="76"/>
  <c r="K69" i="76"/>
  <c r="K49" i="76"/>
  <c r="K14" i="76"/>
  <c r="K47" i="73"/>
  <c r="M31" i="72"/>
  <c r="S32" i="71"/>
  <c r="P143" i="69"/>
  <c r="P123" i="69"/>
  <c r="P99" i="69"/>
  <c r="P75" i="69"/>
  <c r="P71" i="69"/>
  <c r="P57" i="69"/>
  <c r="P53" i="69"/>
  <c r="P39" i="69"/>
  <c r="P30" i="69"/>
  <c r="P21" i="69"/>
  <c r="K17" i="67"/>
  <c r="L22" i="66"/>
  <c r="L12" i="66"/>
  <c r="L13" i="65"/>
  <c r="N79" i="63"/>
  <c r="N70" i="63"/>
  <c r="N61" i="63"/>
  <c r="N52" i="63"/>
  <c r="N43" i="63"/>
  <c r="N33" i="63"/>
  <c r="N23" i="63"/>
  <c r="N14" i="63"/>
  <c r="O242" i="62"/>
  <c r="O231" i="62"/>
  <c r="O220" i="62"/>
  <c r="O211" i="62"/>
  <c r="O239" i="62"/>
  <c r="O195" i="62"/>
  <c r="O187" i="62"/>
  <c r="O177" i="62"/>
  <c r="O168" i="62"/>
  <c r="O159" i="62"/>
  <c r="O151" i="62"/>
  <c r="O142" i="62"/>
  <c r="O133" i="62"/>
  <c r="O124" i="62"/>
  <c r="O115" i="62"/>
  <c r="O105" i="62"/>
  <c r="O96" i="62"/>
  <c r="O87" i="62"/>
  <c r="O78" i="62"/>
  <c r="O69" i="62"/>
  <c r="O60" i="62"/>
  <c r="O51" i="62"/>
  <c r="O41" i="62"/>
  <c r="O32" i="62"/>
  <c r="O23" i="62"/>
  <c r="O19" i="62"/>
  <c r="U282" i="61"/>
  <c r="U274" i="61"/>
  <c r="U262" i="61"/>
  <c r="U255" i="61"/>
  <c r="U244" i="61"/>
  <c r="U237" i="61"/>
  <c r="U226" i="61"/>
  <c r="U223" i="61"/>
  <c r="U220" i="61"/>
  <c r="U217" i="61"/>
  <c r="U214" i="61"/>
  <c r="U211" i="61"/>
  <c r="U208" i="61"/>
  <c r="U205" i="61"/>
  <c r="U202" i="61"/>
  <c r="U199" i="61"/>
  <c r="U196" i="61"/>
  <c r="U193" i="61"/>
  <c r="U190" i="61"/>
  <c r="U187" i="61"/>
  <c r="U184" i="61"/>
  <c r="U181" i="61"/>
  <c r="U177" i="61"/>
  <c r="U174" i="61"/>
  <c r="U169" i="61"/>
  <c r="U166" i="61"/>
  <c r="U163" i="61"/>
  <c r="U160" i="61"/>
  <c r="U157" i="61"/>
  <c r="U154" i="61"/>
  <c r="U151" i="61"/>
  <c r="U148" i="61"/>
  <c r="U145" i="61"/>
  <c r="U142" i="61"/>
  <c r="U139" i="61"/>
  <c r="U136" i="61"/>
  <c r="U133" i="61"/>
  <c r="U130" i="61"/>
  <c r="U127" i="61"/>
  <c r="U124" i="61"/>
  <c r="U121" i="61"/>
  <c r="U118" i="61"/>
  <c r="U115" i="61"/>
  <c r="U112" i="61"/>
  <c r="U109" i="61"/>
  <c r="U106" i="61"/>
  <c r="U103" i="61"/>
  <c r="U100" i="61"/>
  <c r="U97" i="61"/>
  <c r="U94" i="61"/>
  <c r="U91" i="61"/>
  <c r="U88" i="61"/>
  <c r="U85" i="61"/>
  <c r="U82" i="61"/>
  <c r="U79" i="61"/>
  <c r="U76" i="61"/>
  <c r="U73" i="61"/>
  <c r="U70" i="61"/>
  <c r="U67" i="61"/>
  <c r="U64" i="61"/>
  <c r="U61" i="61"/>
  <c r="U58" i="61"/>
  <c r="U55" i="61"/>
  <c r="U52" i="61"/>
  <c r="U49" i="61"/>
  <c r="U46" i="61"/>
  <c r="U43" i="61"/>
  <c r="U40" i="61"/>
  <c r="U37" i="61"/>
  <c r="U34" i="61"/>
  <c r="R24" i="78"/>
  <c r="R13" i="78"/>
  <c r="K208" i="76"/>
  <c r="K174" i="76"/>
  <c r="K46" i="76"/>
  <c r="K11" i="76"/>
  <c r="P120" i="69"/>
  <c r="P36" i="69"/>
  <c r="K14" i="67"/>
  <c r="O15" i="64"/>
  <c r="N58" i="63"/>
  <c r="N30" i="63"/>
  <c r="O238" i="62"/>
  <c r="O207" i="62"/>
  <c r="O184" i="62"/>
  <c r="O156" i="62"/>
  <c r="O130" i="62"/>
  <c r="O102" i="62"/>
  <c r="O75" i="62"/>
  <c r="O48" i="62"/>
  <c r="O20" i="62"/>
  <c r="U267" i="61"/>
  <c r="U238" i="61"/>
  <c r="U23" i="61"/>
  <c r="U16" i="61"/>
  <c r="R20" i="59"/>
  <c r="R13" i="59"/>
  <c r="R112" i="78"/>
  <c r="R107" i="78"/>
  <c r="K241" i="76"/>
  <c r="K112" i="76"/>
  <c r="K78" i="76"/>
  <c r="M17" i="72"/>
  <c r="P152" i="69"/>
  <c r="P68" i="69"/>
  <c r="U277" i="61"/>
  <c r="U247" i="61"/>
  <c r="U218" i="61"/>
  <c r="U209" i="61"/>
  <c r="U200" i="61"/>
  <c r="U191" i="61"/>
  <c r="U182" i="61"/>
  <c r="U172" i="61"/>
  <c r="U164" i="61"/>
  <c r="U155" i="61"/>
  <c r="U146" i="61"/>
  <c r="U137" i="61"/>
  <c r="U128" i="61"/>
  <c r="U119" i="61"/>
  <c r="U110" i="61"/>
  <c r="U101" i="61"/>
  <c r="U92" i="61"/>
  <c r="U83" i="61"/>
  <c r="U74" i="61"/>
  <c r="U65" i="61"/>
  <c r="U56" i="61"/>
  <c r="U47" i="61"/>
  <c r="U38" i="61"/>
  <c r="U26" i="61"/>
  <c r="U19" i="61"/>
  <c r="R23" i="59"/>
  <c r="R16" i="59"/>
  <c r="R273" i="78"/>
  <c r="R181" i="78"/>
  <c r="R152" i="78"/>
  <c r="K293" i="76"/>
  <c r="K229" i="76"/>
  <c r="K100" i="76"/>
  <c r="K66" i="76"/>
  <c r="S27" i="71"/>
  <c r="P140" i="69"/>
  <c r="P72" i="69"/>
  <c r="P18" i="69"/>
  <c r="L20" i="65"/>
  <c r="N67" i="63"/>
  <c r="N40" i="63"/>
  <c r="N11" i="63"/>
  <c r="O217" i="62"/>
  <c r="O192" i="62"/>
  <c r="O165" i="62"/>
  <c r="O139" i="62"/>
  <c r="O112" i="62"/>
  <c r="O84" i="62"/>
  <c r="O57" i="62"/>
  <c r="O29" i="62"/>
  <c r="O13" i="62"/>
  <c r="U256" i="61"/>
  <c r="U231" i="61"/>
  <c r="U29" i="61"/>
  <c r="U22" i="61"/>
  <c r="U11" i="61"/>
  <c r="R19" i="59"/>
  <c r="O11" i="62"/>
  <c r="U229" i="61"/>
  <c r="U215" i="61"/>
  <c r="U206" i="61"/>
  <c r="U188" i="61"/>
  <c r="U170" i="61"/>
  <c r="U152" i="61"/>
  <c r="U143" i="61"/>
  <c r="U125" i="61"/>
  <c r="U107" i="61"/>
  <c r="U89" i="61"/>
  <c r="U80" i="61"/>
  <c r="U71" i="61"/>
  <c r="U62" i="61"/>
  <c r="U53" i="61"/>
  <c r="U35" i="61"/>
  <c r="U20" i="61"/>
  <c r="U13" i="61"/>
  <c r="R324" i="78"/>
  <c r="R289" i="78"/>
  <c r="K166" i="76"/>
  <c r="K132" i="76"/>
  <c r="K56" i="73"/>
  <c r="K19" i="73"/>
  <c r="P50" i="69"/>
  <c r="U265" i="61"/>
  <c r="U240" i="61"/>
  <c r="U221" i="61"/>
  <c r="U212" i="61"/>
  <c r="U203" i="61"/>
  <c r="U194" i="61"/>
  <c r="U185" i="61"/>
  <c r="U175" i="61"/>
  <c r="U167" i="61"/>
  <c r="U158" i="61"/>
  <c r="U149" i="61"/>
  <c r="U140" i="61"/>
  <c r="U131" i="61"/>
  <c r="U122" i="61"/>
  <c r="U113" i="61"/>
  <c r="U104" i="61"/>
  <c r="U95" i="61"/>
  <c r="U86" i="61"/>
  <c r="U77" i="61"/>
  <c r="U68" i="61"/>
  <c r="U59" i="61"/>
  <c r="U50" i="61"/>
  <c r="U41" i="61"/>
  <c r="U32" i="61"/>
  <c r="U25" i="61"/>
  <c r="U14" i="61"/>
  <c r="R22" i="59"/>
  <c r="R11" i="59"/>
  <c r="R220" i="78"/>
  <c r="R76" i="78"/>
  <c r="R65" i="78"/>
  <c r="R37" i="78"/>
  <c r="R31" i="78"/>
  <c r="K154" i="76"/>
  <c r="K120" i="76"/>
  <c r="K44" i="73"/>
  <c r="M28" i="72"/>
  <c r="P54" i="69"/>
  <c r="P27" i="69"/>
  <c r="L19" i="66"/>
  <c r="N76" i="63"/>
  <c r="N49" i="63"/>
  <c r="N20" i="63"/>
  <c r="O227" i="62"/>
  <c r="O232" i="62"/>
  <c r="O174" i="62"/>
  <c r="O148" i="62"/>
  <c r="O121" i="62"/>
  <c r="O93" i="62"/>
  <c r="O66" i="62"/>
  <c r="O38" i="62"/>
  <c r="U275" i="61"/>
  <c r="U249" i="61"/>
  <c r="U28" i="61"/>
  <c r="U17" i="61"/>
  <c r="R25" i="59"/>
  <c r="R14" i="59"/>
  <c r="R80" i="78"/>
  <c r="R47" i="78"/>
  <c r="K272" i="76"/>
  <c r="K220" i="76"/>
  <c r="K186" i="76"/>
  <c r="K58" i="76"/>
  <c r="K24" i="76"/>
  <c r="P132" i="69"/>
  <c r="P86" i="69"/>
  <c r="U258" i="61"/>
  <c r="U224" i="61"/>
  <c r="U197" i="61"/>
  <c r="U178" i="61"/>
  <c r="U161" i="61"/>
  <c r="U134" i="61"/>
  <c r="U116" i="61"/>
  <c r="U98" i="61"/>
  <c r="U44" i="61"/>
  <c r="U31" i="61"/>
  <c r="R17" i="5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Migdal Hashkaot Neches Boded"/>
    <s v="{[Time].[Hie Time].[Yom].&amp;[20230331]}"/>
    <s v="{[Medida].[Medida].&amp;[2]}"/>
    <s v="{[Keren].[Keren].[All]}"/>
    <s v="{[Cheshbon KM].[Hie Peilut].[Chevra].&amp;[374]&amp;[Kod_Peilut_L7_1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3" si="24">
        <n x="1" s="1"/>
        <n x="22"/>
        <n x="23"/>
      </t>
    </mdx>
    <mdx n="0" f="v">
      <t c="3" si="24">
        <n x="1" s="1"/>
        <n x="25"/>
        <n x="23"/>
      </t>
    </mdx>
    <mdx n="0" f="v">
      <t c="3" si="24">
        <n x="1" s="1"/>
        <n x="26"/>
        <n x="23"/>
      </t>
    </mdx>
    <mdx n="0" f="v">
      <t c="3" si="24">
        <n x="1" s="1"/>
        <n x="27"/>
        <n x="23"/>
      </t>
    </mdx>
    <mdx n="0" f="v">
      <t c="3" si="24">
        <n x="1" s="1"/>
        <n x="28"/>
        <n x="23"/>
      </t>
    </mdx>
    <mdx n="0" f="v">
      <t c="3" si="24">
        <n x="1" s="1"/>
        <n x="29"/>
        <n x="23"/>
      </t>
    </mdx>
    <mdx n="0" f="v">
      <t c="3" si="24">
        <n x="1" s="1"/>
        <n x="30"/>
        <n x="23"/>
      </t>
    </mdx>
    <mdx n="0" f="v">
      <t c="3" si="24">
        <n x="1" s="1"/>
        <n x="31"/>
        <n x="23"/>
      </t>
    </mdx>
    <mdx n="0" f="v">
      <t c="3" si="24">
        <n x="1" s="1"/>
        <n x="32"/>
        <n x="23"/>
      </t>
    </mdx>
    <mdx n="0" f="v">
      <t c="3" si="24">
        <n x="1" s="1"/>
        <n x="33"/>
        <n x="23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<sst xmlns="http://schemas.openxmlformats.org/spreadsheetml/2006/main" count="9883" uniqueCount="2709">
  <si>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</si>
  <si>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</si>
  <si>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</si>
  <si>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</si>
  <si>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</si>
  <si>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</si>
  <si>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</si>
  <si>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</si>
  <si>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</si>
  <si>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</si>
  <si>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</si>
  <si>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</si>
  <si>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</si>
  <si>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</si>
  <si>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</si>
  <si>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</si>
  <si>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</si>
  <si>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</si>
  <si>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</si>
  <si>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</si>
  <si>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</si>
  <si>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</si>
  <si>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</si>
  <si>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</si>
  <si>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</si>
  <si>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</si>
  <si>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</si>
  <si>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</si>
  <si>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</si>
  <si>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</si>
  <si>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</si>
  <si>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</si>
  <si>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</si>
  <si>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</si>
  <si>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</si>
  <si>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</si>
  <si>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</si>
  <si>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</si>
  <si>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</si>
  <si>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</si>
  <si>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</si>
  <si>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</si>
  <si>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</si>
  <si>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</si>
  <si>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</si>
  <si>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</si>
  <si>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</si>
  <si>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</si>
  <si>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</si>
  <si>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</si>
  <si>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</si>
  <si>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</si>
  <si>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</si>
  <si>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</si>
  <si>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</si>
  <si>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</si>
  <si>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</si>
  <si>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</si>
  <si>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</si>
  <si>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</si>
  <si>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</si>
  <si>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</si>
  <si>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</si>
  <si>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</si>
  <si>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</si>
  <si>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</si>
  <si>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</si>
  <si>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</si>
  <si>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</si>
  <si>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</si>
  <si>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</si>
  <si>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</si>
  <si>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</si>
  <si>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</si>
  <si>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</si>
  <si>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</si>
  <si>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</si>
  <si>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</si>
  <si>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</si>
  <si>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</si>
  <si>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</si>
  <si>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</si>
  <si>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</si>
  <si>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</si>
  <si>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</si>
  <si>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</si>
  <si>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</si>
  <si>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</si>
  <si>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</si>
  <si>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</si>
  <si>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</si>
  <si>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</si>
  <si>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</si>
  <si>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</si>
  <si>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</si>
  <si>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</si>
  <si>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</si>
  <si>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</si>
  <si>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</si>
  <si>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</si>
  <si>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</si>
  <si>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</si>
  <si>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</si>
  <si>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</si>
  <si>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</si>
  <si>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</si>
  <si>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</si>
  <si>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</si>
  <si>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</si>
  <si>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</si>
  <si>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</si>
  <si>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</si>
  <si>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</si>
  <si>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</si>
  <si>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</si>
  <si>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</si>
  <si>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</si>
  <si>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</si>
  <si>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</si>
  <si>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</si>
  <si>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</si>
  <si>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</si>
  <si>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</si>
  <si>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</si>
  <si>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</si>
  <si>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</si>
  <si>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</si>
  <si>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</si>
  <si>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</si>
  <si>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</si>
  <si>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</si>
  <si>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</si>
  <si>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</si>
  <si>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</si>
  <si>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</si>
  <si>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</si>
  <si>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</si>
  <si>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</si>
  <si>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</si>
  <si>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</si>
  <si>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</si>
  <si>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</si>
  <si>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</si>
  <si>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</si>
  <si>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</si>
  <si>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</si>
  <si>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</si>
  <si>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</si>
  <si>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</si>
  <si>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</si>
  <si>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</si>
  <si>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</si>
  <si>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</si>
  <si>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</si>
  <si>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</si>
  <si>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</si>
  <si>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</si>
  <si>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</si>
  <si>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</si>
  <si>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</si>
  <si>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</si>
  <si>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</si>
  <si>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</si>
  <si>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</si>
  <si>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</si>
  <si>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</si>
  <si>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</si>
  <si>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</si>
  <si>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</si>
  <si>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</si>
  <si>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</si>
  <si>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</si>
  <si>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</si>
  <si>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</si>
  <si>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</si>
  <si>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</si>
  <si>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</si>
  <si>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</si>
  <si>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</si>
  <si>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</si>
  <si>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</si>
  <si>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</si>
  <si>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</si>
  <si>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</si>
  <si>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</si>
  <si>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</si>
  <si>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</si>
  <si>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</si>
  <si>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</si>
  <si>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</si>
  <si>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</si>
  <si>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</si>
  <si>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</si>
  <si>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</si>
  <si>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</si>
  <si>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</si>
  <si>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</si>
  <si>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</si>
  <si>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</si>
  <si>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</si>
  <si>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</si>
  <si>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</si>
  <si>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</si>
  <si>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</si>
  <si>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</si>
  <si>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</si>
  <si>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</si>
  <si>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</si>
  <si>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</si>
  <si>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</si>
  <si>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</si>
  <si>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</si>
  <si>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</si>
  <si>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</si>
  <si>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</si>
  <si>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</si>
  <si>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</si>
  <si>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</si>
  <si>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</si>
  <si>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</si>
  <si>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</si>
  <si>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</si>
  <si>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</si>
  <si>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31/03/2023</t>
  </si>
  <si>
    <t>מגדל מקפת קרנות פנסיה וקופות גמל בע"מ</t>
  </si>
  <si>
    <t xml:space="preserve">מגדל מקפת אישית (מספר אוצר 162) - מסלול כללי למקבלי קצבה קיימים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</si>
  <si>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</si>
  <si>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</si>
  <si>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</si>
  <si>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</si>
  <si>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</si>
  <si>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</si>
  <si>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</si>
  <si>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</si>
  <si>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</si>
  <si>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</si>
  <si>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</si>
  <si>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</si>
  <si>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</si>
  <si>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</si>
  <si>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</si>
  <si>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</si>
  <si>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</si>
  <si>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</si>
  <si>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</si>
  <si>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</si>
  <si>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</si>
  <si>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</si>
  <si>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</si>
  <si>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</si>
  <si>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</si>
  <si>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</si>
  <si>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</si>
  <si>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</si>
  <si>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</si>
  <si>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</si>
  <si>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</si>
  <si>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</si>
  <si>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</si>
  <si>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</si>
  <si>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</si>
  <si>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</si>
  <si>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</si>
  <si>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</si>
  <si>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</si>
  <si>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</si>
  <si>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</si>
  <si>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</si>
  <si>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</si>
  <si>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</si>
  <si>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</si>
  <si>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</si>
  <si>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</si>
  <si>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</si>
  <si>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</si>
  <si>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</si>
  <si>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</si>
  <si>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</si>
  <si>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</si>
  <si>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</si>
  <si>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</si>
  <si>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</si>
  <si>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</si>
  <si>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</si>
  <si>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</si>
  <si>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</si>
  <si>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</si>
  <si>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</si>
  <si>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</si>
  <si>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</si>
  <si>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</si>
  <si>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</si>
  <si>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</si>
  <si>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</si>
  <si>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</si>
  <si>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</si>
  <si>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</si>
  <si>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</si>
  <si>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</si>
  <si>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</si>
  <si>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</si>
  <si>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</si>
  <si>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</si>
  <si>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</si>
  <si>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</si>
  <si>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</si>
  <si>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</si>
  <si>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</si>
  <si>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</si>
  <si>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</si>
  <si>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</si>
  <si>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</si>
  <si>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</si>
  <si>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</si>
  <si>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</si>
  <si>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</si>
  <si>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</si>
  <si>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</si>
  <si>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</si>
  <si>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</si>
  <si>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</si>
  <si>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</si>
  <si>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</si>
  <si>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</si>
  <si>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</si>
  <si>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</si>
  <si>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</si>
  <si>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</si>
  <si>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</si>
  <si>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</si>
  <si>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</si>
  <si>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</si>
  <si>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</si>
  <si>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</si>
  <si>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</si>
  <si>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</si>
  <si>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</si>
  <si>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</si>
  <si>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</si>
  <si>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</si>
  <si>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</si>
  <si>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</si>
  <si>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</si>
  <si>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</si>
  <si>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</si>
  <si>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</si>
  <si>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</si>
  <si>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</si>
  <si>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</si>
  <si>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</si>
  <si>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</si>
  <si>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</si>
  <si>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</si>
  <si>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</si>
  <si>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</si>
  <si>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</si>
  <si>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</si>
  <si>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</si>
  <si>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</si>
  <si>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</si>
  <si>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</si>
  <si>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</si>
  <si>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</si>
  <si>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</si>
  <si>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</si>
  <si>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</si>
  <si>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</si>
  <si>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</si>
  <si>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</si>
  <si>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</si>
  <si>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</si>
  <si>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</si>
  <si>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</si>
  <si>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</si>
  <si>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</si>
  <si>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</si>
  <si>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</si>
  <si>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</si>
  <si>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</si>
  <si>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</si>
  <si>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</si>
  <si>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</si>
  <si>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</si>
  <si>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</si>
  <si>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</si>
  <si>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</si>
  <si>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</si>
  <si>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</si>
  <si>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</si>
  <si>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</si>
  <si>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</si>
  <si>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</si>
  <si>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</si>
  <si>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</si>
  <si>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</si>
  <si>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</si>
  <si>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</si>
  <si>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</si>
  <si>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</si>
  <si>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</si>
  <si>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</si>
  <si>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</si>
  <si>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</si>
  <si>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</si>
  <si>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</si>
  <si>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</si>
  <si>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</si>
  <si>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</si>
  <si>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</si>
  <si>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</si>
  <si>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</si>
  <si>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</si>
  <si>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</si>
  <si>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</si>
  <si>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</si>
  <si>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</si>
  <si>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</si>
  <si>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</si>
  <si>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</si>
  <si>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</si>
  <si>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</si>
  <si>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</si>
  <si>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</si>
  <si>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</si>
  <si>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</si>
  <si>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</si>
  <si>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</si>
  <si>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</si>
  <si>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</si>
  <si>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</si>
  <si>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</si>
  <si>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</si>
  <si>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</si>
  <si>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</si>
  <si>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</si>
  <si>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</si>
  <si>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</si>
  <si>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</si>
  <si>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</si>
  <si>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</si>
  <si>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</si>
  <si>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</si>
  <si>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</si>
  <si>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</si>
  <si>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</si>
  <si>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</si>
  <si>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</si>
  <si>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</si>
  <si>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</si>
  <si>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</si>
  <si>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</si>
  <si>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</si>
  <si>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</si>
  <si>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</si>
  <si>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</si>
  <si>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</si>
  <si>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</si>
  <si>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</si>
  <si>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</si>
  <si>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</si>
  <si>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</si>
  <si>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</si>
  <si>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</si>
  <si>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</si>
  <si>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</si>
  <si>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</si>
  <si>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</si>
  <si>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</si>
  <si>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</si>
  <si>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</si>
  <si>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</si>
  <si>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</si>
  <si>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</si>
  <si>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</si>
  <si>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</si>
  <si>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</si>
  <si>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</si>
  <si>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</si>
  <si>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</si>
  <si>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</si>
  <si>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</si>
  <si>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</si>
  <si>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</si>
  <si>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</si>
  <si>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</si>
  <si>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</si>
  <si>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</si>
  <si>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</si>
  <si>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</si>
  <si>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</si>
  <si>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</si>
  <si>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</si>
  <si>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</si>
  <si>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</si>
  <si>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</si>
  <si>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</si>
  <si>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</si>
  <si>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</si>
  <si>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</si>
  <si>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</si>
  <si>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</si>
  <si>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</si>
  <si>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</si>
  <si>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</si>
  <si>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</si>
  <si>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</si>
  <si>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</si>
  <si>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</si>
  <si>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</si>
  <si>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</si>
  <si>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</si>
  <si>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</si>
  <si>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</si>
  <si>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</si>
  <si>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</si>
  <si>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</si>
  <si>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</si>
  <si>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</si>
  <si>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</si>
  <si>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</si>
  <si>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</si>
  <si>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</si>
  <si>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</si>
  <si>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</si>
  <si>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</si>
  <si>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</si>
  <si>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</si>
  <si>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</si>
  <si>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</si>
  <si>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</si>
  <si>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</si>
  <si>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</si>
  <si>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</si>
  <si>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</si>
  <si>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</si>
  <si>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</si>
  <si>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</si>
  <si>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</si>
  <si>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</si>
  <si>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</si>
  <si>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</si>
  <si>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</si>
  <si>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</si>
  <si>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</si>
  <si>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</si>
  <si>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</si>
  <si>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</si>
  <si>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</si>
  <si>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</si>
  <si>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</si>
  <si>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</si>
  <si>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</si>
  <si>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</si>
  <si>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</si>
  <si>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</si>
  <si>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</si>
  <si>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</si>
  <si>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</si>
  <si>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</si>
  <si>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</si>
  <si>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</si>
  <si>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</si>
  <si>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</si>
  <si>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</si>
  <si>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</si>
  <si>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</si>
  <si>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</si>
  <si>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</si>
  <si>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</si>
  <si>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</si>
  <si>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</si>
  <si>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</si>
  <si>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</si>
  <si>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</si>
  <si>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</si>
  <si>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</si>
  <si>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</si>
  <si>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</si>
  <si>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</si>
  <si>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</si>
  <si>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</si>
  <si>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</si>
  <si>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</si>
  <si>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</si>
  <si>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</si>
  <si>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</si>
  <si>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</si>
  <si>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</si>
  <si>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</si>
  <si>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</si>
  <si>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</si>
  <si>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</si>
  <si>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</si>
  <si>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</si>
  <si>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</si>
  <si>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</si>
  <si>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</si>
  <si>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</si>
  <si>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</si>
  <si>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</si>
  <si>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</si>
  <si>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</si>
  <si>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</si>
  <si>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</si>
  <si>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</si>
  <si>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</si>
  <si>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</si>
  <si>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</si>
  <si>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</si>
  <si>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</si>
  <si>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</si>
  <si>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</si>
  <si>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</si>
  <si>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</si>
  <si>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</si>
  <si>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</si>
  <si>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</si>
  <si>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</si>
  <si>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</si>
  <si>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</si>
  <si>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</si>
  <si>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</si>
  <si>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</si>
  <si>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</si>
  <si>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</si>
  <si>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</si>
  <si>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</si>
  <si>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</si>
  <si>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</si>
  <si>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</si>
  <si>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</si>
  <si>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</si>
  <si>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</si>
  <si>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SOLAREDGE TECH 0 09/25</t>
  </si>
  <si>
    <t>US83417MAD65</t>
  </si>
  <si>
    <t>בלומברג</t>
  </si>
  <si>
    <t>513865329</t>
  </si>
  <si>
    <t>Semiconductors &amp; Semiconductor Equipment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</si>
  <si>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</si>
  <si>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</si>
  <si>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</si>
  <si>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</si>
  <si>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</si>
  <si>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</si>
  <si>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</si>
  <si>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</si>
  <si>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</si>
  <si>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</si>
  <si>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</si>
  <si>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</si>
  <si>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</si>
  <si>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</si>
  <si>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</si>
  <si>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</si>
  <si>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</si>
  <si>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</si>
  <si>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</si>
  <si>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</si>
  <si>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</si>
  <si>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</si>
  <si>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</si>
  <si>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</si>
  <si>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</si>
  <si>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</si>
  <si>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</si>
  <si>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</si>
  <si>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</si>
  <si>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</si>
  <si>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</si>
  <si>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</si>
  <si>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</si>
  <si>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</si>
  <si>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</si>
  <si>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</si>
  <si>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</si>
  <si>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</si>
  <si>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</si>
  <si>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</si>
  <si>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</si>
  <si>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</si>
  <si>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</si>
  <si>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</si>
  <si>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</si>
  <si>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</si>
  <si>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</si>
  <si>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</si>
  <si>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</si>
  <si>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</si>
  <si>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</si>
  <si>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</si>
  <si>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</si>
  <si>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</si>
  <si>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</si>
  <si>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</si>
  <si>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</si>
  <si>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</si>
  <si>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</si>
  <si>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</si>
  <si>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</si>
  <si>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</si>
  <si>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520000522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</si>
  <si>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</si>
  <si>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</si>
  <si>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</si>
  <si>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</si>
  <si>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</si>
  <si>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</si>
  <si>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</si>
  <si>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</si>
  <si>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</si>
  <si>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</si>
  <si>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</si>
  <si>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</si>
  <si>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</si>
  <si>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</si>
  <si>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</si>
  <si>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</si>
  <si>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</si>
  <si>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</si>
  <si>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</si>
  <si>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</si>
  <si>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</si>
  <si>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</si>
  <si>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</si>
  <si>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</si>
  <si>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</si>
  <si>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</si>
  <si>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</si>
  <si>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</si>
  <si>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</si>
  <si>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</si>
  <si>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</si>
  <si>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</si>
  <si>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</si>
  <si>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</si>
  <si>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</si>
  <si>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</si>
  <si>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</si>
  <si>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</si>
  <si>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</si>
  <si>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</si>
  <si>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</si>
  <si>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</si>
  <si>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</si>
  <si>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</si>
  <si>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</si>
  <si>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</si>
  <si>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</si>
  <si>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</si>
  <si>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</si>
  <si>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</si>
  <si>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</si>
  <si>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</si>
  <si>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</si>
  <si>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</si>
  <si>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</si>
  <si>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</si>
  <si>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</si>
  <si>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</si>
  <si>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</si>
  <si>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</si>
  <si>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</si>
  <si>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</si>
  <si>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</si>
  <si>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</si>
  <si>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</si>
  <si>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</si>
  <si>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</si>
  <si>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</si>
  <si>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</si>
  <si>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</si>
  <si>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</si>
  <si>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</si>
  <si>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</si>
  <si>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</si>
  <si>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</si>
  <si>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</si>
  <si>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</si>
  <si>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</si>
  <si>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</si>
  <si>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</si>
  <si>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</si>
  <si>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</si>
  <si>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</si>
  <si>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</si>
  <si>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</si>
  <si>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</si>
  <si>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</si>
  <si>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</si>
  <si>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</si>
  <si>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</si>
  <si>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</si>
  <si>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</si>
  <si>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</si>
  <si>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</si>
  <si>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</si>
  <si>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</si>
  <si>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</si>
  <si>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</si>
  <si>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</si>
  <si>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</si>
  <si>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</si>
  <si>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</si>
  <si>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</si>
  <si>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</si>
  <si>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</si>
  <si>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</si>
  <si>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</si>
  <si>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</si>
  <si>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</si>
  <si>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</si>
  <si>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</si>
  <si>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</si>
  <si>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</si>
  <si>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</si>
  <si>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</si>
  <si>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</si>
  <si>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</si>
  <si>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</si>
  <si>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</si>
  <si>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</si>
  <si>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</si>
  <si>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</si>
  <si>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</si>
  <si>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</si>
  <si>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</si>
  <si>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</si>
  <si>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</si>
  <si>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</si>
  <si>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</si>
  <si>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</si>
  <si>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</si>
  <si>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</si>
  <si>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</si>
  <si>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</si>
  <si>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</si>
  <si>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</si>
  <si>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</si>
  <si>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</si>
  <si>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</si>
  <si>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</si>
  <si>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</si>
  <si>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</si>
  <si>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</si>
  <si>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</si>
  <si>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</si>
  <si>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</si>
  <si>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</si>
  <si>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</si>
  <si>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</si>
  <si>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</si>
  <si>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</si>
  <si>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</si>
  <si>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</si>
  <si>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</si>
  <si>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</si>
  <si>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</si>
  <si>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</si>
  <si>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</si>
  <si>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</si>
  <si>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</si>
  <si>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</si>
  <si>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</si>
  <si>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</si>
  <si>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</si>
  <si>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</si>
  <si>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</si>
  <si>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</si>
  <si>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</si>
  <si>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</si>
  <si>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</si>
  <si>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</si>
  <si>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</si>
  <si>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</si>
  <si>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</si>
  <si>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</si>
  <si>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</si>
  <si>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</si>
  <si>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</si>
  <si>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</si>
  <si>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</si>
  <si>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</si>
  <si>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</si>
  <si>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</si>
  <si>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</si>
  <si>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</si>
  <si>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</si>
  <si>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</si>
  <si>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</si>
  <si>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</si>
  <si>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</si>
  <si>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</si>
  <si>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</si>
  <si>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</si>
  <si>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</si>
  <si>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</si>
  <si>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</si>
  <si>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</si>
  <si>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</si>
  <si>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</si>
  <si>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</si>
  <si>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</si>
  <si>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</si>
  <si>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</si>
  <si>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</si>
  <si>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</si>
  <si>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</si>
  <si>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</si>
  <si>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</si>
  <si>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</si>
  <si>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</si>
  <si>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</si>
  <si>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</si>
  <si>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</si>
  <si>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</si>
  <si>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</si>
  <si>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</si>
  <si>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</si>
  <si>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</si>
  <si>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</si>
  <si>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</si>
  <si>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</si>
  <si>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</si>
  <si>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</si>
  <si>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</si>
  <si>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</si>
  <si>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</si>
  <si>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</si>
  <si>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</si>
  <si>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</si>
  <si>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</si>
  <si>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</si>
  <si>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</si>
  <si>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</si>
  <si>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</si>
  <si>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</si>
  <si>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</si>
  <si>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</si>
  <si>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</si>
  <si>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</si>
  <si>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</si>
  <si>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</si>
  <si>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</si>
  <si>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</si>
  <si>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</si>
  <si>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</si>
  <si>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</si>
  <si>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</si>
  <si>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</si>
  <si>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</si>
  <si>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</si>
  <si>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</si>
  <si>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</si>
  <si>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</si>
  <si>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</si>
  <si>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</si>
  <si>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</si>
  <si>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</si>
  <si>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</si>
  <si>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</si>
  <si>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</si>
  <si>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</si>
  <si>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</si>
  <si>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</si>
  <si>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</si>
  <si>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</si>
  <si>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</si>
  <si>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</si>
  <si>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</si>
  <si>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</si>
  <si>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</si>
  <si>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</si>
  <si>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</si>
  <si>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</si>
  <si>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</si>
  <si>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</si>
  <si>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</si>
  <si>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</si>
  <si>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</si>
  <si>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</si>
  <si>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</si>
  <si>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</si>
  <si>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</si>
  <si>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</si>
  <si>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</si>
  <si>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</si>
  <si>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</si>
  <si>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</si>
  <si>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</si>
  <si>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</si>
  <si>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</si>
  <si>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</si>
  <si>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</si>
  <si>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</si>
  <si>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</si>
  <si>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</si>
  <si>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</si>
  <si>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</si>
  <si>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</si>
  <si>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</si>
  <si>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</si>
  <si>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</si>
  <si>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</si>
  <si>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</si>
  <si>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</si>
  <si>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</si>
  <si>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</si>
  <si>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</si>
  <si>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</si>
  <si>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</si>
  <si>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</si>
  <si>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</si>
  <si>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</si>
  <si>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</si>
  <si>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</si>
  <si>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</si>
  <si>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</si>
  <si>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</si>
  <si>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</si>
  <si>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</si>
  <si>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</si>
  <si>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</si>
  <si>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</si>
  <si>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</si>
  <si>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</si>
  <si>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</si>
  <si>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</si>
  <si>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</si>
  <si>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</si>
  <si>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</si>
  <si>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</si>
  <si>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</si>
  <si>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</si>
  <si>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</si>
  <si>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</si>
  <si>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</si>
  <si>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</si>
  <si>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</si>
  <si>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</si>
  <si>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</si>
  <si>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</si>
  <si>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</si>
  <si>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</si>
  <si>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</si>
  <si>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</si>
  <si>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</si>
  <si>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</si>
  <si>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</si>
  <si>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</si>
  <si>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</si>
  <si>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</si>
  <si>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</si>
  <si>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</si>
  <si>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</si>
  <si>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</si>
  <si>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</si>
  <si>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</si>
  <si>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</si>
  <si>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</si>
  <si>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</si>
  <si>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</si>
  <si>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</si>
  <si>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</si>
  <si>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</si>
  <si>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</si>
  <si>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</si>
  <si>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</si>
  <si>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</si>
  <si>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</si>
  <si>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</si>
  <si>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</si>
  <si>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</si>
  <si>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</si>
  <si>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</si>
  <si>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</si>
  <si>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</si>
  <si>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</si>
  <si>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</si>
  <si>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</si>
  <si>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</si>
  <si>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</si>
  <si>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</si>
  <si>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</si>
  <si>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</si>
  <si>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</si>
  <si>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</si>
  <si>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</si>
  <si>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</si>
  <si>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</si>
  <si>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</si>
  <si>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</si>
  <si>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</si>
  <si>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</si>
  <si>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</si>
  <si>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</si>
  <si>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</si>
  <si>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</si>
  <si>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</si>
  <si>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</si>
  <si>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</si>
  <si>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</si>
  <si>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</si>
  <si>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</si>
  <si>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</si>
  <si>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</si>
  <si>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</si>
  <si>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</si>
  <si>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</si>
  <si>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</si>
  <si>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</si>
  <si>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</si>
  <si>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</si>
  <si>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</si>
  <si>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</si>
  <si>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</si>
  <si>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</si>
  <si>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</si>
  <si>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</si>
  <si>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</si>
  <si>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</si>
  <si>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</si>
  <si>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</si>
  <si>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</si>
  <si>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</si>
  <si>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</si>
  <si>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</si>
  <si>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</si>
  <si>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</si>
  <si>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</si>
  <si>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</si>
  <si>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</si>
  <si>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</si>
  <si>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</si>
  <si>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</si>
  <si>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Media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</si>
  <si>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</si>
  <si>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</si>
  <si>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</si>
  <si>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</si>
  <si>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</si>
  <si>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</si>
  <si>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</si>
  <si>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</si>
  <si>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</si>
  <si>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</si>
  <si>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</si>
  <si>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</si>
  <si>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</si>
  <si>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</si>
  <si>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</si>
  <si>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</si>
  <si>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</si>
  <si>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</si>
  <si>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</si>
  <si>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</si>
  <si>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</si>
  <si>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</si>
  <si>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</si>
  <si>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</si>
  <si>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</si>
  <si>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</si>
  <si>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</si>
  <si>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</si>
  <si>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</si>
  <si>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</si>
  <si>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</si>
  <si>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</si>
  <si>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</si>
  <si>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</si>
  <si>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</si>
  <si>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</si>
  <si>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</si>
  <si>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</si>
  <si>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</si>
  <si>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</si>
  <si>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</si>
  <si>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</si>
  <si>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</si>
  <si>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</si>
  <si>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</si>
  <si>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</si>
  <si>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</si>
  <si>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</si>
  <si>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</si>
  <si>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</si>
  <si>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</si>
  <si>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</si>
  <si>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</si>
  <si>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</si>
  <si>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</si>
  <si>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</si>
  <si>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</si>
  <si>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</si>
  <si>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</si>
  <si>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</si>
  <si>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Real Estate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</si>
  <si>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</si>
  <si>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</si>
  <si>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</si>
  <si>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</si>
  <si>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</si>
  <si>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</si>
  <si>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</si>
  <si>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</si>
  <si>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Diversified Financials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</si>
  <si>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</si>
  <si>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</si>
  <si>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</si>
  <si>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</si>
  <si>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</si>
  <si>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</si>
  <si>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</si>
  <si>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</si>
  <si>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</si>
  <si>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</si>
  <si>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</si>
  <si>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</si>
  <si>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</si>
  <si>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</si>
  <si>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</si>
  <si>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</si>
  <si>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</si>
  <si>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</si>
  <si>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</si>
  <si>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MATERIALS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</si>
  <si>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</si>
  <si>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</si>
  <si>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</si>
  <si>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</si>
  <si>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</si>
  <si>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</si>
  <si>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</si>
  <si>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</si>
  <si>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</si>
  <si>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</si>
  <si>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</si>
  <si>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</si>
  <si>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</si>
  <si>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</si>
  <si>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</si>
  <si>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</si>
  <si>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</si>
  <si>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</si>
  <si>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</si>
  <si>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</si>
  <si>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</si>
  <si>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</si>
  <si>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</si>
  <si>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</si>
  <si>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</si>
  <si>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</si>
  <si>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</si>
  <si>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</si>
  <si>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</si>
  <si>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</si>
  <si>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</si>
  <si>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</si>
  <si>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</si>
  <si>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</si>
  <si>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</si>
  <si>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</si>
  <si>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</si>
  <si>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</si>
  <si>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</si>
  <si>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</si>
  <si>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</si>
  <si>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</si>
  <si>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</si>
  <si>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</si>
  <si>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</si>
  <si>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</si>
  <si>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</si>
  <si>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</si>
  <si>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</si>
  <si>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</si>
  <si>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</si>
  <si>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</si>
  <si>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</si>
  <si>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</si>
  <si>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</si>
  <si>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</si>
  <si>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</si>
  <si>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</si>
  <si>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</si>
  <si>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</si>
  <si>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</si>
  <si>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</si>
  <si>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</si>
  <si>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</si>
  <si>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</si>
  <si>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</si>
  <si>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</si>
  <si>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</si>
  <si>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</si>
  <si>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</si>
  <si>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</si>
  <si>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</si>
  <si>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</si>
  <si>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</si>
  <si>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</si>
  <si>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</si>
  <si>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</si>
  <si>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</si>
  <si>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</si>
  <si>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</si>
  <si>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</si>
  <si>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</si>
  <si>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</si>
  <si>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</si>
  <si>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</si>
  <si>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</si>
  <si>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</si>
  <si>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</si>
  <si>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</si>
  <si>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</si>
  <si>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</si>
  <si>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</si>
  <si>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</si>
  <si>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</si>
  <si>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</si>
  <si>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</si>
  <si>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</si>
  <si>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</si>
  <si>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</si>
  <si>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</si>
  <si>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</si>
  <si>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</si>
  <si>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</si>
  <si>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</si>
  <si>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</si>
  <si>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</si>
  <si>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</si>
  <si>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</si>
  <si>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</si>
  <si>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</si>
  <si>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</si>
  <si>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</si>
  <si>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</si>
  <si>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</si>
  <si>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</si>
  <si>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</si>
  <si>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</si>
  <si>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</si>
  <si>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</si>
  <si>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</si>
  <si>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</si>
  <si>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</si>
  <si>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</si>
  <si>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</si>
  <si>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</si>
  <si>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</si>
  <si>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</si>
  <si>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</si>
  <si>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</si>
  <si>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</si>
  <si>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</si>
  <si>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</si>
  <si>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</si>
  <si>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</si>
  <si>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</si>
  <si>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</si>
  <si>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</si>
  <si>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</si>
  <si>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</si>
  <si>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</si>
  <si>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</si>
  <si>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</si>
  <si>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</si>
  <si>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</si>
  <si>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</si>
  <si>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</si>
  <si>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</si>
  <si>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</si>
  <si>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</si>
  <si>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</si>
  <si>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</si>
  <si>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</si>
  <si>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</si>
  <si>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</si>
  <si>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</si>
  <si>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</si>
  <si>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</si>
  <si>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</si>
  <si>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</si>
  <si>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</si>
  <si>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</si>
  <si>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</si>
  <si>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</si>
  <si>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</si>
  <si>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</si>
  <si>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</si>
  <si>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</si>
  <si>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</si>
  <si>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</si>
  <si>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</si>
  <si>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</si>
  <si>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</si>
  <si>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</si>
  <si>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</si>
  <si>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</si>
  <si>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</si>
  <si>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</si>
  <si>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</si>
  <si>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</si>
  <si>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</si>
  <si>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</si>
  <si>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</si>
  <si>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</si>
  <si>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</si>
  <si>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</si>
  <si>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</si>
  <si>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</si>
  <si>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</si>
  <si>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</si>
  <si>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</si>
  <si>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</si>
  <si>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</si>
  <si>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</si>
  <si>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</si>
  <si>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</si>
  <si>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</si>
  <si>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</si>
  <si>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</si>
  <si>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</si>
  <si>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</si>
  <si>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</si>
  <si>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</si>
  <si>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</si>
  <si>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</si>
  <si>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</si>
  <si>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</si>
  <si>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</si>
  <si>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</si>
  <si>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</si>
  <si>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</si>
  <si>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</si>
  <si>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</si>
  <si>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</si>
  <si>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</si>
  <si>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</si>
  <si>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</si>
  <si>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</si>
  <si>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</si>
  <si>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</si>
  <si>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</si>
  <si>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</si>
  <si>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</si>
  <si>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</si>
  <si>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</si>
  <si>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</si>
  <si>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</si>
  <si>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</si>
  <si>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</si>
  <si>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</si>
  <si>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</si>
  <si>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</si>
  <si>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</si>
  <si>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</si>
  <si>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</si>
  <si>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</si>
  <si>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</si>
  <si>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</si>
  <si>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</si>
  <si>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</si>
  <si>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</si>
  <si>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</si>
  <si>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</si>
  <si>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</si>
  <si>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</si>
  <si>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</si>
  <si>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</si>
  <si>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</si>
  <si>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</si>
  <si>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</si>
  <si>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</si>
  <si>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</si>
  <si>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</si>
  <si>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</si>
  <si>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</si>
  <si>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</si>
  <si>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</si>
  <si>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</si>
  <si>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</si>
  <si>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</si>
  <si>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</si>
  <si>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</si>
  <si>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</si>
  <si>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</si>
  <si>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</si>
  <si>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</si>
  <si>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</si>
  <si>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</si>
  <si>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</si>
  <si>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</si>
  <si>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</si>
  <si>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</si>
  <si>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</si>
  <si>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</si>
  <si>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</si>
  <si>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</si>
  <si>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</si>
  <si>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</si>
  <si>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</si>
  <si>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</si>
  <si>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</si>
  <si>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</si>
  <si>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</si>
  <si>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</si>
  <si>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</si>
  <si>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</si>
  <si>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</si>
  <si>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</si>
  <si>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</si>
  <si>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</si>
  <si>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</si>
  <si>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</si>
  <si>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</si>
  <si>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</si>
  <si>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</si>
  <si>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</si>
  <si>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</si>
  <si>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</si>
  <si>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</si>
  <si>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</si>
  <si>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</si>
  <si>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</si>
  <si>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</si>
  <si>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</si>
  <si>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</si>
  <si>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</si>
  <si>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</si>
  <si>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</si>
  <si>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</si>
  <si>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</si>
  <si>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</si>
  <si>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</si>
  <si>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</si>
  <si>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</si>
  <si>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</si>
  <si>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</si>
  <si>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</si>
  <si>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</si>
  <si>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</si>
  <si>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</si>
  <si>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</si>
  <si>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</si>
  <si>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</si>
  <si>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</si>
  <si>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</si>
  <si>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</si>
  <si>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</si>
  <si>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</si>
  <si>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</si>
  <si>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</si>
  <si>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</si>
  <si>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</si>
  <si>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</si>
  <si>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</si>
  <si>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</si>
  <si>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</si>
  <si>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</si>
  <si>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</si>
  <si>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</si>
  <si>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</si>
  <si>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</si>
  <si>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</si>
  <si>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</si>
  <si>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</si>
  <si>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</si>
  <si>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</si>
  <si>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</si>
  <si>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</si>
  <si>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</si>
  <si>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</si>
  <si>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</si>
  <si>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</si>
  <si>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</si>
  <si>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</si>
  <si>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</si>
  <si>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</si>
  <si>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</si>
  <si>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</si>
  <si>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</si>
  <si>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</si>
  <si>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</si>
  <si>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</si>
  <si>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</si>
  <si>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</si>
  <si>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</si>
  <si>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</si>
  <si>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</si>
  <si>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</si>
  <si>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</si>
  <si>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</si>
  <si>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</si>
  <si>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</si>
  <si>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</si>
  <si>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</si>
  <si>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</si>
  <si>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</si>
  <si>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</si>
  <si>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</si>
  <si>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</si>
  <si>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</si>
  <si>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</si>
  <si>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</si>
  <si>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</si>
  <si>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</si>
  <si>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</si>
  <si>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</si>
  <si>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</si>
  <si>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</si>
  <si>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</si>
  <si>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</si>
  <si>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</si>
  <si>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</si>
  <si>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</si>
  <si>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</si>
  <si>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</si>
  <si>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</si>
  <si>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</si>
  <si>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</si>
  <si>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</si>
  <si>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</si>
  <si>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</si>
  <si>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</si>
  <si>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</si>
  <si>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</si>
  <si>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</si>
  <si>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</si>
  <si>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</si>
  <si>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</si>
  <si>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</si>
  <si>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</si>
  <si>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</si>
  <si>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</si>
  <si>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</si>
  <si>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</si>
  <si>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</si>
  <si>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</si>
  <si>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</si>
  <si>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</si>
  <si>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</si>
  <si>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</si>
  <si>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</si>
  <si>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</si>
  <si>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</si>
  <si>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</si>
  <si>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</si>
  <si>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</si>
  <si>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</si>
  <si>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</si>
  <si>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</si>
  <si>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</si>
  <si>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</si>
  <si>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</si>
  <si>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</si>
  <si>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</si>
  <si>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</si>
  <si>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</si>
  <si>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</si>
  <si>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</si>
  <si>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</si>
  <si>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</si>
  <si>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</si>
  <si>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</si>
  <si>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</si>
  <si>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</si>
  <si>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</si>
  <si>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</si>
  <si>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</si>
  <si>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</si>
  <si>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</si>
  <si>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</si>
  <si>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</si>
  <si>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</si>
  <si>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</si>
  <si>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</si>
  <si>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</si>
  <si>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</si>
  <si>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</si>
  <si>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</si>
  <si>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</si>
  <si>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</si>
  <si>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</si>
  <si>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</si>
  <si>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</si>
  <si>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</si>
  <si>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</si>
  <si>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</si>
  <si>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</si>
  <si>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</si>
  <si>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</si>
  <si>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</si>
  <si>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</si>
  <si>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</si>
  <si>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</si>
  <si>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</si>
  <si>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</si>
  <si>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</si>
  <si>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</si>
  <si>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</si>
  <si>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</si>
  <si>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</si>
  <si>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</si>
  <si>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</si>
  <si>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</si>
  <si>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</si>
  <si>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</si>
  <si>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</si>
  <si>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</si>
  <si>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</si>
  <si>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</si>
  <si>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</si>
  <si>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</si>
  <si>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</si>
  <si>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</si>
  <si>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</si>
  <si>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</si>
  <si>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</si>
  <si>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</si>
  <si>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</si>
  <si>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</si>
  <si>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</si>
  <si>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</si>
  <si>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</si>
  <si>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</si>
  <si>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</si>
  <si>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</si>
  <si>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</si>
  <si>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</si>
  <si>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</si>
  <si>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</si>
  <si>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</si>
  <si>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</si>
  <si>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</si>
  <si>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</si>
  <si>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</si>
  <si>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</si>
  <si>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</si>
  <si>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</si>
  <si>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Transportation</t>
  </si>
  <si>
    <t>Baa2</t>
  </si>
  <si>
    <t>Moodys</t>
  </si>
  <si>
    <t>TRANSED PARTNERS 3.951 09/50 12/37</t>
  </si>
  <si>
    <t>BB</t>
  </si>
  <si>
    <t>DBRS</t>
  </si>
  <si>
    <t>אלון דלק מניה לא סחירה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</si>
  <si>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</si>
  <si>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</si>
  <si>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</si>
  <si>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</si>
  <si>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</si>
  <si>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</si>
  <si>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180 Livingston equity*</t>
  </si>
  <si>
    <t>45499</t>
  </si>
  <si>
    <t>820 Washington*</t>
  </si>
  <si>
    <t>330506</t>
  </si>
  <si>
    <t>BERO CENTER*</t>
  </si>
  <si>
    <t>330500</t>
  </si>
  <si>
    <t>Data Center Atlanta*</t>
  </si>
  <si>
    <t>330509</t>
  </si>
  <si>
    <t>Fenwick*</t>
  </si>
  <si>
    <t>330514</t>
  </si>
  <si>
    <t>MM Texas*</t>
  </si>
  <si>
    <t>386423</t>
  </si>
  <si>
    <t>Project Hush*</t>
  </si>
  <si>
    <t>Sacramento 353*</t>
  </si>
  <si>
    <t>SALEM מניה לא סחירה</t>
  </si>
  <si>
    <t>ENERGY</t>
  </si>
  <si>
    <t>Terraces*</t>
  </si>
  <si>
    <t>Walgreens*</t>
  </si>
  <si>
    <t>330511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</si>
  <si>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</si>
  <si>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</si>
  <si>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</si>
  <si>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</si>
  <si>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</si>
  <si>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</si>
  <si>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</si>
  <si>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Horsley Bridge XII Ventures</t>
  </si>
  <si>
    <t>Strategic Investors Fund VIII LP</t>
  </si>
  <si>
    <t>קרנות גידור</t>
  </si>
  <si>
    <t>ION TECH FEEDER FUND</t>
  </si>
  <si>
    <t>KYG4939W1188</t>
  </si>
  <si>
    <t>Portfolio EDGE</t>
  </si>
  <si>
    <t>Waterton Residential P V XIII</t>
  </si>
  <si>
    <t>חשבון ריט WATERTON EDGE</t>
  </si>
  <si>
    <t>AE Industrial Partners Fund II, LP</t>
  </si>
  <si>
    <t>APCS LP*</t>
  </si>
  <si>
    <t>Apollo Natural Resources Partners II LP</t>
  </si>
  <si>
    <t>Apollo Overseas Partners IX L.P</t>
  </si>
  <si>
    <t>CMPVIIC</t>
  </si>
  <si>
    <t>CRECH V</t>
  </si>
  <si>
    <t>CRUISE.CO</t>
  </si>
  <si>
    <t>Dover Street IX L.P.</t>
  </si>
  <si>
    <t>Elatec GmbH</t>
  </si>
  <si>
    <t>Incline Equity Partners IV, L.P.</t>
  </si>
  <si>
    <t>Lytx, Inc.</t>
  </si>
  <si>
    <t>MediFox</t>
  </si>
  <si>
    <t>Pamlico Capital IV, L.P.</t>
  </si>
  <si>
    <t>PCSIII LP</t>
  </si>
  <si>
    <t>Preston Hollow Capital, LLC</t>
  </si>
  <si>
    <t>Project Draco</t>
  </si>
  <si>
    <t>Project Gridiron</t>
  </si>
  <si>
    <t>Project Saxa</t>
  </si>
  <si>
    <t>Project Starboard</t>
  </si>
  <si>
    <t>SLF1</t>
  </si>
  <si>
    <t>Thoma Bravo Fund XII A  L P</t>
  </si>
  <si>
    <t>U.S. Anesthesia Partners Holdings, Inc.</t>
  </si>
  <si>
    <t>Warburg Pincus China LP</t>
  </si>
  <si>
    <t>WestView Capital Partners IV, L.P.</t>
  </si>
  <si>
    <t>Windjammer Senior Equity Fund V, L.P.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</si>
  <si>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</si>
  <si>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</si>
  <si>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</si>
  <si>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</si>
  <si>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</si>
  <si>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</si>
  <si>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</si>
  <si>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</si>
  <si>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</si>
  <si>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</si>
  <si>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</si>
  <si>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</si>
  <si>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</si>
  <si>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</si>
  <si>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</si>
  <si>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3.3115 11-10-23 (20) -435</t>
  </si>
  <si>
    <t>10000110</t>
  </si>
  <si>
    <t>+ILS/-USD 3.346 25-05-23 (10) -395</t>
  </si>
  <si>
    <t>10000171</t>
  </si>
  <si>
    <t>+ILS/-USD 3.3701 23-05-23 (10) -499</t>
  </si>
  <si>
    <t>10000160</t>
  </si>
  <si>
    <t>+ILS/-USD 3.397 24-05-23 (10) -449</t>
  </si>
  <si>
    <t>10000162</t>
  </si>
  <si>
    <t>+ILS/-USD 3.406 08-05-23 (10) -190</t>
  </si>
  <si>
    <t>10000184</t>
  </si>
  <si>
    <t>+ILS/-USD 3.4138 04-04-23 (10) -482</t>
  </si>
  <si>
    <t>10000136</t>
  </si>
  <si>
    <t>+ILS/-USD 3.419 18-05-23 (20) -570</t>
  </si>
  <si>
    <t>10000108</t>
  </si>
  <si>
    <t>+ILS/-USD 3.423 17-05-23 (10) -550</t>
  </si>
  <si>
    <t>10000106</t>
  </si>
  <si>
    <t>+ILS/-USD 3.4241 25-10-23 (20) -449</t>
  </si>
  <si>
    <t>10000112</t>
  </si>
  <si>
    <t>+ILS/-USD 3.4242 25-10-23 (10) -448</t>
  </si>
  <si>
    <t>10000199</t>
  </si>
  <si>
    <t>+ILS/-USD 3.432 24-10-23 (10) -448</t>
  </si>
  <si>
    <t>10000197</t>
  </si>
  <si>
    <t>+ILS/-USD 3.4614 02-05-23 (10) -586</t>
  </si>
  <si>
    <t>10000140</t>
  </si>
  <si>
    <t>+ILS/-USD 3.469 20-04-23 (10) -535</t>
  </si>
  <si>
    <t>10000104</t>
  </si>
  <si>
    <t>10000147</t>
  </si>
  <si>
    <t>+ILS/-USD 3.5657 14-11-23 (10) -473</t>
  </si>
  <si>
    <t>10000213</t>
  </si>
  <si>
    <t>+ILS/-USD 3.5662 08-11-23 (10) -438</t>
  </si>
  <si>
    <t>10000209</t>
  </si>
  <si>
    <t>+ILS/-USD 3.602 06-09-23 (10) -340</t>
  </si>
  <si>
    <t>10000216</t>
  </si>
  <si>
    <t>+ILS/-USD 3.603 08-11-23 (10) -430</t>
  </si>
  <si>
    <t>10000211</t>
  </si>
  <si>
    <t>+ILS/-USD 3.617 16-11-23 (10) -390</t>
  </si>
  <si>
    <t>10000218</t>
  </si>
  <si>
    <t>+USD/-ILS 3.4 25-05-23 (10) -160</t>
  </si>
  <si>
    <t>10000195</t>
  </si>
  <si>
    <t>+USD/-ILS 3.404 02-05-23 (10) -167</t>
  </si>
  <si>
    <t>10000192</t>
  </si>
  <si>
    <t>+USD/-ILS 3.58 17-05-23 (10) -90</t>
  </si>
  <si>
    <t>10000115</t>
  </si>
  <si>
    <t>+USD/-ILS 3.586 24-05-23 (10) -57</t>
  </si>
  <si>
    <t>10000221</t>
  </si>
  <si>
    <t>+USD/-ILS 3.6142 17-05-23 (10) -133</t>
  </si>
  <si>
    <t>10000113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</si>
  <si>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</si>
  <si>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</si>
  <si>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</si>
  <si>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</si>
  <si>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</si>
  <si>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</si>
  <si>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</si>
  <si>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10003351</t>
  </si>
  <si>
    <t>+ILS/-USD 3.326 12-06-23 (10) -578</t>
  </si>
  <si>
    <t>10002910</t>
  </si>
  <si>
    <t>+ILS/-USD 3.327 12-06-23 (12) -579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</si>
  <si>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</si>
  <si>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</si>
  <si>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</si>
  <si>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</si>
  <si>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</si>
  <si>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</si>
  <si>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</si>
  <si>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</si>
  <si>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</si>
  <si>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</si>
  <si>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</si>
  <si>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</si>
  <si>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</si>
  <si>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</si>
  <si>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</si>
  <si>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</si>
  <si>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</si>
  <si>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</si>
  <si>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</si>
  <si>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</si>
  <si>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</si>
  <si>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</si>
  <si>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</si>
  <si>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</si>
  <si>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 08-06-23 (11) -245</t>
  </si>
  <si>
    <t>10000661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</si>
  <si>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</si>
  <si>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</si>
  <si>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</si>
  <si>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</si>
  <si>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</si>
  <si>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</si>
  <si>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</si>
  <si>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</si>
  <si>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</si>
  <si>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</si>
  <si>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</si>
  <si>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</si>
  <si>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</si>
  <si>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</si>
  <si>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</si>
  <si>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</si>
  <si>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</si>
  <si>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</si>
  <si>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</si>
  <si>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</si>
  <si>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</si>
  <si>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</si>
  <si>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</si>
  <si>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</si>
  <si>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</si>
  <si>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</si>
  <si>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</si>
  <si>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</si>
  <si>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</si>
  <si>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</si>
  <si>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</si>
  <si>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</si>
  <si>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</si>
  <si>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</si>
  <si>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</si>
  <si>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</si>
  <si>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</si>
  <si>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</si>
  <si>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</si>
  <si>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</si>
  <si>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</si>
  <si>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</si>
  <si>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</si>
  <si>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</si>
  <si>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</si>
  <si>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</si>
  <si>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</si>
  <si>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</si>
  <si>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</si>
  <si>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</si>
  <si>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</si>
  <si>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</si>
  <si>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</si>
  <si>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</si>
  <si>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</si>
  <si>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</si>
  <si>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</si>
  <si>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</si>
  <si>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</si>
  <si>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</si>
  <si>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</si>
  <si>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</si>
  <si>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</si>
  <si>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</si>
  <si>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</si>
  <si>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</si>
  <si>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</si>
  <si>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</si>
  <si>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</si>
  <si>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</si>
  <si>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10000605</t>
  </si>
  <si>
    <t>10002968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</si>
  <si>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</si>
  <si>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</si>
  <si>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</si>
  <si>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</si>
  <si>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</si>
  <si>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</si>
  <si>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10003295</t>
  </si>
  <si>
    <t>10003127</t>
  </si>
  <si>
    <t>+ILS/-USD 3.42 17-05-23 (11) -540</t>
  </si>
  <si>
    <t>10000634</t>
  </si>
  <si>
    <t>+ILS/-USD 3.4215 18-05-23 (10) -565</t>
  </si>
  <si>
    <t>+ILS/-USD 3.4215 24-04-23 (20) -500</t>
  </si>
  <si>
    <t>10003125</t>
  </si>
  <si>
    <t>+ILS/-USD 3.4253 25-10-23 (11) -447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</si>
  <si>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</si>
  <si>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</si>
  <si>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</si>
  <si>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</si>
  <si>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</si>
  <si>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</si>
  <si>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</si>
  <si>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</si>
  <si>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</si>
  <si>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</si>
  <si>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</si>
  <si>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</si>
  <si>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</si>
  <si>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</si>
  <si>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</si>
  <si>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</si>
  <si>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</si>
  <si>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</si>
  <si>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</si>
  <si>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</si>
  <si>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10000609</t>
  </si>
  <si>
    <t>+ILS/-USD 3.4614 02-05-23 (11) -586</t>
  </si>
  <si>
    <t>10003000</t>
  </si>
  <si>
    <t>+ILS/-USD 3.471 20-04-23 (11) -530</t>
  </si>
  <si>
    <t>10003066</t>
  </si>
  <si>
    <t>+ILS/-USD 3.478 30-10-23 (10) -430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</si>
  <si>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</si>
  <si>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</si>
  <si>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</si>
  <si>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</si>
  <si>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</si>
  <si>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</si>
  <si>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</si>
  <si>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</si>
  <si>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</si>
  <si>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</si>
  <si>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</si>
  <si>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</si>
  <si>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</si>
  <si>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</si>
  <si>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</si>
  <si>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</si>
  <si>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</si>
  <si>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</si>
  <si>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</si>
  <si>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</si>
  <si>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</si>
  <si>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</si>
  <si>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</si>
  <si>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</si>
  <si>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</si>
  <si>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</si>
  <si>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</si>
  <si>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</si>
  <si>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</si>
  <si>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</si>
  <si>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</si>
  <si>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</si>
  <si>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</si>
  <si>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</si>
  <si>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</si>
  <si>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</si>
  <si>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</si>
  <si>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</si>
  <si>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</si>
  <si>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</si>
  <si>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</si>
  <si>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</si>
  <si>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</si>
  <si>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</si>
  <si>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</si>
  <si>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</si>
  <si>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</si>
  <si>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</si>
  <si>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</si>
  <si>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</si>
  <si>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</si>
  <si>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</si>
  <si>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</si>
  <si>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</si>
  <si>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</si>
  <si>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</si>
  <si>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</si>
  <si>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</si>
  <si>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</si>
  <si>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</si>
  <si>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</si>
  <si>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</si>
  <si>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</si>
  <si>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</si>
  <si>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</si>
  <si>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</si>
  <si>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</si>
  <si>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</si>
  <si>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</si>
  <si>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</si>
  <si>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</si>
  <si>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10003317</t>
  </si>
  <si>
    <t>+ILS/-USD 3.5626 14-11-23 (11) -474</t>
  </si>
  <si>
    <t>10003556</t>
  </si>
  <si>
    <t>+ILS/-USD 3.5656 14-11-23 (98) -474</t>
  </si>
  <si>
    <t>10003560</t>
  </si>
  <si>
    <t>10003554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</si>
  <si>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</si>
  <si>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</si>
  <si>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</si>
  <si>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</si>
  <si>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</si>
  <si>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</si>
  <si>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</si>
  <si>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</si>
  <si>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</si>
  <si>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</si>
  <si>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</si>
  <si>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</si>
  <si>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</si>
  <si>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</si>
  <si>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</si>
  <si>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</si>
  <si>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</si>
  <si>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</si>
  <si>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</si>
  <si>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</si>
  <si>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</si>
  <si>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</si>
  <si>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</si>
  <si>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</si>
  <si>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</si>
  <si>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</si>
  <si>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</si>
  <si>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</si>
  <si>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</si>
  <si>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</si>
  <si>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</si>
  <si>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</si>
  <si>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</si>
  <si>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</si>
  <si>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</si>
  <si>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</si>
  <si>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</si>
  <si>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</si>
  <si>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</si>
  <si>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</si>
  <si>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10003315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</si>
  <si>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</si>
  <si>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</si>
  <si>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</si>
  <si>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</si>
  <si>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</si>
  <si>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</si>
  <si>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</si>
  <si>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</si>
  <si>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</si>
  <si>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</si>
  <si>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</si>
  <si>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</si>
  <si>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</si>
  <si>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</si>
  <si>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</si>
  <si>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</si>
  <si>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</si>
  <si>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</si>
  <si>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</si>
  <si>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</si>
  <si>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</si>
  <si>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</si>
  <si>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</si>
  <si>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</si>
  <si>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</si>
  <si>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</si>
  <si>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</si>
  <si>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</si>
  <si>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</si>
  <si>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</si>
  <si>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</si>
  <si>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</si>
  <si>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</si>
  <si>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3.5914 08-05-23 (10) -31</t>
  </si>
  <si>
    <t>10003609</t>
  </si>
  <si>
    <t>+USD/-ILS 3.614 04-04-23 (10) -20</t>
  </si>
  <si>
    <t>10000701</t>
  </si>
  <si>
    <t>+USD/-ILS 3.6356 03-04-23 (10) -29</t>
  </si>
  <si>
    <t>10003522</t>
  </si>
  <si>
    <t>+USD/-ILS 3.6482 24-05-23 (12) -118</t>
  </si>
  <si>
    <t>10003514</t>
  </si>
  <si>
    <t>+USD/-ILS 3.6585 15-05-23 (11) -110</t>
  </si>
  <si>
    <t>10003513</t>
  </si>
  <si>
    <t>+USD/-ILS 3.665 02-05-23 (10) -80</t>
  </si>
  <si>
    <t>10000709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</si>
  <si>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</si>
  <si>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</si>
  <si>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</si>
  <si>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</si>
  <si>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</si>
  <si>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</si>
  <si>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+USD/-EUR 1.05455 11-05-23 (10) +136.5</t>
  </si>
  <si>
    <t>10000157</t>
  </si>
  <si>
    <t>+USD/-EUR 1.07568 26-06-23 (10) +79.8</t>
  </si>
  <si>
    <t>10000203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</si>
  <si>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</si>
  <si>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</si>
  <si>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</si>
  <si>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</si>
  <si>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</si>
  <si>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</si>
  <si>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1.06855 17-04-23 (10) +72.5</t>
  </si>
  <si>
    <t>10003308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</si>
  <si>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</si>
  <si>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</si>
  <si>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</si>
  <si>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</si>
  <si>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</si>
  <si>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</si>
  <si>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</si>
  <si>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</si>
  <si>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</si>
  <si>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</si>
  <si>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</si>
  <si>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</si>
  <si>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</si>
  <si>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</si>
  <si>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</si>
  <si>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</si>
  <si>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</si>
  <si>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</si>
  <si>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</si>
  <si>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</si>
  <si>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</si>
  <si>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</si>
  <si>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</si>
  <si>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</si>
  <si>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</si>
  <si>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</si>
  <si>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</si>
  <si>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</si>
  <si>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</si>
  <si>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</si>
  <si>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</si>
  <si>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</si>
  <si>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</si>
  <si>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</si>
  <si>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</si>
  <si>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</si>
  <si>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1.03077 05-04-23 (10) +207.7</t>
  </si>
  <si>
    <t>10003282</t>
  </si>
  <si>
    <t>+USD/-EUR 1.0349 17-04-23 (10) +204</t>
  </si>
  <si>
    <t>10003284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</si>
  <si>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</si>
  <si>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</si>
  <si>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</si>
  <si>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</si>
  <si>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</si>
  <si>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</si>
  <si>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</si>
  <si>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10003299</t>
  </si>
  <si>
    <t>+USD/-EUR 1.0542 11-05-23 (11) +137</t>
  </si>
  <si>
    <t>10003107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</si>
  <si>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</si>
  <si>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</si>
  <si>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</si>
  <si>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</si>
  <si>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</si>
  <si>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</si>
  <si>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</si>
  <si>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</si>
  <si>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</si>
  <si>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</si>
  <si>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</si>
  <si>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</si>
  <si>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</si>
  <si>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</si>
  <si>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</si>
  <si>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</si>
  <si>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</si>
  <si>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</si>
  <si>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</si>
  <si>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</si>
  <si>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</si>
  <si>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</si>
  <si>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</si>
  <si>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</si>
  <si>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</si>
  <si>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10003311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</si>
  <si>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</si>
  <si>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</si>
  <si>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</si>
  <si>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</si>
  <si>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</si>
  <si>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</si>
  <si>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</si>
  <si>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1.1957 18-04-23 (10) +48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</si>
  <si>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</si>
  <si>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</si>
  <si>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</si>
  <si>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</si>
  <si>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</si>
  <si>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</si>
  <si>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</si>
  <si>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</si>
  <si>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</si>
  <si>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</si>
  <si>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1.21735 22-05-23 (10) +53.5</t>
  </si>
  <si>
    <t>10003305</t>
  </si>
  <si>
    <t>+USD/-GBP 1.21748 10-07-23 (11) +39.8</t>
  </si>
  <si>
    <t>10003425</t>
  </si>
  <si>
    <t>+USD/-GBP 1.21817 18-04-23 (12) +76.7</t>
  </si>
  <si>
    <t>10002835</t>
  </si>
  <si>
    <t>10003288</t>
  </si>
  <si>
    <t>+USD/-GBP 1.21942 18-04-23 (10) +76.2</t>
  </si>
  <si>
    <t>10003286</t>
  </si>
  <si>
    <t>10002833</t>
  </si>
  <si>
    <t>+USD/-GBP 1.24205 22-05-23 (11) +48.5</t>
  </si>
  <si>
    <t>10003218</t>
  </si>
  <si>
    <t>+USD/-GBP 1.24474 18-04-23 (11) +39.4</t>
  </si>
  <si>
    <t>10003215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</si>
  <si>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</si>
  <si>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</si>
  <si>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</si>
  <si>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</si>
  <si>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</si>
  <si>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</si>
  <si>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</si>
  <si>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</si>
  <si>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</si>
  <si>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</si>
  <si>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</si>
  <si>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</si>
  <si>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</si>
  <si>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</si>
  <si>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</si>
  <si>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</si>
  <si>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</si>
  <si>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</si>
  <si>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</si>
  <si>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</si>
  <si>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</si>
  <si>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</si>
  <si>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34112000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</si>
  <si>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</si>
  <si>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</si>
  <si>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</si>
  <si>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</si>
  <si>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</si>
  <si>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</si>
  <si>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</si>
  <si>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</si>
  <si>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</si>
  <si>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</si>
  <si>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</si>
  <si>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</si>
  <si>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</si>
  <si>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</si>
  <si>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</si>
  <si>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</si>
  <si>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</si>
  <si>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</si>
  <si>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30310000</t>
  </si>
  <si>
    <t>33810000</t>
  </si>
  <si>
    <t>34610000</t>
  </si>
  <si>
    <t>30210000</t>
  </si>
  <si>
    <t>31710000</t>
  </si>
  <si>
    <t>30710000</t>
  </si>
  <si>
    <t>34710000</t>
  </si>
  <si>
    <t>30910000</t>
  </si>
  <si>
    <t>34010000</t>
  </si>
  <si>
    <t>30810000</t>
  </si>
  <si>
    <t>31720000</t>
  </si>
  <si>
    <t>34020000</t>
  </si>
  <si>
    <t>31220000</t>
  </si>
  <si>
    <t>30820000</t>
  </si>
  <si>
    <t>34520000</t>
  </si>
  <si>
    <t>31120000</t>
  </si>
  <si>
    <t>30326000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</si>
  <si>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</si>
  <si>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</si>
  <si>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</si>
  <si>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</si>
  <si>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</si>
  <si>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</si>
  <si>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</si>
  <si>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</si>
  <si>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</si>
  <si>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</si>
  <si>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</si>
  <si>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</si>
  <si>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90150520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</si>
  <si>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</si>
  <si>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</si>
  <si>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</si>
  <si>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</si>
  <si>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</si>
  <si>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</si>
  <si>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</si>
  <si>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</si>
  <si>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</si>
  <si>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</si>
  <si>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</si>
  <si>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</si>
  <si>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</si>
  <si>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</si>
  <si>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</si>
  <si>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</si>
  <si>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</si>
  <si>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</si>
  <si>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</si>
  <si>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</si>
  <si>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</si>
  <si>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</si>
  <si>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</si>
  <si>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</si>
  <si>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</si>
  <si>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</si>
  <si>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</si>
  <si>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</si>
  <si>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</si>
  <si>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</si>
  <si>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</si>
  <si>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</si>
  <si>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</si>
  <si>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</si>
  <si>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</si>
  <si>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</si>
  <si>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</si>
  <si>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</si>
  <si>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</si>
  <si>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</si>
  <si>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</si>
  <si>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</si>
  <si>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</si>
  <si>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</si>
  <si>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</si>
  <si>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</si>
  <si>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</si>
  <si>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</si>
  <si>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</si>
  <si>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</si>
  <si>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</si>
  <si>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</si>
  <si>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</si>
  <si>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</si>
  <si>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</si>
  <si>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</si>
  <si>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</si>
  <si>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</si>
  <si>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</si>
  <si>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</si>
  <si>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</si>
  <si>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</si>
  <si>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</si>
  <si>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</si>
  <si>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</si>
  <si>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</si>
  <si>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</si>
  <si>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A+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</si>
  <si>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</si>
  <si>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</si>
  <si>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</si>
  <si>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</si>
  <si>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</si>
  <si>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</si>
  <si>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</si>
  <si>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</si>
  <si>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</si>
  <si>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</si>
  <si>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</si>
  <si>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</si>
  <si>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</si>
  <si>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</si>
  <si>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</si>
  <si>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</si>
  <si>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</si>
  <si>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</si>
  <si>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</si>
  <si>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</si>
  <si>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</si>
  <si>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</si>
  <si>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</si>
  <si>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</si>
  <si>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</si>
  <si>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</si>
  <si>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</si>
  <si>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</si>
  <si>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</si>
  <si>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</si>
  <si>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</si>
  <si>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</si>
  <si>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</si>
  <si>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</si>
  <si>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</si>
  <si>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</si>
  <si>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</si>
  <si>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</si>
  <si>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</si>
  <si>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</si>
  <si>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</si>
  <si>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</si>
  <si>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</si>
  <si>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</si>
  <si>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</si>
  <si>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</si>
  <si>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</si>
  <si>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</si>
  <si>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</si>
  <si>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</si>
  <si>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</si>
  <si>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</si>
  <si>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</si>
  <si>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</si>
  <si>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</si>
  <si>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</si>
  <si>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</si>
  <si>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</si>
  <si>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</si>
  <si>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</si>
  <si>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</si>
  <si>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</si>
  <si>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A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</si>
  <si>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</si>
  <si>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</si>
  <si>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</si>
  <si>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</si>
  <si>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</si>
  <si>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</si>
  <si>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</si>
  <si>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</si>
  <si>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</si>
  <si>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</si>
  <si>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</si>
  <si>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</si>
  <si>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</si>
  <si>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</si>
  <si>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</si>
  <si>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</si>
  <si>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</si>
  <si>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</si>
  <si>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</si>
  <si>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</si>
  <si>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</si>
  <si>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</si>
  <si>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</si>
  <si>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</si>
  <si>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</si>
  <si>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</si>
  <si>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</si>
  <si>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</si>
  <si>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</si>
  <si>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</si>
  <si>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</si>
  <si>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</si>
  <si>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</si>
  <si>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</si>
  <si>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</si>
  <si>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</si>
  <si>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</si>
  <si>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</si>
  <si>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</si>
  <si>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TELECOMMUNICATION SERVICES</t>
  </si>
  <si>
    <t>BBB-</t>
  </si>
  <si>
    <t>FITCH</t>
  </si>
  <si>
    <t>508309</t>
  </si>
  <si>
    <t>464740</t>
  </si>
  <si>
    <t>Other</t>
  </si>
  <si>
    <t>469140</t>
  </si>
  <si>
    <t>475042</t>
  </si>
  <si>
    <t>95004024</t>
  </si>
  <si>
    <t>נדלן מקרקעין להשכרה - מגדל צ'מפיון</t>
  </si>
  <si>
    <t>השכרה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</si>
  <si>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</si>
  <si>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</si>
  <si>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</si>
  <si>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</si>
  <si>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</si>
  <si>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</si>
  <si>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</si>
  <si>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</si>
  <si>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</si>
  <si>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</si>
  <si>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</si>
  <si>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פסגות ירושלים</t>
  </si>
  <si>
    <t>מרכז מסחרי, שכונת רוממה, ירושלים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</si>
  <si>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</si>
  <si>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</si>
  <si>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</si>
  <si>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</si>
  <si>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טרמינל  פארק אור יהודה בניין B</t>
  </si>
  <si>
    <t>נדלן מגדלי הסיבים פתח תקווה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</si>
  <si>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</si>
  <si>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</si>
  <si>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</si>
  <si>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</si>
  <si>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</si>
  <si>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</si>
  <si>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</si>
  <si>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</si>
  <si>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</si>
  <si>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Citymark Building*</t>
  </si>
  <si>
    <t>JP MORGAN</t>
  </si>
  <si>
    <t>32085000</t>
  </si>
  <si>
    <t>A-</t>
  </si>
  <si>
    <t>S&amp;P</t>
  </si>
  <si>
    <t>30385000</t>
  </si>
  <si>
    <t>אפיק מובטח תשואה</t>
  </si>
  <si>
    <t>M.A Movilim Renewable Energies, Limited Partnership</t>
  </si>
  <si>
    <t>Orbimed Israel Partners II</t>
  </si>
  <si>
    <t>Apollo Investment Fund IX</t>
  </si>
  <si>
    <t>Ares Private Credit Solutions</t>
  </si>
  <si>
    <t>Bluebay Senior Loan Fund I</t>
  </si>
  <si>
    <t>Crescent Mezzanine VII</t>
  </si>
  <si>
    <t>Migdal-HarbourVest 2016 Fund L.P</t>
  </si>
  <si>
    <t>Permira Credit Solutions III</t>
  </si>
  <si>
    <t>Strategic Investors Fund VIII</t>
  </si>
  <si>
    <t>Thoma Bravo Fund XII</t>
  </si>
  <si>
    <t>Waterton Residential Property Venture XIII</t>
  </si>
  <si>
    <t>Waterton Residential Property Venture XIII Edge Co-Invest L.P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</si>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</sst>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5" fillId="0" borderId="24" xfId="0" applyFont="1" applyFill="1" applyBorder="1" applyAlignment="1">
      <alignment horizontal="right" indent="3"/>
    </xf>
    <xf numFmtId="0" fontId="25" fillId="0" borderId="24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2"/>
    </xf>
    <xf numFmtId="0" fontId="25" fillId="0" borderId="26" xfId="0" applyNumberFormat="1" applyFont="1" applyFill="1" applyBorder="1" applyAlignment="1">
      <alignment horizontal="right"/>
    </xf>
    <xf numFmtId="2" fontId="25" fillId="0" borderId="26" xfId="0" applyNumberFormat="1" applyFont="1" applyFill="1" applyBorder="1" applyAlignment="1">
      <alignment horizontal="right"/>
    </xf>
    <xf numFmtId="10" fontId="25" fillId="0" borderId="26" xfId="0" applyNumberFormat="1" applyFont="1" applyFill="1" applyBorder="1" applyAlignment="1">
      <alignment horizontal="right"/>
    </xf>
    <xf numFmtId="4" fontId="25" fillId="0" borderId="26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43" fontId="25" fillId="0" borderId="0" xfId="13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5" fillId="0" borderId="0" xfId="16" applyNumberFormat="1" applyFont="1" applyFill="1" applyAlignment="1">
      <alignment horizontal="right"/>
    </xf>
    <xf numFmtId="49" fontId="25" fillId="0" borderId="0" xfId="16" applyNumberFormat="1" applyFont="1" applyFill="1" applyAlignment="1">
      <alignment horizontal="right"/>
    </xf>
    <xf numFmtId="4" fontId="25" fillId="0" borderId="0" xfId="16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43" fontId="29" fillId="0" borderId="0" xfId="13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25" fillId="0" borderId="0" xfId="0" applyFont="1" applyAlignment="1">
      <alignment horizontal="right" indent="3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2 2" xfId="16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K15" sqref="K15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143</v>
      </c>
      <c r="C1" s="67" t="s" vm="1">
        <v>223</v>
      </c>
    </row>
    <row r="2" spans="1:4">
      <c r="B2" s="46" t="s">
        <v>142</v>
      </c>
      <c r="C2" s="67" t="s">
        <v>224</v>
      </c>
    </row>
    <row r="3" spans="1:4">
      <c r="B3" s="46" t="s">
        <v>144</v>
      </c>
      <c r="C3" s="67" t="s">
        <v>225</v>
      </c>
    </row>
    <row r="4" spans="1:4">
      <c r="B4" s="46" t="s">
        <v>145</v>
      </c>
      <c r="C4" s="67">
        <v>2207</v>
      </c>
    </row>
    <row r="6" spans="1:4" ht="26.25" customHeight="1">
      <c r="B6" s="144" t="s">
        <v>156</v>
      </c>
      <c r="C6" s="145"/>
      <c r="D6" s="146"/>
    </row>
    <row r="7" spans="1:4" s="9" customFormat="1">
      <c r="B7" s="21"/>
      <c r="C7" s="22" t="s">
        <v>108</v>
      </c>
      <c r="D7" s="23" t="s">
        <v>106</v>
      </c>
    </row>
    <row r="8" spans="1:4" s="9" customFormat="1">
      <c r="B8" s="21"/>
      <c r="C8" s="24" t="s">
        <v>203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155</v>
      </c>
      <c r="C10" s="111">
        <f>C11+C12+C23+C33+C34+C35+C36+C37</f>
        <v>3300190.3711655033</v>
      </c>
      <c r="D10" s="112">
        <f>C10/$C$42</f>
        <v>1</v>
      </c>
    </row>
    <row r="11" spans="1:4">
      <c r="A11" s="42" t="s">
        <v>122</v>
      </c>
      <c r="B11" s="27" t="s">
        <v>157</v>
      </c>
      <c r="C11" s="111">
        <f>מזומנים!J10</f>
        <v>69451.740299395999</v>
      </c>
      <c r="D11" s="112">
        <f t="shared" ref="D11:D42" si="0">C11/$C$42</f>
        <v>2.1044767873457024E-2</v>
      </c>
    </row>
    <row r="12" spans="1:4">
      <c r="B12" s="27" t="s">
        <v>158</v>
      </c>
      <c r="C12" s="111">
        <f>SUM(C13:C22)</f>
        <v>1033042.9880548671</v>
      </c>
      <c r="D12" s="112">
        <f t="shared" si="0"/>
        <v>0.31302527183910156</v>
      </c>
    </row>
    <row r="13" spans="1:4">
      <c r="A13" s="44" t="s">
        <v>122</v>
      </c>
      <c r="B13" s="28" t="s">
        <v>67</v>
      </c>
      <c r="C13" s="111" vm="2">
        <v>891280.9019231702</v>
      </c>
      <c r="D13" s="112">
        <f t="shared" si="0"/>
        <v>0.27006954196051525</v>
      </c>
    </row>
    <row r="14" spans="1:4">
      <c r="A14" s="44" t="s">
        <v>122</v>
      </c>
      <c r="B14" s="28" t="s">
        <v>68</v>
      </c>
      <c r="C14" s="111">
        <v>0</v>
      </c>
      <c r="D14" s="112">
        <f t="shared" si="0"/>
        <v>0</v>
      </c>
    </row>
    <row r="15" spans="1:4">
      <c r="A15" s="44" t="s">
        <v>122</v>
      </c>
      <c r="B15" s="28" t="s">
        <v>69</v>
      </c>
      <c r="C15" s="111">
        <f>'אג"ח קונצרני'!R11</f>
        <v>98499.197299981053</v>
      </c>
      <c r="D15" s="112">
        <f t="shared" si="0"/>
        <v>2.984651981309637E-2</v>
      </c>
    </row>
    <row r="16" spans="1:4">
      <c r="A16" s="44" t="s">
        <v>122</v>
      </c>
      <c r="B16" s="28" t="s">
        <v>70</v>
      </c>
      <c r="C16" s="111">
        <f>מניות!L11</f>
        <v>20924.993614072999</v>
      </c>
      <c r="D16" s="112">
        <f t="shared" si="0"/>
        <v>6.3405413811576808E-3</v>
      </c>
    </row>
    <row r="17" spans="1:4">
      <c r="A17" s="44" t="s">
        <v>122</v>
      </c>
      <c r="B17" s="28" t="s">
        <v>216</v>
      </c>
      <c r="C17" s="111" vm="3">
        <v>20298.548633528</v>
      </c>
      <c r="D17" s="112">
        <f t="shared" si="0"/>
        <v>6.1507205193012289E-3</v>
      </c>
    </row>
    <row r="18" spans="1:4">
      <c r="A18" s="44" t="s">
        <v>122</v>
      </c>
      <c r="B18" s="28" t="s">
        <v>71</v>
      </c>
      <c r="C18" s="111" vm="4">
        <v>1215.9759028450003</v>
      </c>
      <c r="D18" s="112">
        <f t="shared" si="0"/>
        <v>3.6845629072469635E-4</v>
      </c>
    </row>
    <row r="19" spans="1:4">
      <c r="A19" s="44" t="s">
        <v>122</v>
      </c>
      <c r="B19" s="28" t="s">
        <v>72</v>
      </c>
      <c r="C19" s="111" vm="5">
        <v>3.9900168699999998</v>
      </c>
      <c r="D19" s="112">
        <f t="shared" si="0"/>
        <v>1.2090262746239321E-6</v>
      </c>
    </row>
    <row r="20" spans="1:4">
      <c r="A20" s="44" t="s">
        <v>122</v>
      </c>
      <c r="B20" s="28" t="s">
        <v>73</v>
      </c>
      <c r="C20" s="111" vm="6">
        <v>2.0504046710000039</v>
      </c>
      <c r="D20" s="112">
        <f t="shared" si="0"/>
        <v>6.2129890715240107E-7</v>
      </c>
    </row>
    <row r="21" spans="1:4">
      <c r="A21" s="44" t="s">
        <v>122</v>
      </c>
      <c r="B21" s="28" t="s">
        <v>74</v>
      </c>
      <c r="C21" s="111" vm="7">
        <v>817.33025972900009</v>
      </c>
      <c r="D21" s="112">
        <f t="shared" si="0"/>
        <v>2.4766154912461908E-4</v>
      </c>
    </row>
    <row r="22" spans="1:4">
      <c r="A22" s="44" t="s">
        <v>122</v>
      </c>
      <c r="B22" s="28" t="s">
        <v>75</v>
      </c>
      <c r="C22" s="111">
        <v>0</v>
      </c>
      <c r="D22" s="112">
        <f t="shared" si="0"/>
        <v>0</v>
      </c>
    </row>
    <row r="23" spans="1:4">
      <c r="B23" s="27" t="s">
        <v>159</v>
      </c>
      <c r="C23" s="111">
        <f>SUM(C24:C32)</f>
        <v>2095802.8750695086</v>
      </c>
      <c r="D23" s="112">
        <f t="shared" si="0"/>
        <v>0.63505514511556793</v>
      </c>
    </row>
    <row r="24" spans="1:4">
      <c r="A24" s="44" t="s">
        <v>122</v>
      </c>
      <c r="B24" s="28" t="s">
        <v>76</v>
      </c>
      <c r="C24" s="111" vm="8">
        <v>2009000.3061867938</v>
      </c>
      <c r="D24" s="112">
        <f t="shared" si="0"/>
        <v>0.60875285369591892</v>
      </c>
    </row>
    <row r="25" spans="1:4">
      <c r="A25" s="44" t="s">
        <v>122</v>
      </c>
      <c r="B25" s="28" t="s">
        <v>77</v>
      </c>
      <c r="C25" s="111">
        <v>0</v>
      </c>
      <c r="D25" s="112">
        <f t="shared" si="0"/>
        <v>0</v>
      </c>
    </row>
    <row r="26" spans="1:4">
      <c r="A26" s="44" t="s">
        <v>122</v>
      </c>
      <c r="B26" s="28" t="s">
        <v>69</v>
      </c>
      <c r="C26" s="111" vm="9">
        <v>12899.867659235</v>
      </c>
      <c r="D26" s="112">
        <f t="shared" si="0"/>
        <v>3.9088253126074212E-3</v>
      </c>
    </row>
    <row r="27" spans="1:4">
      <c r="A27" s="44" t="s">
        <v>122</v>
      </c>
      <c r="B27" s="28" t="s">
        <v>78</v>
      </c>
      <c r="C27" s="111" vm="10">
        <v>17590.640319999999</v>
      </c>
      <c r="D27" s="112">
        <f t="shared" si="0"/>
        <v>5.3301895774538746E-3</v>
      </c>
    </row>
    <row r="28" spans="1:4">
      <c r="A28" s="44" t="s">
        <v>122</v>
      </c>
      <c r="B28" s="28" t="s">
        <v>79</v>
      </c>
      <c r="C28" s="111" vm="11">
        <v>60166.863289702014</v>
      </c>
      <c r="D28" s="112">
        <f t="shared" si="0"/>
        <v>1.8231331081804636E-2</v>
      </c>
    </row>
    <row r="29" spans="1:4">
      <c r="A29" s="44" t="s">
        <v>122</v>
      </c>
      <c r="B29" s="28" t="s">
        <v>80</v>
      </c>
      <c r="C29" s="111" vm="12">
        <v>0.14475564400000002</v>
      </c>
      <c r="D29" s="112">
        <f t="shared" si="0"/>
        <v>4.3862816298345162E-8</v>
      </c>
    </row>
    <row r="30" spans="1:4">
      <c r="A30" s="44" t="s">
        <v>122</v>
      </c>
      <c r="B30" s="28" t="s">
        <v>182</v>
      </c>
      <c r="C30" s="111">
        <v>0</v>
      </c>
      <c r="D30" s="112">
        <f t="shared" si="0"/>
        <v>0</v>
      </c>
    </row>
    <row r="31" spans="1:4">
      <c r="A31" s="44" t="s">
        <v>122</v>
      </c>
      <c r="B31" s="28" t="s">
        <v>103</v>
      </c>
      <c r="C31" s="111" vm="13">
        <v>-3854.947141866</v>
      </c>
      <c r="D31" s="112">
        <f t="shared" si="0"/>
        <v>-1.1680984150331235E-3</v>
      </c>
    </row>
    <row r="32" spans="1:4">
      <c r="A32" s="44" t="s">
        <v>122</v>
      </c>
      <c r="B32" s="28" t="s">
        <v>81</v>
      </c>
      <c r="C32" s="111">
        <v>0</v>
      </c>
      <c r="D32" s="112">
        <f t="shared" si="0"/>
        <v>0</v>
      </c>
    </row>
    <row r="33" spans="1:4">
      <c r="A33" s="44" t="s">
        <v>122</v>
      </c>
      <c r="B33" s="27" t="s">
        <v>160</v>
      </c>
      <c r="C33" s="111" vm="14">
        <v>79621.925572171007</v>
      </c>
      <c r="D33" s="112">
        <f t="shared" si="0"/>
        <v>2.4126464420915067E-2</v>
      </c>
    </row>
    <row r="34" spans="1:4">
      <c r="A34" s="44" t="s">
        <v>122</v>
      </c>
      <c r="B34" s="27" t="s">
        <v>161</v>
      </c>
      <c r="C34" s="111">
        <v>0</v>
      </c>
      <c r="D34" s="112">
        <f t="shared" si="0"/>
        <v>0</v>
      </c>
    </row>
    <row r="35" spans="1:4">
      <c r="A35" s="44" t="s">
        <v>122</v>
      </c>
      <c r="B35" s="27" t="s">
        <v>162</v>
      </c>
      <c r="C35" s="111" vm="15">
        <v>22333.737719999997</v>
      </c>
      <c r="D35" s="112">
        <f t="shared" si="0"/>
        <v>6.7674089092359122E-3</v>
      </c>
    </row>
    <row r="36" spans="1:4">
      <c r="A36" s="44" t="s">
        <v>122</v>
      </c>
      <c r="B36" s="45" t="s">
        <v>163</v>
      </c>
      <c r="C36" s="111">
        <v>0</v>
      </c>
      <c r="D36" s="112">
        <f t="shared" si="0"/>
        <v>0</v>
      </c>
    </row>
    <row r="37" spans="1:4">
      <c r="A37" s="44" t="s">
        <v>122</v>
      </c>
      <c r="B37" s="27" t="s">
        <v>164</v>
      </c>
      <c r="C37" s="111">
        <f>'השקעות אחרות '!I10</f>
        <v>-62.895550439000004</v>
      </c>
      <c r="D37" s="112">
        <f t="shared" si="0"/>
        <v>-1.9058158277332243E-5</v>
      </c>
    </row>
    <row r="38" spans="1:4">
      <c r="A38" s="44"/>
      <c r="B38" s="55" t="s">
        <v>166</v>
      </c>
      <c r="C38" s="111">
        <f>SUM(C39:C41)</f>
        <v>0</v>
      </c>
      <c r="D38" s="112">
        <f t="shared" si="0"/>
        <v>0</v>
      </c>
    </row>
    <row r="39" spans="1:4">
      <c r="A39" s="44" t="s">
        <v>122</v>
      </c>
      <c r="B39" s="56" t="s">
        <v>167</v>
      </c>
      <c r="C39" s="111">
        <v>0</v>
      </c>
      <c r="D39" s="112">
        <f t="shared" si="0"/>
        <v>0</v>
      </c>
    </row>
    <row r="40" spans="1:4">
      <c r="A40" s="44" t="s">
        <v>122</v>
      </c>
      <c r="B40" s="56" t="s">
        <v>201</v>
      </c>
      <c r="C40" s="111">
        <v>0</v>
      </c>
      <c r="D40" s="112">
        <f t="shared" si="0"/>
        <v>0</v>
      </c>
    </row>
    <row r="41" spans="1:4">
      <c r="A41" s="44" t="s">
        <v>122</v>
      </c>
      <c r="B41" s="56" t="s">
        <v>168</v>
      </c>
      <c r="C41" s="111">
        <v>0</v>
      </c>
      <c r="D41" s="112">
        <f t="shared" si="0"/>
        <v>0</v>
      </c>
    </row>
    <row r="42" spans="1:4">
      <c r="B42" s="56" t="s">
        <v>82</v>
      </c>
      <c r="C42" s="111">
        <f>C38+C10</f>
        <v>3300190.3711655033</v>
      </c>
      <c r="D42" s="112">
        <f t="shared" si="0"/>
        <v>1</v>
      </c>
    </row>
    <row r="43" spans="1:4">
      <c r="A43" s="44" t="s">
        <v>122</v>
      </c>
      <c r="B43" s="56" t="s">
        <v>165</v>
      </c>
      <c r="C43" s="111">
        <f>'יתרת התחייבות להשקעה'!C10</f>
        <v>29309.995303123378</v>
      </c>
      <c r="D43" s="112"/>
    </row>
    <row r="44" spans="1:4">
      <c r="B44" s="5" t="s">
        <v>107</v>
      </c>
    </row>
    <row r="45" spans="1:4">
      <c r="C45" s="62" t="s">
        <v>150</v>
      </c>
      <c r="D45" s="34" t="s">
        <v>102</v>
      </c>
    </row>
    <row r="46" spans="1:4">
      <c r="C46" s="63" t="s">
        <v>0</v>
      </c>
      <c r="D46" s="23" t="s">
        <v>1</v>
      </c>
    </row>
    <row r="47" spans="1:4">
      <c r="C47" s="113" t="s">
        <v>133</v>
      </c>
      <c r="D47" s="114" vm="16">
        <v>2.4159000000000002</v>
      </c>
    </row>
    <row r="48" spans="1:4">
      <c r="C48" s="113" t="s">
        <v>140</v>
      </c>
      <c r="D48" s="114">
        <v>0.71320062343401669</v>
      </c>
    </row>
    <row r="49" spans="2:4">
      <c r="C49" s="113" t="s">
        <v>137</v>
      </c>
      <c r="D49" s="114" vm="17">
        <v>2.6667000000000001</v>
      </c>
    </row>
    <row r="50" spans="2:4">
      <c r="B50" s="11"/>
      <c r="C50" s="113" t="s">
        <v>2326</v>
      </c>
      <c r="D50" s="114" vm="18">
        <v>3.9455</v>
      </c>
    </row>
    <row r="51" spans="2:4">
      <c r="C51" s="113" t="s">
        <v>131</v>
      </c>
      <c r="D51" s="114" vm="19">
        <v>3.9321999999999999</v>
      </c>
    </row>
    <row r="52" spans="2:4">
      <c r="C52" s="113" t="s">
        <v>132</v>
      </c>
      <c r="D52" s="114" vm="20">
        <v>4.4672000000000001</v>
      </c>
    </row>
    <row r="53" spans="2:4">
      <c r="C53" s="113" t="s">
        <v>134</v>
      </c>
      <c r="D53" s="114">
        <v>0.46051542057860612</v>
      </c>
    </row>
    <row r="54" spans="2:4">
      <c r="C54" s="113" t="s">
        <v>138</v>
      </c>
      <c r="D54" s="114">
        <v>2.7067999999999998E-2</v>
      </c>
    </row>
    <row r="55" spans="2:4">
      <c r="C55" s="113" t="s">
        <v>139</v>
      </c>
      <c r="D55" s="114">
        <v>0.20053698423440919</v>
      </c>
    </row>
    <row r="56" spans="2:4">
      <c r="C56" s="113" t="s">
        <v>136</v>
      </c>
      <c r="D56" s="114" vm="21">
        <v>0.52790000000000004</v>
      </c>
    </row>
    <row r="57" spans="2:4">
      <c r="C57" s="113" t="s">
        <v>2327</v>
      </c>
      <c r="D57" s="114">
        <v>2.260821</v>
      </c>
    </row>
    <row r="58" spans="2:4">
      <c r="C58" s="113" t="s">
        <v>135</v>
      </c>
      <c r="D58" s="114" vm="22">
        <v>0.34910000000000002</v>
      </c>
    </row>
    <row r="59" spans="2:4">
      <c r="C59" s="113" t="s">
        <v>129</v>
      </c>
      <c r="D59" s="114" vm="23">
        <v>3.6150000000000002</v>
      </c>
    </row>
    <row r="60" spans="2:4">
      <c r="C60" s="113" t="s">
        <v>141</v>
      </c>
      <c r="D60" s="114" vm="24">
        <v>0.2029</v>
      </c>
    </row>
    <row r="61" spans="2:4">
      <c r="C61" s="113" t="s">
        <v>2328</v>
      </c>
      <c r="D61" s="114" vm="25">
        <v>0.34649999999999997</v>
      </c>
    </row>
    <row r="62" spans="2:4">
      <c r="C62" s="113" t="s">
        <v>2329</v>
      </c>
      <c r="D62" s="114">
        <v>4.6569268405166807E-2</v>
      </c>
    </row>
    <row r="63" spans="2:4">
      <c r="C63" s="113" t="s">
        <v>2330</v>
      </c>
      <c r="D63" s="114">
        <v>0.52591762806057873</v>
      </c>
    </row>
    <row r="64" spans="2:4">
      <c r="C64" s="113" t="s">
        <v>130</v>
      </c>
      <c r="D64" s="114">
        <v>1</v>
      </c>
    </row>
    <row r="65" spans="3:4">
      <c r="C65" s="115"/>
      <c r="D65" s="115"/>
    </row>
    <row r="66" spans="3:4">
      <c r="C66" s="115"/>
      <c r="D66" s="115"/>
    </row>
    <row r="67" spans="3:4">
      <c r="C67" s="116"/>
      <c r="D67" s="11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5" style="2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4.28515625" style="1" bestFit="1" customWidth="1"/>
    <col min="9" max="9" width="8" style="1" customWidth="1"/>
    <col min="10" max="10" width="6.28515625" style="1" bestFit="1" customWidth="1"/>
    <col min="11" max="11" width="11" style="1" bestFit="1" customWidth="1"/>
    <col min="12" max="12" width="9" style="1" bestFit="1" customWidth="1"/>
    <col min="13" max="16384" width="9.140625" style="1"/>
  </cols>
  <sheetData>
    <row r="1" spans="2:13">
      <c r="B1" s="46" t="s">
        <v>143</v>
      </c>
      <c r="C1" s="67" t="s" vm="1">
        <v>223</v>
      </c>
    </row>
    <row r="2" spans="2:13">
      <c r="B2" s="46" t="s">
        <v>142</v>
      </c>
      <c r="C2" s="67" t="s">
        <v>224</v>
      </c>
    </row>
    <row r="3" spans="2:13">
      <c r="B3" s="46" t="s">
        <v>144</v>
      </c>
      <c r="C3" s="67" t="s">
        <v>225</v>
      </c>
    </row>
    <row r="4" spans="2:13">
      <c r="B4" s="46" t="s">
        <v>145</v>
      </c>
      <c r="C4" s="67">
        <v>2207</v>
      </c>
    </row>
    <row r="6" spans="2:13" ht="26.25" customHeight="1">
      <c r="B6" s="147" t="s">
        <v>170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13" ht="26.25" customHeight="1">
      <c r="B7" s="147" t="s">
        <v>92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  <c r="M7" s="3"/>
    </row>
    <row r="8" spans="2:13" s="3" customFormat="1" ht="78.75">
      <c r="B8" s="21" t="s">
        <v>113</v>
      </c>
      <c r="C8" s="29" t="s">
        <v>44</v>
      </c>
      <c r="D8" s="29" t="s">
        <v>116</v>
      </c>
      <c r="E8" s="29" t="s">
        <v>63</v>
      </c>
      <c r="F8" s="29" t="s">
        <v>100</v>
      </c>
      <c r="G8" s="29" t="s">
        <v>200</v>
      </c>
      <c r="H8" s="29" t="s">
        <v>199</v>
      </c>
      <c r="I8" s="29" t="s">
        <v>60</v>
      </c>
      <c r="J8" s="29" t="s">
        <v>57</v>
      </c>
      <c r="K8" s="29" t="s">
        <v>146</v>
      </c>
      <c r="L8" s="30" t="s">
        <v>148</v>
      </c>
    </row>
    <row r="9" spans="2:13" s="3" customFormat="1">
      <c r="B9" s="14"/>
      <c r="C9" s="29"/>
      <c r="D9" s="29"/>
      <c r="E9" s="29"/>
      <c r="F9" s="29"/>
      <c r="G9" s="15" t="s">
        <v>207</v>
      </c>
      <c r="H9" s="15"/>
      <c r="I9" s="15" t="s">
        <v>203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79"/>
      <c r="H11" s="81"/>
      <c r="I11" s="79">
        <v>2.0504046710000039</v>
      </c>
      <c r="J11" s="71"/>
      <c r="K11" s="80">
        <f>IFERROR(I11/$I$11,0)</f>
        <v>1</v>
      </c>
      <c r="L11" s="80">
        <f>I11/'סכום נכסי הקרן'!$C$42</f>
        <v>6.2129890715240107E-7</v>
      </c>
    </row>
    <row r="12" spans="2:13">
      <c r="B12" s="92" t="s">
        <v>194</v>
      </c>
      <c r="C12" s="69"/>
      <c r="D12" s="69"/>
      <c r="E12" s="69"/>
      <c r="F12" s="69"/>
      <c r="G12" s="76"/>
      <c r="H12" s="78"/>
      <c r="I12" s="76">
        <v>10.148865651000001</v>
      </c>
      <c r="J12" s="69"/>
      <c r="K12" s="77">
        <f t="shared" ref="K12:K24" si="0">IFERROR(I12/$I$11,0)</f>
        <v>4.9496891001766459</v>
      </c>
      <c r="L12" s="77">
        <f>I12/'סכום נכסי הקרן'!$C$42</f>
        <v>3.0752364286839014E-6</v>
      </c>
    </row>
    <row r="13" spans="2:13">
      <c r="B13" s="86" t="s">
        <v>188</v>
      </c>
      <c r="C13" s="71"/>
      <c r="D13" s="71"/>
      <c r="E13" s="71"/>
      <c r="F13" s="71"/>
      <c r="G13" s="79"/>
      <c r="H13" s="81"/>
      <c r="I13" s="79">
        <v>10.148865651000001</v>
      </c>
      <c r="J13" s="71"/>
      <c r="K13" s="80">
        <f t="shared" si="0"/>
        <v>4.9496891001766459</v>
      </c>
      <c r="L13" s="80">
        <f>I13/'סכום נכסי הקרן'!$C$42</f>
        <v>3.0752364286839014E-6</v>
      </c>
    </row>
    <row r="14" spans="2:13">
      <c r="B14" s="75" t="s">
        <v>1400</v>
      </c>
      <c r="C14" s="69" t="s">
        <v>1401</v>
      </c>
      <c r="D14" s="82" t="s">
        <v>117</v>
      </c>
      <c r="E14" s="82" t="s">
        <v>485</v>
      </c>
      <c r="F14" s="82" t="s">
        <v>130</v>
      </c>
      <c r="G14" s="76">
        <v>1.194199</v>
      </c>
      <c r="H14" s="106">
        <v>731000</v>
      </c>
      <c r="I14" s="76">
        <v>8.7295945069999998</v>
      </c>
      <c r="J14" s="69"/>
      <c r="K14" s="77">
        <f t="shared" si="0"/>
        <v>4.2574983516509866</v>
      </c>
      <c r="L14" s="77">
        <f>I14/'סכום נכסי הקרן'!$C$42</f>
        <v>2.6451790730839066E-6</v>
      </c>
    </row>
    <row r="15" spans="2:13">
      <c r="B15" s="75" t="s">
        <v>1402</v>
      </c>
      <c r="C15" s="69" t="s">
        <v>1403</v>
      </c>
      <c r="D15" s="82" t="s">
        <v>117</v>
      </c>
      <c r="E15" s="82" t="s">
        <v>485</v>
      </c>
      <c r="F15" s="82" t="s">
        <v>130</v>
      </c>
      <c r="G15" s="76">
        <v>-1.194199</v>
      </c>
      <c r="H15" s="106">
        <v>1906900</v>
      </c>
      <c r="I15" s="76">
        <v>-22.772180253999995</v>
      </c>
      <c r="J15" s="69"/>
      <c r="K15" s="77">
        <f t="shared" si="0"/>
        <v>-11.106188244730131</v>
      </c>
      <c r="L15" s="77">
        <f>I15/'סכום נכסי הקרן'!$C$42</f>
        <v>-6.9002626190796735E-6</v>
      </c>
    </row>
    <row r="16" spans="2:13">
      <c r="B16" s="75" t="s">
        <v>1404</v>
      </c>
      <c r="C16" s="69" t="s">
        <v>1405</v>
      </c>
      <c r="D16" s="82" t="s">
        <v>117</v>
      </c>
      <c r="E16" s="82" t="s">
        <v>485</v>
      </c>
      <c r="F16" s="82" t="s">
        <v>130</v>
      </c>
      <c r="G16" s="76">
        <v>10.98114</v>
      </c>
      <c r="H16" s="106">
        <v>220300</v>
      </c>
      <c r="I16" s="76">
        <v>24.19145142</v>
      </c>
      <c r="J16" s="69"/>
      <c r="K16" s="77">
        <f t="shared" si="0"/>
        <v>11.798379003985382</v>
      </c>
      <c r="L16" s="77">
        <f>I16/'סכום נכסי הקרן'!$C$42</f>
        <v>7.3303199813459514E-6</v>
      </c>
    </row>
    <row r="17" spans="2:12">
      <c r="B17" s="75" t="s">
        <v>1406</v>
      </c>
      <c r="C17" s="69" t="s">
        <v>1407</v>
      </c>
      <c r="D17" s="82" t="s">
        <v>117</v>
      </c>
      <c r="E17" s="82" t="s">
        <v>485</v>
      </c>
      <c r="F17" s="82" t="s">
        <v>130</v>
      </c>
      <c r="G17" s="76">
        <v>-10.98114</v>
      </c>
      <c r="H17" s="106">
        <v>0.01</v>
      </c>
      <c r="I17" s="76">
        <v>-2.2000000000000002E-8</v>
      </c>
      <c r="J17" s="69"/>
      <c r="K17" s="77">
        <f t="shared" si="0"/>
        <v>-1.0729589290913178E-8</v>
      </c>
      <c r="L17" s="77">
        <f>I17/'סכום נכסי הקרן'!$C$42</f>
        <v>-6.6662821006384633E-15</v>
      </c>
    </row>
    <row r="18" spans="2:12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12">
      <c r="B19" s="92" t="s">
        <v>193</v>
      </c>
      <c r="C19" s="69"/>
      <c r="D19" s="69"/>
      <c r="E19" s="69"/>
      <c r="F19" s="69"/>
      <c r="G19" s="76"/>
      <c r="H19" s="78"/>
      <c r="I19" s="76">
        <v>-8.0984609800000005</v>
      </c>
      <c r="J19" s="69"/>
      <c r="K19" s="77">
        <f t="shared" si="0"/>
        <v>-3.9496891001766476</v>
      </c>
      <c r="L19" s="77">
        <f>I19/'סכום נכסי הקרן'!$C$42</f>
        <v>-2.4539375215315013E-6</v>
      </c>
    </row>
    <row r="20" spans="2:12">
      <c r="B20" s="86" t="s">
        <v>188</v>
      </c>
      <c r="C20" s="71"/>
      <c r="D20" s="71"/>
      <c r="E20" s="71"/>
      <c r="F20" s="71"/>
      <c r="G20" s="79"/>
      <c r="H20" s="81"/>
      <c r="I20" s="79">
        <v>-8.0984609800000005</v>
      </c>
      <c r="J20" s="71"/>
      <c r="K20" s="80">
        <f t="shared" si="0"/>
        <v>-3.9496891001766476</v>
      </c>
      <c r="L20" s="80">
        <f>I20/'סכום נכסי הקרן'!$C$42</f>
        <v>-2.4539375215315013E-6</v>
      </c>
    </row>
    <row r="21" spans="2:12">
      <c r="B21" s="75" t="s">
        <v>1408</v>
      </c>
      <c r="C21" s="69" t="s">
        <v>1409</v>
      </c>
      <c r="D21" s="82" t="s">
        <v>26</v>
      </c>
      <c r="E21" s="82" t="s">
        <v>485</v>
      </c>
      <c r="F21" s="82" t="s">
        <v>131</v>
      </c>
      <c r="G21" s="76">
        <v>11.285064</v>
      </c>
      <c r="H21" s="78">
        <v>60</v>
      </c>
      <c r="I21" s="76">
        <v>1.3312538600000001</v>
      </c>
      <c r="J21" s="69"/>
      <c r="K21" s="77">
        <f t="shared" si="0"/>
        <v>0.64926396180649237</v>
      </c>
      <c r="L21" s="77">
        <f>I21/'סכום נכסי הקרן'!$C$42</f>
        <v>4.0338698992381198E-7</v>
      </c>
    </row>
    <row r="22" spans="2:12">
      <c r="B22" s="75" t="s">
        <v>1410</v>
      </c>
      <c r="C22" s="69" t="s">
        <v>1411</v>
      </c>
      <c r="D22" s="82" t="s">
        <v>26</v>
      </c>
      <c r="E22" s="82" t="s">
        <v>485</v>
      </c>
      <c r="F22" s="82" t="s">
        <v>131</v>
      </c>
      <c r="G22" s="76">
        <v>-11.285064</v>
      </c>
      <c r="H22" s="78">
        <v>5</v>
      </c>
      <c r="I22" s="76">
        <v>-0.11093782199999999</v>
      </c>
      <c r="J22" s="69"/>
      <c r="K22" s="77">
        <f t="shared" si="0"/>
        <v>-5.4105330313110558E-2</v>
      </c>
      <c r="L22" s="77">
        <f>I22/'סכום נכסי הקרן'!$C$42</f>
        <v>-3.3615582594655266E-8</v>
      </c>
    </row>
    <row r="23" spans="2:12">
      <c r="B23" s="75" t="s">
        <v>1412</v>
      </c>
      <c r="C23" s="69" t="s">
        <v>1413</v>
      </c>
      <c r="D23" s="82" t="s">
        <v>26</v>
      </c>
      <c r="E23" s="82" t="s">
        <v>485</v>
      </c>
      <c r="F23" s="82" t="s">
        <v>131</v>
      </c>
      <c r="G23" s="76">
        <v>-11.285064</v>
      </c>
      <c r="H23" s="78">
        <v>585</v>
      </c>
      <c r="I23" s="76">
        <v>-12.979725133000001</v>
      </c>
      <c r="J23" s="69"/>
      <c r="K23" s="77">
        <f t="shared" si="0"/>
        <v>-6.3303236266378828</v>
      </c>
      <c r="L23" s="77">
        <f>I23/'סכום נכסי הקרן'!$C$42</f>
        <v>-3.9330231511511404E-6</v>
      </c>
    </row>
    <row r="24" spans="2:12">
      <c r="B24" s="75" t="s">
        <v>1414</v>
      </c>
      <c r="C24" s="69" t="s">
        <v>1415</v>
      </c>
      <c r="D24" s="82" t="s">
        <v>26</v>
      </c>
      <c r="E24" s="82" t="s">
        <v>485</v>
      </c>
      <c r="F24" s="82" t="s">
        <v>131</v>
      </c>
      <c r="G24" s="76">
        <v>11.285064</v>
      </c>
      <c r="H24" s="78">
        <v>165</v>
      </c>
      <c r="I24" s="76">
        <v>3.6609481150000001</v>
      </c>
      <c r="J24" s="69"/>
      <c r="K24" s="77">
        <f t="shared" si="0"/>
        <v>1.785475894967854</v>
      </c>
      <c r="L24" s="77">
        <f>I24/'סכום נכסי הקרן'!$C$42</f>
        <v>1.1093142222904828E-6</v>
      </c>
    </row>
    <row r="25" spans="2:12">
      <c r="B25" s="72"/>
      <c r="C25" s="69"/>
      <c r="D25" s="69"/>
      <c r="E25" s="69"/>
      <c r="F25" s="69"/>
      <c r="G25" s="76"/>
      <c r="H25" s="78"/>
      <c r="I25" s="69"/>
      <c r="J25" s="69"/>
      <c r="K25" s="77"/>
      <c r="L25" s="69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26" t="s">
        <v>215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26" t="s">
        <v>109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26" t="s">
        <v>198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126" t="s">
        <v>206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</row>
    <row r="507" spans="2:12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</row>
    <row r="508" spans="2:12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</row>
    <row r="509" spans="2:12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</row>
    <row r="510" spans="2:12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</row>
    <row r="511" spans="2:12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</row>
    <row r="512" spans="2:12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</row>
    <row r="513" spans="2:12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</row>
    <row r="514" spans="2:12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</row>
    <row r="515" spans="2:12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</row>
    <row r="516" spans="2:12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</row>
    <row r="517" spans="2:12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</row>
    <row r="518" spans="2:12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</row>
    <row r="519" spans="2:12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</row>
    <row r="520" spans="2:12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</row>
    <row r="521" spans="2:12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</row>
    <row r="522" spans="2:12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</row>
    <row r="523" spans="2:12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</row>
    <row r="524" spans="2:12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</row>
    <row r="525" spans="2:12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</row>
    <row r="526" spans="2:12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</row>
    <row r="527" spans="2:12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</row>
    <row r="528" spans="2:12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</row>
    <row r="529" spans="2:12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</row>
    <row r="530" spans="2:12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</row>
    <row r="531" spans="2:12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</row>
    <row r="532" spans="2:12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</row>
    <row r="533" spans="2:12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</row>
    <row r="534" spans="2:12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</row>
    <row r="535" spans="2:12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</row>
    <row r="536" spans="2:12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</row>
    <row r="537" spans="2:12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</row>
    <row r="538" spans="2:12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</row>
    <row r="539" spans="2:12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</row>
    <row r="540" spans="2:12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</row>
    <row r="541" spans="2:12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</row>
    <row r="542" spans="2:12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</row>
    <row r="543" spans="2:12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</row>
    <row r="544" spans="2:12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</row>
    <row r="545" spans="2:12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</row>
    <row r="546" spans="2:12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</row>
    <row r="547" spans="2:12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</row>
    <row r="548" spans="2:12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</row>
    <row r="549" spans="2:12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</row>
    <row r="550" spans="2:12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</row>
    <row r="551" spans="2:12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</row>
    <row r="552" spans="2:12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</row>
    <row r="553" spans="2:12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</row>
    <row r="554" spans="2:12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</row>
    <row r="555" spans="2:12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</row>
    <row r="556" spans="2:12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</row>
    <row r="557" spans="2:12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</row>
    <row r="558" spans="2:12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</row>
    <row r="559" spans="2:12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</row>
    <row r="560" spans="2:12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</row>
    <row r="561" spans="2:12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</row>
    <row r="562" spans="2:12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</row>
    <row r="563" spans="2:12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</row>
    <row r="564" spans="2:12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</row>
    <row r="565" spans="2:12">
      <c r="B565" s="118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</row>
    <row r="566" spans="2:12">
      <c r="B566" s="118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</row>
    <row r="567" spans="2:12">
      <c r="B567" s="118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</row>
    <row r="568" spans="2:12">
      <c r="B568" s="118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</row>
    <row r="569" spans="2:12">
      <c r="B569" s="118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</row>
    <row r="570" spans="2:12">
      <c r="B570" s="118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</row>
    <row r="571" spans="2:12">
      <c r="B571" s="118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</row>
    <row r="572" spans="2:12">
      <c r="B572" s="118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</row>
    <row r="573" spans="2:12">
      <c r="B573" s="118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</row>
    <row r="574" spans="2:12">
      <c r="B574" s="118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</row>
    <row r="575" spans="2:12">
      <c r="B575" s="118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</row>
    <row r="576" spans="2:12">
      <c r="B576" s="118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</row>
    <row r="577" spans="2:12">
      <c r="B577" s="118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</row>
    <row r="578" spans="2:12">
      <c r="B578" s="118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</row>
    <row r="579" spans="2:12">
      <c r="B579" s="118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</row>
    <row r="580" spans="2:12">
      <c r="B580" s="118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</row>
    <row r="581" spans="2:12">
      <c r="B581" s="118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</row>
    <row r="582" spans="2:12">
      <c r="B582" s="118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</row>
    <row r="583" spans="2:12">
      <c r="B583" s="118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</row>
    <row r="584" spans="2:12">
      <c r="B584" s="118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</row>
    <row r="585" spans="2:12">
      <c r="B585" s="118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</row>
    <row r="586" spans="2:12">
      <c r="B586" s="118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51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143</v>
      </c>
      <c r="C1" s="67" t="s" vm="1">
        <v>223</v>
      </c>
    </row>
    <row r="2" spans="1:11">
      <c r="B2" s="46" t="s">
        <v>142</v>
      </c>
      <c r="C2" s="67" t="s">
        <v>224</v>
      </c>
    </row>
    <row r="3" spans="1:11">
      <c r="B3" s="46" t="s">
        <v>144</v>
      </c>
      <c r="C3" s="67" t="s">
        <v>225</v>
      </c>
    </row>
    <row r="4" spans="1:11">
      <c r="B4" s="46" t="s">
        <v>145</v>
      </c>
      <c r="C4" s="67">
        <v>2207</v>
      </c>
    </row>
    <row r="6" spans="1:11" ht="26.25" customHeight="1">
      <c r="B6" s="147" t="s">
        <v>170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1:11" ht="26.25" customHeight="1">
      <c r="B7" s="147" t="s">
        <v>93</v>
      </c>
      <c r="C7" s="148"/>
      <c r="D7" s="148"/>
      <c r="E7" s="148"/>
      <c r="F7" s="148"/>
      <c r="G7" s="148"/>
      <c r="H7" s="148"/>
      <c r="I7" s="148"/>
      <c r="J7" s="148"/>
      <c r="K7" s="149"/>
    </row>
    <row r="8" spans="1:11" s="3" customFormat="1" ht="78.75">
      <c r="A8" s="2"/>
      <c r="B8" s="21" t="s">
        <v>113</v>
      </c>
      <c r="C8" s="29" t="s">
        <v>44</v>
      </c>
      <c r="D8" s="29" t="s">
        <v>116</v>
      </c>
      <c r="E8" s="29" t="s">
        <v>63</v>
      </c>
      <c r="F8" s="29" t="s">
        <v>100</v>
      </c>
      <c r="G8" s="29" t="s">
        <v>200</v>
      </c>
      <c r="H8" s="29" t="s">
        <v>199</v>
      </c>
      <c r="I8" s="29" t="s">
        <v>60</v>
      </c>
      <c r="J8" s="29" t="s">
        <v>146</v>
      </c>
      <c r="K8" s="30" t="s">
        <v>148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207</v>
      </c>
      <c r="H9" s="15"/>
      <c r="I9" s="15" t="s">
        <v>203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48</v>
      </c>
      <c r="C11" s="69"/>
      <c r="D11" s="69"/>
      <c r="E11" s="69"/>
      <c r="F11" s="69"/>
      <c r="G11" s="76"/>
      <c r="H11" s="78"/>
      <c r="I11" s="76">
        <v>817.33025972900009</v>
      </c>
      <c r="J11" s="77">
        <f>IFERROR(I11/$I$11,0)</f>
        <v>1</v>
      </c>
      <c r="K11" s="77">
        <f>I11/'סכום נכסי הקרן'!$C$42</f>
        <v>2.4766154912461908E-4</v>
      </c>
    </row>
    <row r="12" spans="1:11">
      <c r="B12" s="92" t="s">
        <v>195</v>
      </c>
      <c r="C12" s="69"/>
      <c r="D12" s="69"/>
      <c r="E12" s="69"/>
      <c r="F12" s="69"/>
      <c r="G12" s="76"/>
      <c r="H12" s="78"/>
      <c r="I12" s="76">
        <v>817.33025972899998</v>
      </c>
      <c r="J12" s="77">
        <f t="shared" ref="J12:J17" si="0">IFERROR(I12/$I$11,0)</f>
        <v>0.99999999999999989</v>
      </c>
      <c r="K12" s="77">
        <f>I12/'סכום נכסי הקרן'!$C$42</f>
        <v>2.4766154912461903E-4</v>
      </c>
    </row>
    <row r="13" spans="1:11">
      <c r="B13" s="72" t="s">
        <v>1416</v>
      </c>
      <c r="C13" s="69" t="s">
        <v>1417</v>
      </c>
      <c r="D13" s="82" t="s">
        <v>26</v>
      </c>
      <c r="E13" s="82" t="s">
        <v>485</v>
      </c>
      <c r="F13" s="82" t="s">
        <v>129</v>
      </c>
      <c r="G13" s="76">
        <v>4.6275029999999999</v>
      </c>
      <c r="H13" s="78">
        <v>99550.01</v>
      </c>
      <c r="I13" s="76">
        <v>29.998175447000001</v>
      </c>
      <c r="J13" s="77">
        <f t="shared" si="0"/>
        <v>3.6702636529016328E-2</v>
      </c>
      <c r="K13" s="77">
        <f>I13/'סכום נכסי הקרן'!$C$42</f>
        <v>9.0898318197340143E-6</v>
      </c>
    </row>
    <row r="14" spans="1:11">
      <c r="B14" s="72" t="s">
        <v>1418</v>
      </c>
      <c r="C14" s="69" t="s">
        <v>1419</v>
      </c>
      <c r="D14" s="82" t="s">
        <v>26</v>
      </c>
      <c r="E14" s="82" t="s">
        <v>485</v>
      </c>
      <c r="F14" s="82" t="s">
        <v>129</v>
      </c>
      <c r="G14" s="76">
        <v>1.2614190000000001</v>
      </c>
      <c r="H14" s="78">
        <v>1330175</v>
      </c>
      <c r="I14" s="76">
        <v>104.23883131400001</v>
      </c>
      <c r="J14" s="77">
        <f t="shared" si="0"/>
        <v>0.12753575445568624</v>
      </c>
      <c r="K14" s="77">
        <f>I14/'סכום נכסי הקרן'!$C$42</f>
        <v>3.1585702517272291E-5</v>
      </c>
    </row>
    <row r="15" spans="1:11">
      <c r="B15" s="72" t="s">
        <v>1420</v>
      </c>
      <c r="C15" s="69" t="s">
        <v>1421</v>
      </c>
      <c r="D15" s="82" t="s">
        <v>26</v>
      </c>
      <c r="E15" s="82" t="s">
        <v>485</v>
      </c>
      <c r="F15" s="82" t="s">
        <v>137</v>
      </c>
      <c r="G15" s="76">
        <v>0.60187000000000002</v>
      </c>
      <c r="H15" s="78">
        <v>120920</v>
      </c>
      <c r="I15" s="76">
        <v>9.7173238560000001</v>
      </c>
      <c r="J15" s="77">
        <f t="shared" si="0"/>
        <v>1.1889103260684299E-2</v>
      </c>
      <c r="K15" s="77">
        <f>I15/'סכום נכסי הקרן'!$C$42</f>
        <v>2.9444737312436334E-6</v>
      </c>
    </row>
    <row r="16" spans="1:11">
      <c r="B16" s="72" t="s">
        <v>1422</v>
      </c>
      <c r="C16" s="69" t="s">
        <v>1423</v>
      </c>
      <c r="D16" s="82" t="s">
        <v>26</v>
      </c>
      <c r="E16" s="82" t="s">
        <v>485</v>
      </c>
      <c r="F16" s="82" t="s">
        <v>129</v>
      </c>
      <c r="G16" s="76">
        <v>14.757102</v>
      </c>
      <c r="H16" s="78">
        <v>413775</v>
      </c>
      <c r="I16" s="76">
        <v>647.65749215799997</v>
      </c>
      <c r="J16" s="77">
        <f t="shared" si="0"/>
        <v>0.79240611056385202</v>
      </c>
      <c r="K16" s="77">
        <f>I16/'סכום נכסי הקרן'!$C$42</f>
        <v>1.9624852487805776E-4</v>
      </c>
    </row>
    <row r="17" spans="2:11">
      <c r="B17" s="72" t="s">
        <v>1424</v>
      </c>
      <c r="C17" s="69" t="s">
        <v>1425</v>
      </c>
      <c r="D17" s="82" t="s">
        <v>26</v>
      </c>
      <c r="E17" s="82" t="s">
        <v>485</v>
      </c>
      <c r="F17" s="82" t="s">
        <v>131</v>
      </c>
      <c r="G17" s="76">
        <v>10.468778</v>
      </c>
      <c r="H17" s="78">
        <v>45450</v>
      </c>
      <c r="I17" s="76">
        <v>25.718436954000001</v>
      </c>
      <c r="J17" s="77">
        <f t="shared" si="0"/>
        <v>3.1466395190760943E-2</v>
      </c>
      <c r="K17" s="77">
        <f>I17/'סכום נכסי הקרן'!$C$42</f>
        <v>7.7930161783113183E-6</v>
      </c>
    </row>
    <row r="18" spans="2:11">
      <c r="B18" s="92"/>
      <c r="C18" s="69"/>
      <c r="D18" s="69"/>
      <c r="E18" s="69"/>
      <c r="F18" s="69"/>
      <c r="G18" s="76"/>
      <c r="H18" s="78"/>
      <c r="I18" s="69"/>
      <c r="J18" s="77"/>
      <c r="K18" s="69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26" t="s">
        <v>215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26" t="s">
        <v>109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26" t="s">
        <v>198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26" t="s">
        <v>206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118"/>
      <c r="C118" s="128"/>
      <c r="D118" s="128"/>
      <c r="E118" s="128"/>
      <c r="F118" s="128"/>
      <c r="G118" s="128"/>
      <c r="H118" s="128"/>
      <c r="I118" s="119"/>
      <c r="J118" s="119"/>
      <c r="K118" s="128"/>
    </row>
    <row r="119" spans="2:11">
      <c r="B119" s="118"/>
      <c r="C119" s="128"/>
      <c r="D119" s="128"/>
      <c r="E119" s="128"/>
      <c r="F119" s="128"/>
      <c r="G119" s="128"/>
      <c r="H119" s="128"/>
      <c r="I119" s="119"/>
      <c r="J119" s="119"/>
      <c r="K119" s="128"/>
    </row>
    <row r="120" spans="2:11">
      <c r="B120" s="118"/>
      <c r="C120" s="128"/>
      <c r="D120" s="128"/>
      <c r="E120" s="128"/>
      <c r="F120" s="128"/>
      <c r="G120" s="128"/>
      <c r="H120" s="128"/>
      <c r="I120" s="119"/>
      <c r="J120" s="119"/>
      <c r="K120" s="128"/>
    </row>
    <row r="121" spans="2:11">
      <c r="B121" s="118"/>
      <c r="C121" s="128"/>
      <c r="D121" s="128"/>
      <c r="E121" s="128"/>
      <c r="F121" s="128"/>
      <c r="G121" s="128"/>
      <c r="H121" s="128"/>
      <c r="I121" s="119"/>
      <c r="J121" s="119"/>
      <c r="K121" s="128"/>
    </row>
    <row r="122" spans="2:11">
      <c r="B122" s="118"/>
      <c r="C122" s="128"/>
      <c r="D122" s="128"/>
      <c r="E122" s="128"/>
      <c r="F122" s="128"/>
      <c r="G122" s="128"/>
      <c r="H122" s="128"/>
      <c r="I122" s="119"/>
      <c r="J122" s="119"/>
      <c r="K122" s="128"/>
    </row>
    <row r="123" spans="2:11">
      <c r="B123" s="118"/>
      <c r="C123" s="128"/>
      <c r="D123" s="128"/>
      <c r="E123" s="128"/>
      <c r="F123" s="128"/>
      <c r="G123" s="128"/>
      <c r="H123" s="128"/>
      <c r="I123" s="119"/>
      <c r="J123" s="119"/>
      <c r="K123" s="128"/>
    </row>
    <row r="124" spans="2:11">
      <c r="B124" s="118"/>
      <c r="C124" s="128"/>
      <c r="D124" s="128"/>
      <c r="E124" s="128"/>
      <c r="F124" s="128"/>
      <c r="G124" s="128"/>
      <c r="H124" s="128"/>
      <c r="I124" s="119"/>
      <c r="J124" s="119"/>
      <c r="K124" s="128"/>
    </row>
    <row r="125" spans="2:11">
      <c r="B125" s="118"/>
      <c r="C125" s="128"/>
      <c r="D125" s="128"/>
      <c r="E125" s="128"/>
      <c r="F125" s="128"/>
      <c r="G125" s="128"/>
      <c r="H125" s="128"/>
      <c r="I125" s="119"/>
      <c r="J125" s="119"/>
      <c r="K125" s="128"/>
    </row>
    <row r="126" spans="2:11">
      <c r="B126" s="118"/>
      <c r="C126" s="128"/>
      <c r="D126" s="128"/>
      <c r="E126" s="128"/>
      <c r="F126" s="128"/>
      <c r="G126" s="128"/>
      <c r="H126" s="128"/>
      <c r="I126" s="119"/>
      <c r="J126" s="119"/>
      <c r="K126" s="128"/>
    </row>
    <row r="127" spans="2:11">
      <c r="B127" s="118"/>
      <c r="C127" s="128"/>
      <c r="D127" s="128"/>
      <c r="E127" s="128"/>
      <c r="F127" s="128"/>
      <c r="G127" s="128"/>
      <c r="H127" s="128"/>
      <c r="I127" s="119"/>
      <c r="J127" s="119"/>
      <c r="K127" s="128"/>
    </row>
    <row r="128" spans="2:11">
      <c r="B128" s="118"/>
      <c r="C128" s="128"/>
      <c r="D128" s="128"/>
      <c r="E128" s="128"/>
      <c r="F128" s="128"/>
      <c r="G128" s="128"/>
      <c r="H128" s="128"/>
      <c r="I128" s="119"/>
      <c r="J128" s="119"/>
      <c r="K128" s="128"/>
    </row>
    <row r="129" spans="2:11">
      <c r="B129" s="118"/>
      <c r="C129" s="128"/>
      <c r="D129" s="128"/>
      <c r="E129" s="128"/>
      <c r="F129" s="128"/>
      <c r="G129" s="128"/>
      <c r="H129" s="128"/>
      <c r="I129" s="119"/>
      <c r="J129" s="119"/>
      <c r="K129" s="128"/>
    </row>
    <row r="130" spans="2:11">
      <c r="B130" s="118"/>
      <c r="C130" s="128"/>
      <c r="D130" s="128"/>
      <c r="E130" s="128"/>
      <c r="F130" s="128"/>
      <c r="G130" s="128"/>
      <c r="H130" s="128"/>
      <c r="I130" s="119"/>
      <c r="J130" s="119"/>
      <c r="K130" s="128"/>
    </row>
    <row r="131" spans="2:11">
      <c r="B131" s="118"/>
      <c r="C131" s="128"/>
      <c r="D131" s="128"/>
      <c r="E131" s="128"/>
      <c r="F131" s="128"/>
      <c r="G131" s="128"/>
      <c r="H131" s="128"/>
      <c r="I131" s="119"/>
      <c r="J131" s="119"/>
      <c r="K131" s="128"/>
    </row>
    <row r="132" spans="2:11">
      <c r="B132" s="118"/>
      <c r="C132" s="128"/>
      <c r="D132" s="128"/>
      <c r="E132" s="128"/>
      <c r="F132" s="128"/>
      <c r="G132" s="128"/>
      <c r="H132" s="128"/>
      <c r="I132" s="119"/>
      <c r="J132" s="119"/>
      <c r="K132" s="128"/>
    </row>
    <row r="133" spans="2:11">
      <c r="B133" s="118"/>
      <c r="C133" s="128"/>
      <c r="D133" s="128"/>
      <c r="E133" s="128"/>
      <c r="F133" s="128"/>
      <c r="G133" s="128"/>
      <c r="H133" s="128"/>
      <c r="I133" s="119"/>
      <c r="J133" s="119"/>
      <c r="K133" s="128"/>
    </row>
    <row r="134" spans="2:11">
      <c r="B134" s="118"/>
      <c r="C134" s="128"/>
      <c r="D134" s="128"/>
      <c r="E134" s="128"/>
      <c r="F134" s="128"/>
      <c r="G134" s="128"/>
      <c r="H134" s="128"/>
      <c r="I134" s="119"/>
      <c r="J134" s="119"/>
      <c r="K134" s="128"/>
    </row>
    <row r="135" spans="2:11">
      <c r="B135" s="118"/>
      <c r="C135" s="128"/>
      <c r="D135" s="128"/>
      <c r="E135" s="128"/>
      <c r="F135" s="128"/>
      <c r="G135" s="128"/>
      <c r="H135" s="128"/>
      <c r="I135" s="119"/>
      <c r="J135" s="119"/>
      <c r="K135" s="128"/>
    </row>
    <row r="136" spans="2:11">
      <c r="B136" s="118"/>
      <c r="C136" s="128"/>
      <c r="D136" s="128"/>
      <c r="E136" s="128"/>
      <c r="F136" s="128"/>
      <c r="G136" s="128"/>
      <c r="H136" s="128"/>
      <c r="I136" s="119"/>
      <c r="J136" s="119"/>
      <c r="K136" s="128"/>
    </row>
    <row r="137" spans="2:11">
      <c r="B137" s="118"/>
      <c r="C137" s="128"/>
      <c r="D137" s="128"/>
      <c r="E137" s="128"/>
      <c r="F137" s="128"/>
      <c r="G137" s="128"/>
      <c r="H137" s="128"/>
      <c r="I137" s="119"/>
      <c r="J137" s="119"/>
      <c r="K137" s="128"/>
    </row>
    <row r="138" spans="2:11">
      <c r="B138" s="118"/>
      <c r="C138" s="128"/>
      <c r="D138" s="128"/>
      <c r="E138" s="128"/>
      <c r="F138" s="128"/>
      <c r="G138" s="128"/>
      <c r="H138" s="128"/>
      <c r="I138" s="119"/>
      <c r="J138" s="119"/>
      <c r="K138" s="128"/>
    </row>
    <row r="139" spans="2:11">
      <c r="B139" s="118"/>
      <c r="C139" s="128"/>
      <c r="D139" s="128"/>
      <c r="E139" s="128"/>
      <c r="F139" s="128"/>
      <c r="G139" s="128"/>
      <c r="H139" s="128"/>
      <c r="I139" s="119"/>
      <c r="J139" s="119"/>
      <c r="K139" s="128"/>
    </row>
    <row r="140" spans="2:11">
      <c r="B140" s="118"/>
      <c r="C140" s="128"/>
      <c r="D140" s="128"/>
      <c r="E140" s="128"/>
      <c r="F140" s="128"/>
      <c r="G140" s="128"/>
      <c r="H140" s="128"/>
      <c r="I140" s="119"/>
      <c r="J140" s="119"/>
      <c r="K140" s="128"/>
    </row>
    <row r="141" spans="2:11">
      <c r="B141" s="118"/>
      <c r="C141" s="128"/>
      <c r="D141" s="128"/>
      <c r="E141" s="128"/>
      <c r="F141" s="128"/>
      <c r="G141" s="128"/>
      <c r="H141" s="128"/>
      <c r="I141" s="119"/>
      <c r="J141" s="119"/>
      <c r="K141" s="128"/>
    </row>
    <row r="142" spans="2:11">
      <c r="B142" s="118"/>
      <c r="C142" s="128"/>
      <c r="D142" s="128"/>
      <c r="E142" s="128"/>
      <c r="F142" s="128"/>
      <c r="G142" s="128"/>
      <c r="H142" s="128"/>
      <c r="I142" s="119"/>
      <c r="J142" s="119"/>
      <c r="K142" s="128"/>
    </row>
    <row r="143" spans="2:11">
      <c r="B143" s="118"/>
      <c r="C143" s="128"/>
      <c r="D143" s="128"/>
      <c r="E143" s="128"/>
      <c r="F143" s="128"/>
      <c r="G143" s="128"/>
      <c r="H143" s="128"/>
      <c r="I143" s="119"/>
      <c r="J143" s="119"/>
      <c r="K143" s="128"/>
    </row>
    <row r="144" spans="2:11">
      <c r="B144" s="118"/>
      <c r="C144" s="128"/>
      <c r="D144" s="128"/>
      <c r="E144" s="128"/>
      <c r="F144" s="128"/>
      <c r="G144" s="128"/>
      <c r="H144" s="128"/>
      <c r="I144" s="119"/>
      <c r="J144" s="119"/>
      <c r="K144" s="128"/>
    </row>
    <row r="145" spans="2:11">
      <c r="B145" s="118"/>
      <c r="C145" s="128"/>
      <c r="D145" s="128"/>
      <c r="E145" s="128"/>
      <c r="F145" s="128"/>
      <c r="G145" s="128"/>
      <c r="H145" s="128"/>
      <c r="I145" s="119"/>
      <c r="J145" s="119"/>
      <c r="K145" s="128"/>
    </row>
    <row r="146" spans="2:11">
      <c r="B146" s="118"/>
      <c r="C146" s="128"/>
      <c r="D146" s="128"/>
      <c r="E146" s="128"/>
      <c r="F146" s="128"/>
      <c r="G146" s="128"/>
      <c r="H146" s="128"/>
      <c r="I146" s="119"/>
      <c r="J146" s="119"/>
      <c r="K146" s="128"/>
    </row>
    <row r="147" spans="2:11">
      <c r="B147" s="118"/>
      <c r="C147" s="128"/>
      <c r="D147" s="128"/>
      <c r="E147" s="128"/>
      <c r="F147" s="128"/>
      <c r="G147" s="128"/>
      <c r="H147" s="128"/>
      <c r="I147" s="119"/>
      <c r="J147" s="119"/>
      <c r="K147" s="128"/>
    </row>
    <row r="148" spans="2:11">
      <c r="B148" s="118"/>
      <c r="C148" s="128"/>
      <c r="D148" s="128"/>
      <c r="E148" s="128"/>
      <c r="F148" s="128"/>
      <c r="G148" s="128"/>
      <c r="H148" s="128"/>
      <c r="I148" s="119"/>
      <c r="J148" s="119"/>
      <c r="K148" s="128"/>
    </row>
    <row r="149" spans="2:11">
      <c r="B149" s="118"/>
      <c r="C149" s="128"/>
      <c r="D149" s="128"/>
      <c r="E149" s="128"/>
      <c r="F149" s="128"/>
      <c r="G149" s="128"/>
      <c r="H149" s="128"/>
      <c r="I149" s="119"/>
      <c r="J149" s="119"/>
      <c r="K149" s="128"/>
    </row>
    <row r="150" spans="2:11">
      <c r="B150" s="118"/>
      <c r="C150" s="128"/>
      <c r="D150" s="128"/>
      <c r="E150" s="128"/>
      <c r="F150" s="128"/>
      <c r="G150" s="128"/>
      <c r="H150" s="128"/>
      <c r="I150" s="119"/>
      <c r="J150" s="119"/>
      <c r="K150" s="128"/>
    </row>
    <row r="151" spans="2:11">
      <c r="B151" s="118"/>
      <c r="C151" s="128"/>
      <c r="D151" s="128"/>
      <c r="E151" s="128"/>
      <c r="F151" s="128"/>
      <c r="G151" s="128"/>
      <c r="H151" s="128"/>
      <c r="I151" s="119"/>
      <c r="J151" s="119"/>
      <c r="K151" s="128"/>
    </row>
    <row r="152" spans="2:11">
      <c r="B152" s="118"/>
      <c r="C152" s="128"/>
      <c r="D152" s="128"/>
      <c r="E152" s="128"/>
      <c r="F152" s="128"/>
      <c r="G152" s="128"/>
      <c r="H152" s="128"/>
      <c r="I152" s="119"/>
      <c r="J152" s="119"/>
      <c r="K152" s="128"/>
    </row>
    <row r="153" spans="2:11">
      <c r="B153" s="118"/>
      <c r="C153" s="128"/>
      <c r="D153" s="128"/>
      <c r="E153" s="128"/>
      <c r="F153" s="128"/>
      <c r="G153" s="128"/>
      <c r="H153" s="128"/>
      <c r="I153" s="119"/>
      <c r="J153" s="119"/>
      <c r="K153" s="128"/>
    </row>
    <row r="154" spans="2:11">
      <c r="B154" s="118"/>
      <c r="C154" s="128"/>
      <c r="D154" s="128"/>
      <c r="E154" s="128"/>
      <c r="F154" s="128"/>
      <c r="G154" s="128"/>
      <c r="H154" s="128"/>
      <c r="I154" s="119"/>
      <c r="J154" s="119"/>
      <c r="K154" s="128"/>
    </row>
    <row r="155" spans="2:11">
      <c r="B155" s="118"/>
      <c r="C155" s="128"/>
      <c r="D155" s="128"/>
      <c r="E155" s="128"/>
      <c r="F155" s="128"/>
      <c r="G155" s="128"/>
      <c r="H155" s="128"/>
      <c r="I155" s="119"/>
      <c r="J155" s="119"/>
      <c r="K155" s="128"/>
    </row>
    <row r="156" spans="2:11">
      <c r="B156" s="118"/>
      <c r="C156" s="128"/>
      <c r="D156" s="128"/>
      <c r="E156" s="128"/>
      <c r="F156" s="128"/>
      <c r="G156" s="128"/>
      <c r="H156" s="128"/>
      <c r="I156" s="119"/>
      <c r="J156" s="119"/>
      <c r="K156" s="128"/>
    </row>
    <row r="157" spans="2:11">
      <c r="B157" s="118"/>
      <c r="C157" s="128"/>
      <c r="D157" s="128"/>
      <c r="E157" s="128"/>
      <c r="F157" s="128"/>
      <c r="G157" s="128"/>
      <c r="H157" s="128"/>
      <c r="I157" s="119"/>
      <c r="J157" s="119"/>
      <c r="K157" s="128"/>
    </row>
    <row r="158" spans="2:11">
      <c r="B158" s="118"/>
      <c r="C158" s="128"/>
      <c r="D158" s="128"/>
      <c r="E158" s="128"/>
      <c r="F158" s="128"/>
      <c r="G158" s="128"/>
      <c r="H158" s="128"/>
      <c r="I158" s="119"/>
      <c r="J158" s="119"/>
      <c r="K158" s="128"/>
    </row>
    <row r="159" spans="2:11">
      <c r="B159" s="118"/>
      <c r="C159" s="128"/>
      <c r="D159" s="128"/>
      <c r="E159" s="128"/>
      <c r="F159" s="128"/>
      <c r="G159" s="128"/>
      <c r="H159" s="128"/>
      <c r="I159" s="119"/>
      <c r="J159" s="119"/>
      <c r="K159" s="128"/>
    </row>
    <row r="160" spans="2:11">
      <c r="B160" s="118"/>
      <c r="C160" s="128"/>
      <c r="D160" s="128"/>
      <c r="E160" s="128"/>
      <c r="F160" s="128"/>
      <c r="G160" s="128"/>
      <c r="H160" s="128"/>
      <c r="I160" s="119"/>
      <c r="J160" s="119"/>
      <c r="K160" s="128"/>
    </row>
    <row r="161" spans="2:11">
      <c r="B161" s="118"/>
      <c r="C161" s="128"/>
      <c r="D161" s="128"/>
      <c r="E161" s="128"/>
      <c r="F161" s="128"/>
      <c r="G161" s="128"/>
      <c r="H161" s="128"/>
      <c r="I161" s="119"/>
      <c r="J161" s="119"/>
      <c r="K161" s="128"/>
    </row>
    <row r="162" spans="2:11">
      <c r="B162" s="118"/>
      <c r="C162" s="128"/>
      <c r="D162" s="128"/>
      <c r="E162" s="128"/>
      <c r="F162" s="128"/>
      <c r="G162" s="128"/>
      <c r="H162" s="128"/>
      <c r="I162" s="119"/>
      <c r="J162" s="119"/>
      <c r="K162" s="128"/>
    </row>
    <row r="163" spans="2:11">
      <c r="B163" s="118"/>
      <c r="C163" s="128"/>
      <c r="D163" s="128"/>
      <c r="E163" s="128"/>
      <c r="F163" s="128"/>
      <c r="G163" s="128"/>
      <c r="H163" s="128"/>
      <c r="I163" s="119"/>
      <c r="J163" s="119"/>
      <c r="K163" s="128"/>
    </row>
    <row r="164" spans="2:11">
      <c r="B164" s="118"/>
      <c r="C164" s="128"/>
      <c r="D164" s="128"/>
      <c r="E164" s="128"/>
      <c r="F164" s="128"/>
      <c r="G164" s="128"/>
      <c r="H164" s="128"/>
      <c r="I164" s="119"/>
      <c r="J164" s="119"/>
      <c r="K164" s="128"/>
    </row>
    <row r="165" spans="2:11">
      <c r="B165" s="118"/>
      <c r="C165" s="128"/>
      <c r="D165" s="128"/>
      <c r="E165" s="128"/>
      <c r="F165" s="128"/>
      <c r="G165" s="128"/>
      <c r="H165" s="128"/>
      <c r="I165" s="119"/>
      <c r="J165" s="119"/>
      <c r="K165" s="128"/>
    </row>
    <row r="166" spans="2:11">
      <c r="B166" s="118"/>
      <c r="C166" s="128"/>
      <c r="D166" s="128"/>
      <c r="E166" s="128"/>
      <c r="F166" s="128"/>
      <c r="G166" s="128"/>
      <c r="H166" s="128"/>
      <c r="I166" s="119"/>
      <c r="J166" s="119"/>
      <c r="K166" s="128"/>
    </row>
    <row r="167" spans="2:11">
      <c r="B167" s="118"/>
      <c r="C167" s="128"/>
      <c r="D167" s="128"/>
      <c r="E167" s="128"/>
      <c r="F167" s="128"/>
      <c r="G167" s="128"/>
      <c r="H167" s="128"/>
      <c r="I167" s="119"/>
      <c r="J167" s="119"/>
      <c r="K167" s="128"/>
    </row>
    <row r="168" spans="2:11">
      <c r="B168" s="118"/>
      <c r="C168" s="128"/>
      <c r="D168" s="128"/>
      <c r="E168" s="128"/>
      <c r="F168" s="128"/>
      <c r="G168" s="128"/>
      <c r="H168" s="128"/>
      <c r="I168" s="119"/>
      <c r="J168" s="119"/>
      <c r="K168" s="128"/>
    </row>
    <row r="169" spans="2:11">
      <c r="B169" s="118"/>
      <c r="C169" s="128"/>
      <c r="D169" s="128"/>
      <c r="E169" s="128"/>
      <c r="F169" s="128"/>
      <c r="G169" s="128"/>
      <c r="H169" s="128"/>
      <c r="I169" s="119"/>
      <c r="J169" s="119"/>
      <c r="K169" s="128"/>
    </row>
    <row r="170" spans="2:11">
      <c r="B170" s="118"/>
      <c r="C170" s="128"/>
      <c r="D170" s="128"/>
      <c r="E170" s="128"/>
      <c r="F170" s="128"/>
      <c r="G170" s="128"/>
      <c r="H170" s="128"/>
      <c r="I170" s="119"/>
      <c r="J170" s="119"/>
      <c r="K170" s="128"/>
    </row>
    <row r="171" spans="2:11">
      <c r="B171" s="118"/>
      <c r="C171" s="128"/>
      <c r="D171" s="128"/>
      <c r="E171" s="128"/>
      <c r="F171" s="128"/>
      <c r="G171" s="128"/>
      <c r="H171" s="128"/>
      <c r="I171" s="119"/>
      <c r="J171" s="119"/>
      <c r="K171" s="128"/>
    </row>
    <row r="172" spans="2:11">
      <c r="B172" s="118"/>
      <c r="C172" s="128"/>
      <c r="D172" s="128"/>
      <c r="E172" s="128"/>
      <c r="F172" s="128"/>
      <c r="G172" s="128"/>
      <c r="H172" s="128"/>
      <c r="I172" s="119"/>
      <c r="J172" s="119"/>
      <c r="K172" s="128"/>
    </row>
    <row r="173" spans="2:11">
      <c r="B173" s="118"/>
      <c r="C173" s="128"/>
      <c r="D173" s="128"/>
      <c r="E173" s="128"/>
      <c r="F173" s="128"/>
      <c r="G173" s="128"/>
      <c r="H173" s="128"/>
      <c r="I173" s="119"/>
      <c r="J173" s="119"/>
      <c r="K173" s="128"/>
    </row>
    <row r="174" spans="2:11">
      <c r="B174" s="118"/>
      <c r="C174" s="128"/>
      <c r="D174" s="128"/>
      <c r="E174" s="128"/>
      <c r="F174" s="128"/>
      <c r="G174" s="128"/>
      <c r="H174" s="128"/>
      <c r="I174" s="119"/>
      <c r="J174" s="119"/>
      <c r="K174" s="128"/>
    </row>
    <row r="175" spans="2:11">
      <c r="B175" s="118"/>
      <c r="C175" s="128"/>
      <c r="D175" s="128"/>
      <c r="E175" s="128"/>
      <c r="F175" s="128"/>
      <c r="G175" s="128"/>
      <c r="H175" s="128"/>
      <c r="I175" s="119"/>
      <c r="J175" s="119"/>
      <c r="K175" s="128"/>
    </row>
    <row r="176" spans="2:11">
      <c r="B176" s="118"/>
      <c r="C176" s="128"/>
      <c r="D176" s="128"/>
      <c r="E176" s="128"/>
      <c r="F176" s="128"/>
      <c r="G176" s="128"/>
      <c r="H176" s="128"/>
      <c r="I176" s="119"/>
      <c r="J176" s="119"/>
      <c r="K176" s="128"/>
    </row>
    <row r="177" spans="2:11">
      <c r="B177" s="118"/>
      <c r="C177" s="128"/>
      <c r="D177" s="128"/>
      <c r="E177" s="128"/>
      <c r="F177" s="128"/>
      <c r="G177" s="128"/>
      <c r="H177" s="128"/>
      <c r="I177" s="119"/>
      <c r="J177" s="119"/>
      <c r="K177" s="128"/>
    </row>
    <row r="178" spans="2:11">
      <c r="B178" s="118"/>
      <c r="C178" s="128"/>
      <c r="D178" s="128"/>
      <c r="E178" s="128"/>
      <c r="F178" s="128"/>
      <c r="G178" s="128"/>
      <c r="H178" s="128"/>
      <c r="I178" s="119"/>
      <c r="J178" s="119"/>
      <c r="K178" s="128"/>
    </row>
    <row r="179" spans="2:11">
      <c r="B179" s="118"/>
      <c r="C179" s="128"/>
      <c r="D179" s="128"/>
      <c r="E179" s="128"/>
      <c r="F179" s="128"/>
      <c r="G179" s="128"/>
      <c r="H179" s="128"/>
      <c r="I179" s="119"/>
      <c r="J179" s="119"/>
      <c r="K179" s="128"/>
    </row>
    <row r="180" spans="2:11">
      <c r="B180" s="118"/>
      <c r="C180" s="128"/>
      <c r="D180" s="128"/>
      <c r="E180" s="128"/>
      <c r="F180" s="128"/>
      <c r="G180" s="128"/>
      <c r="H180" s="128"/>
      <c r="I180" s="119"/>
      <c r="J180" s="119"/>
      <c r="K180" s="128"/>
    </row>
    <row r="181" spans="2:11">
      <c r="B181" s="118"/>
      <c r="C181" s="128"/>
      <c r="D181" s="128"/>
      <c r="E181" s="128"/>
      <c r="F181" s="128"/>
      <c r="G181" s="128"/>
      <c r="H181" s="128"/>
      <c r="I181" s="119"/>
      <c r="J181" s="119"/>
      <c r="K181" s="128"/>
    </row>
    <row r="182" spans="2:11">
      <c r="B182" s="118"/>
      <c r="C182" s="128"/>
      <c r="D182" s="128"/>
      <c r="E182" s="128"/>
      <c r="F182" s="128"/>
      <c r="G182" s="128"/>
      <c r="H182" s="128"/>
      <c r="I182" s="119"/>
      <c r="J182" s="119"/>
      <c r="K182" s="128"/>
    </row>
    <row r="183" spans="2:11">
      <c r="B183" s="118"/>
      <c r="C183" s="128"/>
      <c r="D183" s="128"/>
      <c r="E183" s="128"/>
      <c r="F183" s="128"/>
      <c r="G183" s="128"/>
      <c r="H183" s="128"/>
      <c r="I183" s="119"/>
      <c r="J183" s="119"/>
      <c r="K183" s="128"/>
    </row>
    <row r="184" spans="2:11">
      <c r="B184" s="118"/>
      <c r="C184" s="128"/>
      <c r="D184" s="128"/>
      <c r="E184" s="128"/>
      <c r="F184" s="128"/>
      <c r="G184" s="128"/>
      <c r="H184" s="128"/>
      <c r="I184" s="119"/>
      <c r="J184" s="119"/>
      <c r="K184" s="128"/>
    </row>
    <row r="185" spans="2:11">
      <c r="B185" s="118"/>
      <c r="C185" s="128"/>
      <c r="D185" s="128"/>
      <c r="E185" s="128"/>
      <c r="F185" s="128"/>
      <c r="G185" s="128"/>
      <c r="H185" s="128"/>
      <c r="I185" s="119"/>
      <c r="J185" s="119"/>
      <c r="K185" s="128"/>
    </row>
    <row r="186" spans="2:11">
      <c r="B186" s="118"/>
      <c r="C186" s="128"/>
      <c r="D186" s="128"/>
      <c r="E186" s="128"/>
      <c r="F186" s="128"/>
      <c r="G186" s="128"/>
      <c r="H186" s="128"/>
      <c r="I186" s="119"/>
      <c r="J186" s="119"/>
      <c r="K186" s="128"/>
    </row>
    <row r="187" spans="2:11">
      <c r="B187" s="118"/>
      <c r="C187" s="128"/>
      <c r="D187" s="128"/>
      <c r="E187" s="128"/>
      <c r="F187" s="128"/>
      <c r="G187" s="128"/>
      <c r="H187" s="128"/>
      <c r="I187" s="119"/>
      <c r="J187" s="119"/>
      <c r="K187" s="128"/>
    </row>
    <row r="188" spans="2:11">
      <c r="B188" s="118"/>
      <c r="C188" s="128"/>
      <c r="D188" s="128"/>
      <c r="E188" s="128"/>
      <c r="F188" s="128"/>
      <c r="G188" s="128"/>
      <c r="H188" s="128"/>
      <c r="I188" s="119"/>
      <c r="J188" s="119"/>
      <c r="K188" s="128"/>
    </row>
    <row r="189" spans="2:11">
      <c r="B189" s="118"/>
      <c r="C189" s="128"/>
      <c r="D189" s="128"/>
      <c r="E189" s="128"/>
      <c r="F189" s="128"/>
      <c r="G189" s="128"/>
      <c r="H189" s="128"/>
      <c r="I189" s="119"/>
      <c r="J189" s="119"/>
      <c r="K189" s="128"/>
    </row>
    <row r="190" spans="2:11">
      <c r="B190" s="118"/>
      <c r="C190" s="128"/>
      <c r="D190" s="128"/>
      <c r="E190" s="128"/>
      <c r="F190" s="128"/>
      <c r="G190" s="128"/>
      <c r="H190" s="128"/>
      <c r="I190" s="119"/>
      <c r="J190" s="119"/>
      <c r="K190" s="128"/>
    </row>
    <row r="191" spans="2:11">
      <c r="B191" s="118"/>
      <c r="C191" s="128"/>
      <c r="D191" s="128"/>
      <c r="E191" s="128"/>
      <c r="F191" s="128"/>
      <c r="G191" s="128"/>
      <c r="H191" s="128"/>
      <c r="I191" s="119"/>
      <c r="J191" s="119"/>
      <c r="K191" s="128"/>
    </row>
    <row r="192" spans="2:11">
      <c r="B192" s="118"/>
      <c r="C192" s="128"/>
      <c r="D192" s="128"/>
      <c r="E192" s="128"/>
      <c r="F192" s="128"/>
      <c r="G192" s="128"/>
      <c r="H192" s="128"/>
      <c r="I192" s="119"/>
      <c r="J192" s="119"/>
      <c r="K192" s="128"/>
    </row>
    <row r="193" spans="2:11">
      <c r="B193" s="118"/>
      <c r="C193" s="128"/>
      <c r="D193" s="128"/>
      <c r="E193" s="128"/>
      <c r="F193" s="128"/>
      <c r="G193" s="128"/>
      <c r="H193" s="128"/>
      <c r="I193" s="119"/>
      <c r="J193" s="119"/>
      <c r="K193" s="128"/>
    </row>
    <row r="194" spans="2:11">
      <c r="B194" s="118"/>
      <c r="C194" s="128"/>
      <c r="D194" s="128"/>
      <c r="E194" s="128"/>
      <c r="F194" s="128"/>
      <c r="G194" s="128"/>
      <c r="H194" s="128"/>
      <c r="I194" s="119"/>
      <c r="J194" s="119"/>
      <c r="K194" s="128"/>
    </row>
    <row r="195" spans="2:11">
      <c r="B195" s="118"/>
      <c r="C195" s="128"/>
      <c r="D195" s="128"/>
      <c r="E195" s="128"/>
      <c r="F195" s="128"/>
      <c r="G195" s="128"/>
      <c r="H195" s="128"/>
      <c r="I195" s="119"/>
      <c r="J195" s="119"/>
      <c r="K195" s="128"/>
    </row>
    <row r="196" spans="2:11">
      <c r="B196" s="118"/>
      <c r="C196" s="128"/>
      <c r="D196" s="128"/>
      <c r="E196" s="128"/>
      <c r="F196" s="128"/>
      <c r="G196" s="128"/>
      <c r="H196" s="128"/>
      <c r="I196" s="119"/>
      <c r="J196" s="119"/>
      <c r="K196" s="128"/>
    </row>
    <row r="197" spans="2:11">
      <c r="B197" s="118"/>
      <c r="C197" s="128"/>
      <c r="D197" s="128"/>
      <c r="E197" s="128"/>
      <c r="F197" s="128"/>
      <c r="G197" s="128"/>
      <c r="H197" s="128"/>
      <c r="I197" s="119"/>
      <c r="J197" s="119"/>
      <c r="K197" s="128"/>
    </row>
    <row r="198" spans="2:11">
      <c r="B198" s="118"/>
      <c r="C198" s="128"/>
      <c r="D198" s="128"/>
      <c r="E198" s="128"/>
      <c r="F198" s="128"/>
      <c r="G198" s="128"/>
      <c r="H198" s="128"/>
      <c r="I198" s="119"/>
      <c r="J198" s="119"/>
      <c r="K198" s="128"/>
    </row>
    <row r="199" spans="2:11">
      <c r="B199" s="118"/>
      <c r="C199" s="128"/>
      <c r="D199" s="128"/>
      <c r="E199" s="128"/>
      <c r="F199" s="128"/>
      <c r="G199" s="128"/>
      <c r="H199" s="128"/>
      <c r="I199" s="119"/>
      <c r="J199" s="119"/>
      <c r="K199" s="128"/>
    </row>
    <row r="200" spans="2:11">
      <c r="B200" s="118"/>
      <c r="C200" s="128"/>
      <c r="D200" s="128"/>
      <c r="E200" s="128"/>
      <c r="F200" s="128"/>
      <c r="G200" s="128"/>
      <c r="H200" s="128"/>
      <c r="I200" s="119"/>
      <c r="J200" s="119"/>
      <c r="K200" s="128"/>
    </row>
    <row r="201" spans="2:11">
      <c r="B201" s="118"/>
      <c r="C201" s="128"/>
      <c r="D201" s="128"/>
      <c r="E201" s="128"/>
      <c r="F201" s="128"/>
      <c r="G201" s="128"/>
      <c r="H201" s="128"/>
      <c r="I201" s="119"/>
      <c r="J201" s="119"/>
      <c r="K201" s="128"/>
    </row>
    <row r="202" spans="2:11">
      <c r="B202" s="118"/>
      <c r="C202" s="128"/>
      <c r="D202" s="128"/>
      <c r="E202" s="128"/>
      <c r="F202" s="128"/>
      <c r="G202" s="128"/>
      <c r="H202" s="128"/>
      <c r="I202" s="119"/>
      <c r="J202" s="119"/>
      <c r="K202" s="128"/>
    </row>
    <row r="203" spans="2:11">
      <c r="B203" s="118"/>
      <c r="C203" s="128"/>
      <c r="D203" s="128"/>
      <c r="E203" s="128"/>
      <c r="F203" s="128"/>
      <c r="G203" s="128"/>
      <c r="H203" s="128"/>
      <c r="I203" s="119"/>
      <c r="J203" s="119"/>
      <c r="K203" s="128"/>
    </row>
    <row r="204" spans="2:11">
      <c r="B204" s="118"/>
      <c r="C204" s="128"/>
      <c r="D204" s="128"/>
      <c r="E204" s="128"/>
      <c r="F204" s="128"/>
      <c r="G204" s="128"/>
      <c r="H204" s="128"/>
      <c r="I204" s="119"/>
      <c r="J204" s="119"/>
      <c r="K204" s="128"/>
    </row>
    <row r="205" spans="2:11">
      <c r="B205" s="118"/>
      <c r="C205" s="128"/>
      <c r="D205" s="128"/>
      <c r="E205" s="128"/>
      <c r="F205" s="128"/>
      <c r="G205" s="128"/>
      <c r="H205" s="128"/>
      <c r="I205" s="119"/>
      <c r="J205" s="119"/>
      <c r="K205" s="128"/>
    </row>
    <row r="206" spans="2:11">
      <c r="B206" s="118"/>
      <c r="C206" s="128"/>
      <c r="D206" s="128"/>
      <c r="E206" s="128"/>
      <c r="F206" s="128"/>
      <c r="G206" s="128"/>
      <c r="H206" s="128"/>
      <c r="I206" s="119"/>
      <c r="J206" s="119"/>
      <c r="K206" s="128"/>
    </row>
    <row r="207" spans="2:11">
      <c r="B207" s="118"/>
      <c r="C207" s="128"/>
      <c r="D207" s="128"/>
      <c r="E207" s="128"/>
      <c r="F207" s="128"/>
      <c r="G207" s="128"/>
      <c r="H207" s="128"/>
      <c r="I207" s="119"/>
      <c r="J207" s="119"/>
      <c r="K207" s="128"/>
    </row>
    <row r="208" spans="2:11">
      <c r="B208" s="118"/>
      <c r="C208" s="128"/>
      <c r="D208" s="128"/>
      <c r="E208" s="128"/>
      <c r="F208" s="128"/>
      <c r="G208" s="128"/>
      <c r="H208" s="128"/>
      <c r="I208" s="119"/>
      <c r="J208" s="119"/>
      <c r="K208" s="128"/>
    </row>
    <row r="209" spans="2:11">
      <c r="B209" s="118"/>
      <c r="C209" s="128"/>
      <c r="D209" s="128"/>
      <c r="E209" s="128"/>
      <c r="F209" s="128"/>
      <c r="G209" s="128"/>
      <c r="H209" s="128"/>
      <c r="I209" s="119"/>
      <c r="J209" s="119"/>
      <c r="K209" s="128"/>
    </row>
    <row r="210" spans="2:11">
      <c r="B210" s="118"/>
      <c r="C210" s="128"/>
      <c r="D210" s="128"/>
      <c r="E210" s="128"/>
      <c r="F210" s="128"/>
      <c r="G210" s="128"/>
      <c r="H210" s="128"/>
      <c r="I210" s="119"/>
      <c r="J210" s="119"/>
      <c r="K210" s="128"/>
    </row>
    <row r="211" spans="2:11">
      <c r="B211" s="118"/>
      <c r="C211" s="128"/>
      <c r="D211" s="128"/>
      <c r="E211" s="128"/>
      <c r="F211" s="128"/>
      <c r="G211" s="128"/>
      <c r="H211" s="128"/>
      <c r="I211" s="119"/>
      <c r="J211" s="119"/>
      <c r="K211" s="128"/>
    </row>
    <row r="212" spans="2:11">
      <c r="B212" s="118"/>
      <c r="C212" s="128"/>
      <c r="D212" s="128"/>
      <c r="E212" s="128"/>
      <c r="F212" s="128"/>
      <c r="G212" s="128"/>
      <c r="H212" s="128"/>
      <c r="I212" s="119"/>
      <c r="J212" s="119"/>
      <c r="K212" s="128"/>
    </row>
    <row r="213" spans="2:11">
      <c r="B213" s="118"/>
      <c r="C213" s="128"/>
      <c r="D213" s="128"/>
      <c r="E213" s="128"/>
      <c r="F213" s="128"/>
      <c r="G213" s="128"/>
      <c r="H213" s="128"/>
      <c r="I213" s="119"/>
      <c r="J213" s="119"/>
      <c r="K213" s="128"/>
    </row>
    <row r="214" spans="2:11">
      <c r="B214" s="118"/>
      <c r="C214" s="128"/>
      <c r="D214" s="128"/>
      <c r="E214" s="128"/>
      <c r="F214" s="128"/>
      <c r="G214" s="128"/>
      <c r="H214" s="128"/>
      <c r="I214" s="119"/>
      <c r="J214" s="119"/>
      <c r="K214" s="128"/>
    </row>
    <row r="215" spans="2:11">
      <c r="B215" s="118"/>
      <c r="C215" s="128"/>
      <c r="D215" s="128"/>
      <c r="E215" s="128"/>
      <c r="F215" s="128"/>
      <c r="G215" s="128"/>
      <c r="H215" s="128"/>
      <c r="I215" s="119"/>
      <c r="J215" s="119"/>
      <c r="K215" s="128"/>
    </row>
    <row r="216" spans="2:11">
      <c r="B216" s="118"/>
      <c r="C216" s="128"/>
      <c r="D216" s="128"/>
      <c r="E216" s="128"/>
      <c r="F216" s="128"/>
      <c r="G216" s="128"/>
      <c r="H216" s="128"/>
      <c r="I216" s="119"/>
      <c r="J216" s="119"/>
      <c r="K216" s="128"/>
    </row>
    <row r="217" spans="2:11">
      <c r="B217" s="118"/>
      <c r="C217" s="128"/>
      <c r="D217" s="128"/>
      <c r="E217" s="128"/>
      <c r="F217" s="128"/>
      <c r="G217" s="128"/>
      <c r="H217" s="128"/>
      <c r="I217" s="119"/>
      <c r="J217" s="119"/>
      <c r="K217" s="128"/>
    </row>
    <row r="218" spans="2:11">
      <c r="B218" s="118"/>
      <c r="C218" s="128"/>
      <c r="D218" s="128"/>
      <c r="E218" s="128"/>
      <c r="F218" s="128"/>
      <c r="G218" s="128"/>
      <c r="H218" s="128"/>
      <c r="I218" s="119"/>
      <c r="J218" s="119"/>
      <c r="K218" s="128"/>
    </row>
    <row r="219" spans="2:11">
      <c r="B219" s="118"/>
      <c r="C219" s="128"/>
      <c r="D219" s="128"/>
      <c r="E219" s="128"/>
      <c r="F219" s="128"/>
      <c r="G219" s="128"/>
      <c r="H219" s="128"/>
      <c r="I219" s="119"/>
      <c r="J219" s="119"/>
      <c r="K219" s="128"/>
    </row>
    <row r="220" spans="2:11">
      <c r="B220" s="118"/>
      <c r="C220" s="128"/>
      <c r="D220" s="128"/>
      <c r="E220" s="128"/>
      <c r="F220" s="128"/>
      <c r="G220" s="128"/>
      <c r="H220" s="128"/>
      <c r="I220" s="119"/>
      <c r="J220" s="119"/>
      <c r="K220" s="128"/>
    </row>
    <row r="221" spans="2:11">
      <c r="B221" s="118"/>
      <c r="C221" s="128"/>
      <c r="D221" s="128"/>
      <c r="E221" s="128"/>
      <c r="F221" s="128"/>
      <c r="G221" s="128"/>
      <c r="H221" s="128"/>
      <c r="I221" s="119"/>
      <c r="J221" s="119"/>
      <c r="K221" s="128"/>
    </row>
    <row r="222" spans="2:11">
      <c r="B222" s="118"/>
      <c r="C222" s="128"/>
      <c r="D222" s="128"/>
      <c r="E222" s="128"/>
      <c r="F222" s="128"/>
      <c r="G222" s="128"/>
      <c r="H222" s="128"/>
      <c r="I222" s="119"/>
      <c r="J222" s="119"/>
      <c r="K222" s="128"/>
    </row>
    <row r="223" spans="2:11">
      <c r="B223" s="118"/>
      <c r="C223" s="128"/>
      <c r="D223" s="128"/>
      <c r="E223" s="128"/>
      <c r="F223" s="128"/>
      <c r="G223" s="128"/>
      <c r="H223" s="128"/>
      <c r="I223" s="119"/>
      <c r="J223" s="119"/>
      <c r="K223" s="128"/>
    </row>
    <row r="224" spans="2:11">
      <c r="B224" s="118"/>
      <c r="C224" s="128"/>
      <c r="D224" s="128"/>
      <c r="E224" s="128"/>
      <c r="F224" s="128"/>
      <c r="G224" s="128"/>
      <c r="H224" s="128"/>
      <c r="I224" s="119"/>
      <c r="J224" s="119"/>
      <c r="K224" s="128"/>
    </row>
    <row r="225" spans="2:11">
      <c r="B225" s="118"/>
      <c r="C225" s="128"/>
      <c r="D225" s="128"/>
      <c r="E225" s="128"/>
      <c r="F225" s="128"/>
      <c r="G225" s="128"/>
      <c r="H225" s="128"/>
      <c r="I225" s="119"/>
      <c r="J225" s="119"/>
      <c r="K225" s="128"/>
    </row>
    <row r="226" spans="2:11">
      <c r="B226" s="118"/>
      <c r="C226" s="128"/>
      <c r="D226" s="128"/>
      <c r="E226" s="128"/>
      <c r="F226" s="128"/>
      <c r="G226" s="128"/>
      <c r="H226" s="128"/>
      <c r="I226" s="119"/>
      <c r="J226" s="119"/>
      <c r="K226" s="128"/>
    </row>
    <row r="227" spans="2:11">
      <c r="B227" s="118"/>
      <c r="C227" s="128"/>
      <c r="D227" s="128"/>
      <c r="E227" s="128"/>
      <c r="F227" s="128"/>
      <c r="G227" s="128"/>
      <c r="H227" s="128"/>
      <c r="I227" s="119"/>
      <c r="J227" s="119"/>
      <c r="K227" s="128"/>
    </row>
    <row r="228" spans="2:11">
      <c r="B228" s="118"/>
      <c r="C228" s="128"/>
      <c r="D228" s="128"/>
      <c r="E228" s="128"/>
      <c r="F228" s="128"/>
      <c r="G228" s="128"/>
      <c r="H228" s="128"/>
      <c r="I228" s="119"/>
      <c r="J228" s="119"/>
      <c r="K228" s="128"/>
    </row>
    <row r="229" spans="2:11">
      <c r="B229" s="118"/>
      <c r="C229" s="128"/>
      <c r="D229" s="128"/>
      <c r="E229" s="128"/>
      <c r="F229" s="128"/>
      <c r="G229" s="128"/>
      <c r="H229" s="128"/>
      <c r="I229" s="119"/>
      <c r="J229" s="119"/>
      <c r="K229" s="128"/>
    </row>
    <row r="230" spans="2:11">
      <c r="B230" s="118"/>
      <c r="C230" s="128"/>
      <c r="D230" s="128"/>
      <c r="E230" s="128"/>
      <c r="F230" s="128"/>
      <c r="G230" s="128"/>
      <c r="H230" s="128"/>
      <c r="I230" s="119"/>
      <c r="J230" s="119"/>
      <c r="K230" s="128"/>
    </row>
    <row r="231" spans="2:11">
      <c r="B231" s="118"/>
      <c r="C231" s="128"/>
      <c r="D231" s="128"/>
      <c r="E231" s="128"/>
      <c r="F231" s="128"/>
      <c r="G231" s="128"/>
      <c r="H231" s="128"/>
      <c r="I231" s="119"/>
      <c r="J231" s="119"/>
      <c r="K231" s="128"/>
    </row>
    <row r="232" spans="2:11">
      <c r="B232" s="118"/>
      <c r="C232" s="128"/>
      <c r="D232" s="128"/>
      <c r="E232" s="128"/>
      <c r="F232" s="128"/>
      <c r="G232" s="128"/>
      <c r="H232" s="128"/>
      <c r="I232" s="119"/>
      <c r="J232" s="119"/>
      <c r="K232" s="128"/>
    </row>
    <row r="233" spans="2:11">
      <c r="B233" s="118"/>
      <c r="C233" s="128"/>
      <c r="D233" s="128"/>
      <c r="E233" s="128"/>
      <c r="F233" s="128"/>
      <c r="G233" s="128"/>
      <c r="H233" s="128"/>
      <c r="I233" s="119"/>
      <c r="J233" s="119"/>
      <c r="K233" s="128"/>
    </row>
    <row r="234" spans="2:11">
      <c r="B234" s="118"/>
      <c r="C234" s="128"/>
      <c r="D234" s="128"/>
      <c r="E234" s="128"/>
      <c r="F234" s="128"/>
      <c r="G234" s="128"/>
      <c r="H234" s="128"/>
      <c r="I234" s="119"/>
      <c r="J234" s="119"/>
      <c r="K234" s="128"/>
    </row>
    <row r="235" spans="2:11">
      <c r="B235" s="118"/>
      <c r="C235" s="128"/>
      <c r="D235" s="128"/>
      <c r="E235" s="128"/>
      <c r="F235" s="128"/>
      <c r="G235" s="128"/>
      <c r="H235" s="128"/>
      <c r="I235" s="119"/>
      <c r="J235" s="119"/>
      <c r="K235" s="128"/>
    </row>
    <row r="236" spans="2:11">
      <c r="B236" s="118"/>
      <c r="C236" s="128"/>
      <c r="D236" s="128"/>
      <c r="E236" s="128"/>
      <c r="F236" s="128"/>
      <c r="G236" s="128"/>
      <c r="H236" s="128"/>
      <c r="I236" s="119"/>
      <c r="J236" s="119"/>
      <c r="K236" s="128"/>
    </row>
    <row r="237" spans="2:11">
      <c r="B237" s="118"/>
      <c r="C237" s="128"/>
      <c r="D237" s="128"/>
      <c r="E237" s="128"/>
      <c r="F237" s="128"/>
      <c r="G237" s="128"/>
      <c r="H237" s="128"/>
      <c r="I237" s="119"/>
      <c r="J237" s="119"/>
      <c r="K237" s="128"/>
    </row>
    <row r="238" spans="2:11">
      <c r="B238" s="118"/>
      <c r="C238" s="128"/>
      <c r="D238" s="128"/>
      <c r="E238" s="128"/>
      <c r="F238" s="128"/>
      <c r="G238" s="128"/>
      <c r="H238" s="128"/>
      <c r="I238" s="119"/>
      <c r="J238" s="119"/>
      <c r="K238" s="128"/>
    </row>
    <row r="239" spans="2:11">
      <c r="B239" s="118"/>
      <c r="C239" s="128"/>
      <c r="D239" s="128"/>
      <c r="E239" s="128"/>
      <c r="F239" s="128"/>
      <c r="G239" s="128"/>
      <c r="H239" s="128"/>
      <c r="I239" s="119"/>
      <c r="J239" s="119"/>
      <c r="K239" s="128"/>
    </row>
    <row r="240" spans="2:11">
      <c r="B240" s="118"/>
      <c r="C240" s="128"/>
      <c r="D240" s="128"/>
      <c r="E240" s="128"/>
      <c r="F240" s="128"/>
      <c r="G240" s="128"/>
      <c r="H240" s="128"/>
      <c r="I240" s="119"/>
      <c r="J240" s="119"/>
      <c r="K240" s="128"/>
    </row>
    <row r="241" spans="2:11">
      <c r="B241" s="118"/>
      <c r="C241" s="128"/>
      <c r="D241" s="128"/>
      <c r="E241" s="128"/>
      <c r="F241" s="128"/>
      <c r="G241" s="128"/>
      <c r="H241" s="128"/>
      <c r="I241" s="119"/>
      <c r="J241" s="119"/>
      <c r="K241" s="128"/>
    </row>
    <row r="242" spans="2:11">
      <c r="B242" s="118"/>
      <c r="C242" s="128"/>
      <c r="D242" s="128"/>
      <c r="E242" s="128"/>
      <c r="F242" s="128"/>
      <c r="G242" s="128"/>
      <c r="H242" s="128"/>
      <c r="I242" s="119"/>
      <c r="J242" s="119"/>
      <c r="K242" s="128"/>
    </row>
    <row r="243" spans="2:11">
      <c r="B243" s="118"/>
      <c r="C243" s="128"/>
      <c r="D243" s="128"/>
      <c r="E243" s="128"/>
      <c r="F243" s="128"/>
      <c r="G243" s="128"/>
      <c r="H243" s="128"/>
      <c r="I243" s="119"/>
      <c r="J243" s="119"/>
      <c r="K243" s="128"/>
    </row>
    <row r="244" spans="2:11">
      <c r="B244" s="118"/>
      <c r="C244" s="128"/>
      <c r="D244" s="128"/>
      <c r="E244" s="128"/>
      <c r="F244" s="128"/>
      <c r="G244" s="128"/>
      <c r="H244" s="128"/>
      <c r="I244" s="119"/>
      <c r="J244" s="119"/>
      <c r="K244" s="128"/>
    </row>
    <row r="245" spans="2:11">
      <c r="B245" s="118"/>
      <c r="C245" s="128"/>
      <c r="D245" s="128"/>
      <c r="E245" s="128"/>
      <c r="F245" s="128"/>
      <c r="G245" s="128"/>
      <c r="H245" s="128"/>
      <c r="I245" s="119"/>
      <c r="J245" s="119"/>
      <c r="K245" s="128"/>
    </row>
    <row r="246" spans="2:11">
      <c r="B246" s="118"/>
      <c r="C246" s="128"/>
      <c r="D246" s="128"/>
      <c r="E246" s="128"/>
      <c r="F246" s="128"/>
      <c r="G246" s="128"/>
      <c r="H246" s="128"/>
      <c r="I246" s="119"/>
      <c r="J246" s="119"/>
      <c r="K246" s="128"/>
    </row>
    <row r="247" spans="2:11">
      <c r="B247" s="118"/>
      <c r="C247" s="128"/>
      <c r="D247" s="128"/>
      <c r="E247" s="128"/>
      <c r="F247" s="128"/>
      <c r="G247" s="128"/>
      <c r="H247" s="128"/>
      <c r="I247" s="119"/>
      <c r="J247" s="119"/>
      <c r="K247" s="128"/>
    </row>
    <row r="248" spans="2:11">
      <c r="B248" s="118"/>
      <c r="C248" s="128"/>
      <c r="D248" s="128"/>
      <c r="E248" s="128"/>
      <c r="F248" s="128"/>
      <c r="G248" s="128"/>
      <c r="H248" s="128"/>
      <c r="I248" s="119"/>
      <c r="J248" s="119"/>
      <c r="K248" s="128"/>
    </row>
    <row r="249" spans="2:11">
      <c r="B249" s="118"/>
      <c r="C249" s="128"/>
      <c r="D249" s="128"/>
      <c r="E249" s="128"/>
      <c r="F249" s="128"/>
      <c r="G249" s="128"/>
      <c r="H249" s="128"/>
      <c r="I249" s="119"/>
      <c r="J249" s="119"/>
      <c r="K249" s="128"/>
    </row>
    <row r="250" spans="2:11">
      <c r="B250" s="118"/>
      <c r="C250" s="128"/>
      <c r="D250" s="128"/>
      <c r="E250" s="128"/>
      <c r="F250" s="128"/>
      <c r="G250" s="128"/>
      <c r="H250" s="128"/>
      <c r="I250" s="119"/>
      <c r="J250" s="119"/>
      <c r="K250" s="128"/>
    </row>
    <row r="251" spans="2:11">
      <c r="B251" s="118"/>
      <c r="C251" s="128"/>
      <c r="D251" s="128"/>
      <c r="E251" s="128"/>
      <c r="F251" s="128"/>
      <c r="G251" s="128"/>
      <c r="H251" s="128"/>
      <c r="I251" s="119"/>
      <c r="J251" s="119"/>
      <c r="K251" s="128"/>
    </row>
    <row r="252" spans="2:11">
      <c r="B252" s="118"/>
      <c r="C252" s="128"/>
      <c r="D252" s="128"/>
      <c r="E252" s="128"/>
      <c r="F252" s="128"/>
      <c r="G252" s="128"/>
      <c r="H252" s="128"/>
      <c r="I252" s="119"/>
      <c r="J252" s="119"/>
      <c r="K252" s="128"/>
    </row>
    <row r="253" spans="2:11">
      <c r="B253" s="118"/>
      <c r="C253" s="128"/>
      <c r="D253" s="128"/>
      <c r="E253" s="128"/>
      <c r="F253" s="128"/>
      <c r="G253" s="128"/>
      <c r="H253" s="128"/>
      <c r="I253" s="119"/>
      <c r="J253" s="119"/>
      <c r="K253" s="128"/>
    </row>
    <row r="254" spans="2:11">
      <c r="B254" s="118"/>
      <c r="C254" s="128"/>
      <c r="D254" s="128"/>
      <c r="E254" s="128"/>
      <c r="F254" s="128"/>
      <c r="G254" s="128"/>
      <c r="H254" s="128"/>
      <c r="I254" s="119"/>
      <c r="J254" s="119"/>
      <c r="K254" s="128"/>
    </row>
    <row r="255" spans="2:11">
      <c r="B255" s="118"/>
      <c r="C255" s="128"/>
      <c r="D255" s="128"/>
      <c r="E255" s="128"/>
      <c r="F255" s="128"/>
      <c r="G255" s="128"/>
      <c r="H255" s="128"/>
      <c r="I255" s="119"/>
      <c r="J255" s="119"/>
      <c r="K255" s="128"/>
    </row>
    <row r="256" spans="2:11">
      <c r="B256" s="118"/>
      <c r="C256" s="128"/>
      <c r="D256" s="128"/>
      <c r="E256" s="128"/>
      <c r="F256" s="128"/>
      <c r="G256" s="128"/>
      <c r="H256" s="128"/>
      <c r="I256" s="119"/>
      <c r="J256" s="119"/>
      <c r="K256" s="128"/>
    </row>
    <row r="257" spans="2:11">
      <c r="B257" s="118"/>
      <c r="C257" s="128"/>
      <c r="D257" s="128"/>
      <c r="E257" s="128"/>
      <c r="F257" s="128"/>
      <c r="G257" s="128"/>
      <c r="H257" s="128"/>
      <c r="I257" s="119"/>
      <c r="J257" s="119"/>
      <c r="K257" s="128"/>
    </row>
    <row r="258" spans="2:11">
      <c r="B258" s="118"/>
      <c r="C258" s="128"/>
      <c r="D258" s="128"/>
      <c r="E258" s="128"/>
      <c r="F258" s="128"/>
      <c r="G258" s="128"/>
      <c r="H258" s="128"/>
      <c r="I258" s="119"/>
      <c r="J258" s="119"/>
      <c r="K258" s="128"/>
    </row>
    <row r="259" spans="2:11">
      <c r="B259" s="118"/>
      <c r="C259" s="128"/>
      <c r="D259" s="128"/>
      <c r="E259" s="128"/>
      <c r="F259" s="128"/>
      <c r="G259" s="128"/>
      <c r="H259" s="128"/>
      <c r="I259" s="119"/>
      <c r="J259" s="119"/>
      <c r="K259" s="128"/>
    </row>
    <row r="260" spans="2:11">
      <c r="B260" s="118"/>
      <c r="C260" s="128"/>
      <c r="D260" s="128"/>
      <c r="E260" s="128"/>
      <c r="F260" s="128"/>
      <c r="G260" s="128"/>
      <c r="H260" s="128"/>
      <c r="I260" s="119"/>
      <c r="J260" s="119"/>
      <c r="K260" s="128"/>
    </row>
    <row r="261" spans="2:11">
      <c r="B261" s="118"/>
      <c r="C261" s="128"/>
      <c r="D261" s="128"/>
      <c r="E261" s="128"/>
      <c r="F261" s="128"/>
      <c r="G261" s="128"/>
      <c r="H261" s="128"/>
      <c r="I261" s="119"/>
      <c r="J261" s="119"/>
      <c r="K261" s="128"/>
    </row>
    <row r="262" spans="2:11">
      <c r="B262" s="118"/>
      <c r="C262" s="128"/>
      <c r="D262" s="128"/>
      <c r="E262" s="128"/>
      <c r="F262" s="128"/>
      <c r="G262" s="128"/>
      <c r="H262" s="128"/>
      <c r="I262" s="119"/>
      <c r="J262" s="119"/>
      <c r="K262" s="128"/>
    </row>
    <row r="263" spans="2:11">
      <c r="B263" s="118"/>
      <c r="C263" s="128"/>
      <c r="D263" s="128"/>
      <c r="E263" s="128"/>
      <c r="F263" s="128"/>
      <c r="G263" s="128"/>
      <c r="H263" s="128"/>
      <c r="I263" s="119"/>
      <c r="J263" s="119"/>
      <c r="K263" s="128"/>
    </row>
    <row r="264" spans="2:11">
      <c r="B264" s="118"/>
      <c r="C264" s="128"/>
      <c r="D264" s="128"/>
      <c r="E264" s="128"/>
      <c r="F264" s="128"/>
      <c r="G264" s="128"/>
      <c r="H264" s="128"/>
      <c r="I264" s="119"/>
      <c r="J264" s="119"/>
      <c r="K264" s="128"/>
    </row>
    <row r="265" spans="2:11">
      <c r="B265" s="118"/>
      <c r="C265" s="128"/>
      <c r="D265" s="128"/>
      <c r="E265" s="128"/>
      <c r="F265" s="128"/>
      <c r="G265" s="128"/>
      <c r="H265" s="128"/>
      <c r="I265" s="119"/>
      <c r="J265" s="119"/>
      <c r="K265" s="128"/>
    </row>
    <row r="266" spans="2:11">
      <c r="B266" s="118"/>
      <c r="C266" s="128"/>
      <c r="D266" s="128"/>
      <c r="E266" s="128"/>
      <c r="F266" s="128"/>
      <c r="G266" s="128"/>
      <c r="H266" s="128"/>
      <c r="I266" s="119"/>
      <c r="J266" s="119"/>
      <c r="K266" s="128"/>
    </row>
    <row r="267" spans="2:11">
      <c r="B267" s="118"/>
      <c r="C267" s="128"/>
      <c r="D267" s="128"/>
      <c r="E267" s="128"/>
      <c r="F267" s="128"/>
      <c r="G267" s="128"/>
      <c r="H267" s="128"/>
      <c r="I267" s="119"/>
      <c r="J267" s="119"/>
      <c r="K267" s="128"/>
    </row>
    <row r="268" spans="2:11">
      <c r="B268" s="118"/>
      <c r="C268" s="128"/>
      <c r="D268" s="128"/>
      <c r="E268" s="128"/>
      <c r="F268" s="128"/>
      <c r="G268" s="128"/>
      <c r="H268" s="128"/>
      <c r="I268" s="119"/>
      <c r="J268" s="119"/>
      <c r="K268" s="128"/>
    </row>
    <row r="269" spans="2:11">
      <c r="B269" s="118"/>
      <c r="C269" s="128"/>
      <c r="D269" s="128"/>
      <c r="E269" s="128"/>
      <c r="F269" s="128"/>
      <c r="G269" s="128"/>
      <c r="H269" s="128"/>
      <c r="I269" s="119"/>
      <c r="J269" s="119"/>
      <c r="K269" s="128"/>
    </row>
    <row r="270" spans="2:11">
      <c r="B270" s="118"/>
      <c r="C270" s="128"/>
      <c r="D270" s="128"/>
      <c r="E270" s="128"/>
      <c r="F270" s="128"/>
      <c r="G270" s="128"/>
      <c r="H270" s="128"/>
      <c r="I270" s="119"/>
      <c r="J270" s="119"/>
      <c r="K270" s="128"/>
    </row>
    <row r="271" spans="2:11">
      <c r="B271" s="118"/>
      <c r="C271" s="128"/>
      <c r="D271" s="128"/>
      <c r="E271" s="128"/>
      <c r="F271" s="128"/>
      <c r="G271" s="128"/>
      <c r="H271" s="128"/>
      <c r="I271" s="119"/>
      <c r="J271" s="119"/>
      <c r="K271" s="128"/>
    </row>
    <row r="272" spans="2:11">
      <c r="B272" s="118"/>
      <c r="C272" s="128"/>
      <c r="D272" s="128"/>
      <c r="E272" s="128"/>
      <c r="F272" s="128"/>
      <c r="G272" s="128"/>
      <c r="H272" s="128"/>
      <c r="I272" s="119"/>
      <c r="J272" s="119"/>
      <c r="K272" s="128"/>
    </row>
    <row r="273" spans="2:11">
      <c r="B273" s="118"/>
      <c r="C273" s="128"/>
      <c r="D273" s="128"/>
      <c r="E273" s="128"/>
      <c r="F273" s="128"/>
      <c r="G273" s="128"/>
      <c r="H273" s="128"/>
      <c r="I273" s="119"/>
      <c r="J273" s="119"/>
      <c r="K273" s="128"/>
    </row>
    <row r="274" spans="2:11">
      <c r="B274" s="118"/>
      <c r="C274" s="128"/>
      <c r="D274" s="128"/>
      <c r="E274" s="128"/>
      <c r="F274" s="128"/>
      <c r="G274" s="128"/>
      <c r="H274" s="128"/>
      <c r="I274" s="119"/>
      <c r="J274" s="119"/>
      <c r="K274" s="128"/>
    </row>
    <row r="275" spans="2:11">
      <c r="B275" s="118"/>
      <c r="C275" s="128"/>
      <c r="D275" s="128"/>
      <c r="E275" s="128"/>
      <c r="F275" s="128"/>
      <c r="G275" s="128"/>
      <c r="H275" s="128"/>
      <c r="I275" s="119"/>
      <c r="J275" s="119"/>
      <c r="K275" s="128"/>
    </row>
    <row r="276" spans="2:11">
      <c r="B276" s="118"/>
      <c r="C276" s="128"/>
      <c r="D276" s="128"/>
      <c r="E276" s="128"/>
      <c r="F276" s="128"/>
      <c r="G276" s="128"/>
      <c r="H276" s="128"/>
      <c r="I276" s="119"/>
      <c r="J276" s="119"/>
      <c r="K276" s="128"/>
    </row>
    <row r="277" spans="2:11">
      <c r="B277" s="118"/>
      <c r="C277" s="128"/>
      <c r="D277" s="128"/>
      <c r="E277" s="128"/>
      <c r="F277" s="128"/>
      <c r="G277" s="128"/>
      <c r="H277" s="128"/>
      <c r="I277" s="119"/>
      <c r="J277" s="119"/>
      <c r="K277" s="128"/>
    </row>
    <row r="278" spans="2:11">
      <c r="B278" s="118"/>
      <c r="C278" s="128"/>
      <c r="D278" s="128"/>
      <c r="E278" s="128"/>
      <c r="F278" s="128"/>
      <c r="G278" s="128"/>
      <c r="H278" s="128"/>
      <c r="I278" s="119"/>
      <c r="J278" s="119"/>
      <c r="K278" s="128"/>
    </row>
    <row r="279" spans="2:11">
      <c r="B279" s="118"/>
      <c r="C279" s="128"/>
      <c r="D279" s="128"/>
      <c r="E279" s="128"/>
      <c r="F279" s="128"/>
      <c r="G279" s="128"/>
      <c r="H279" s="128"/>
      <c r="I279" s="119"/>
      <c r="J279" s="119"/>
      <c r="K279" s="128"/>
    </row>
    <row r="280" spans="2:11">
      <c r="B280" s="118"/>
      <c r="C280" s="128"/>
      <c r="D280" s="128"/>
      <c r="E280" s="128"/>
      <c r="F280" s="128"/>
      <c r="G280" s="128"/>
      <c r="H280" s="128"/>
      <c r="I280" s="119"/>
      <c r="J280" s="119"/>
      <c r="K280" s="128"/>
    </row>
    <row r="281" spans="2:11">
      <c r="B281" s="118"/>
      <c r="C281" s="128"/>
      <c r="D281" s="128"/>
      <c r="E281" s="128"/>
      <c r="F281" s="128"/>
      <c r="G281" s="128"/>
      <c r="H281" s="128"/>
      <c r="I281" s="119"/>
      <c r="J281" s="119"/>
      <c r="K281" s="128"/>
    </row>
    <row r="282" spans="2:11">
      <c r="B282" s="118"/>
      <c r="C282" s="128"/>
      <c r="D282" s="128"/>
      <c r="E282" s="128"/>
      <c r="F282" s="128"/>
      <c r="G282" s="128"/>
      <c r="H282" s="128"/>
      <c r="I282" s="119"/>
      <c r="J282" s="119"/>
      <c r="K282" s="128"/>
    </row>
    <row r="283" spans="2:11">
      <c r="B283" s="118"/>
      <c r="C283" s="128"/>
      <c r="D283" s="128"/>
      <c r="E283" s="128"/>
      <c r="F283" s="128"/>
      <c r="G283" s="128"/>
      <c r="H283" s="128"/>
      <c r="I283" s="119"/>
      <c r="J283" s="119"/>
      <c r="K283" s="128"/>
    </row>
    <row r="284" spans="2:11">
      <c r="B284" s="118"/>
      <c r="C284" s="128"/>
      <c r="D284" s="128"/>
      <c r="E284" s="128"/>
      <c r="F284" s="128"/>
      <c r="G284" s="128"/>
      <c r="H284" s="128"/>
      <c r="I284" s="119"/>
      <c r="J284" s="119"/>
      <c r="K284" s="128"/>
    </row>
    <row r="285" spans="2:11">
      <c r="B285" s="118"/>
      <c r="C285" s="128"/>
      <c r="D285" s="128"/>
      <c r="E285" s="128"/>
      <c r="F285" s="128"/>
      <c r="G285" s="128"/>
      <c r="H285" s="128"/>
      <c r="I285" s="119"/>
      <c r="J285" s="119"/>
      <c r="K285" s="128"/>
    </row>
    <row r="286" spans="2:11">
      <c r="B286" s="118"/>
      <c r="C286" s="128"/>
      <c r="D286" s="128"/>
      <c r="E286" s="128"/>
      <c r="F286" s="128"/>
      <c r="G286" s="128"/>
      <c r="H286" s="128"/>
      <c r="I286" s="119"/>
      <c r="J286" s="119"/>
      <c r="K286" s="128"/>
    </row>
    <row r="287" spans="2:11">
      <c r="B287" s="118"/>
      <c r="C287" s="128"/>
      <c r="D287" s="128"/>
      <c r="E287" s="128"/>
      <c r="F287" s="128"/>
      <c r="G287" s="128"/>
      <c r="H287" s="128"/>
      <c r="I287" s="119"/>
      <c r="J287" s="119"/>
      <c r="K287" s="128"/>
    </row>
    <row r="288" spans="2:11">
      <c r="B288" s="118"/>
      <c r="C288" s="128"/>
      <c r="D288" s="128"/>
      <c r="E288" s="128"/>
      <c r="F288" s="128"/>
      <c r="G288" s="128"/>
      <c r="H288" s="128"/>
      <c r="I288" s="119"/>
      <c r="J288" s="119"/>
      <c r="K288" s="128"/>
    </row>
    <row r="289" spans="2:11">
      <c r="B289" s="118"/>
      <c r="C289" s="128"/>
      <c r="D289" s="128"/>
      <c r="E289" s="128"/>
      <c r="F289" s="128"/>
      <c r="G289" s="128"/>
      <c r="H289" s="128"/>
      <c r="I289" s="119"/>
      <c r="J289" s="119"/>
      <c r="K289" s="128"/>
    </row>
    <row r="290" spans="2:11">
      <c r="B290" s="118"/>
      <c r="C290" s="128"/>
      <c r="D290" s="128"/>
      <c r="E290" s="128"/>
      <c r="F290" s="128"/>
      <c r="G290" s="128"/>
      <c r="H290" s="128"/>
      <c r="I290" s="119"/>
      <c r="J290" s="119"/>
      <c r="K290" s="128"/>
    </row>
    <row r="291" spans="2:11">
      <c r="B291" s="118"/>
      <c r="C291" s="128"/>
      <c r="D291" s="128"/>
      <c r="E291" s="128"/>
      <c r="F291" s="128"/>
      <c r="G291" s="128"/>
      <c r="H291" s="128"/>
      <c r="I291" s="119"/>
      <c r="J291" s="119"/>
      <c r="K291" s="128"/>
    </row>
    <row r="292" spans="2:11">
      <c r="B292" s="118"/>
      <c r="C292" s="128"/>
      <c r="D292" s="128"/>
      <c r="E292" s="128"/>
      <c r="F292" s="128"/>
      <c r="G292" s="128"/>
      <c r="H292" s="128"/>
      <c r="I292" s="119"/>
      <c r="J292" s="119"/>
      <c r="K292" s="128"/>
    </row>
    <row r="293" spans="2:11">
      <c r="B293" s="118"/>
      <c r="C293" s="128"/>
      <c r="D293" s="128"/>
      <c r="E293" s="128"/>
      <c r="F293" s="128"/>
      <c r="G293" s="128"/>
      <c r="H293" s="128"/>
      <c r="I293" s="119"/>
      <c r="J293" s="119"/>
      <c r="K293" s="128"/>
    </row>
    <row r="294" spans="2:11">
      <c r="B294" s="118"/>
      <c r="C294" s="128"/>
      <c r="D294" s="128"/>
      <c r="E294" s="128"/>
      <c r="F294" s="128"/>
      <c r="G294" s="128"/>
      <c r="H294" s="128"/>
      <c r="I294" s="119"/>
      <c r="J294" s="119"/>
      <c r="K294" s="128"/>
    </row>
    <row r="295" spans="2:11">
      <c r="B295" s="118"/>
      <c r="C295" s="128"/>
      <c r="D295" s="128"/>
      <c r="E295" s="128"/>
      <c r="F295" s="128"/>
      <c r="G295" s="128"/>
      <c r="H295" s="128"/>
      <c r="I295" s="119"/>
      <c r="J295" s="119"/>
      <c r="K295" s="128"/>
    </row>
    <row r="296" spans="2:11">
      <c r="B296" s="118"/>
      <c r="C296" s="128"/>
      <c r="D296" s="128"/>
      <c r="E296" s="128"/>
      <c r="F296" s="128"/>
      <c r="G296" s="128"/>
      <c r="H296" s="128"/>
      <c r="I296" s="119"/>
      <c r="J296" s="119"/>
      <c r="K296" s="128"/>
    </row>
    <row r="297" spans="2:11">
      <c r="B297" s="118"/>
      <c r="C297" s="128"/>
      <c r="D297" s="128"/>
      <c r="E297" s="128"/>
      <c r="F297" s="128"/>
      <c r="G297" s="128"/>
      <c r="H297" s="128"/>
      <c r="I297" s="119"/>
      <c r="J297" s="119"/>
      <c r="K297" s="128"/>
    </row>
    <row r="298" spans="2:11">
      <c r="B298" s="118"/>
      <c r="C298" s="128"/>
      <c r="D298" s="128"/>
      <c r="E298" s="128"/>
      <c r="F298" s="128"/>
      <c r="G298" s="128"/>
      <c r="H298" s="128"/>
      <c r="I298" s="119"/>
      <c r="J298" s="119"/>
      <c r="K298" s="128"/>
    </row>
    <row r="299" spans="2:11">
      <c r="B299" s="118"/>
      <c r="C299" s="128"/>
      <c r="D299" s="128"/>
      <c r="E299" s="128"/>
      <c r="F299" s="128"/>
      <c r="G299" s="128"/>
      <c r="H299" s="128"/>
      <c r="I299" s="119"/>
      <c r="J299" s="119"/>
      <c r="K299" s="128"/>
    </row>
    <row r="300" spans="2:11">
      <c r="B300" s="118"/>
      <c r="C300" s="128"/>
      <c r="D300" s="128"/>
      <c r="E300" s="128"/>
      <c r="F300" s="128"/>
      <c r="G300" s="128"/>
      <c r="H300" s="128"/>
      <c r="I300" s="119"/>
      <c r="J300" s="119"/>
      <c r="K300" s="128"/>
    </row>
    <row r="301" spans="2:11">
      <c r="B301" s="118"/>
      <c r="C301" s="128"/>
      <c r="D301" s="128"/>
      <c r="E301" s="128"/>
      <c r="F301" s="128"/>
      <c r="G301" s="128"/>
      <c r="H301" s="128"/>
      <c r="I301" s="119"/>
      <c r="J301" s="119"/>
      <c r="K301" s="128"/>
    </row>
    <row r="302" spans="2:11">
      <c r="B302" s="118"/>
      <c r="C302" s="128"/>
      <c r="D302" s="128"/>
      <c r="E302" s="128"/>
      <c r="F302" s="128"/>
      <c r="G302" s="128"/>
      <c r="H302" s="128"/>
      <c r="I302" s="119"/>
      <c r="J302" s="119"/>
      <c r="K302" s="128"/>
    </row>
    <row r="303" spans="2:11">
      <c r="B303" s="118"/>
      <c r="C303" s="128"/>
      <c r="D303" s="128"/>
      <c r="E303" s="128"/>
      <c r="F303" s="128"/>
      <c r="G303" s="128"/>
      <c r="H303" s="128"/>
      <c r="I303" s="119"/>
      <c r="J303" s="119"/>
      <c r="K303" s="128"/>
    </row>
    <row r="304" spans="2:11">
      <c r="B304" s="118"/>
      <c r="C304" s="128"/>
      <c r="D304" s="128"/>
      <c r="E304" s="128"/>
      <c r="F304" s="128"/>
      <c r="G304" s="128"/>
      <c r="H304" s="128"/>
      <c r="I304" s="119"/>
      <c r="J304" s="119"/>
      <c r="K304" s="128"/>
    </row>
    <row r="305" spans="2:11">
      <c r="B305" s="118"/>
      <c r="C305" s="128"/>
      <c r="D305" s="128"/>
      <c r="E305" s="128"/>
      <c r="F305" s="128"/>
      <c r="G305" s="128"/>
      <c r="H305" s="128"/>
      <c r="I305" s="119"/>
      <c r="J305" s="119"/>
      <c r="K305" s="128"/>
    </row>
    <row r="306" spans="2:11">
      <c r="B306" s="118"/>
      <c r="C306" s="128"/>
      <c r="D306" s="128"/>
      <c r="E306" s="128"/>
      <c r="F306" s="128"/>
      <c r="G306" s="128"/>
      <c r="H306" s="128"/>
      <c r="I306" s="119"/>
      <c r="J306" s="119"/>
      <c r="K306" s="128"/>
    </row>
    <row r="307" spans="2:11">
      <c r="B307" s="118"/>
      <c r="C307" s="128"/>
      <c r="D307" s="128"/>
      <c r="E307" s="128"/>
      <c r="F307" s="128"/>
      <c r="G307" s="128"/>
      <c r="H307" s="128"/>
      <c r="I307" s="119"/>
      <c r="J307" s="119"/>
      <c r="K307" s="128"/>
    </row>
    <row r="308" spans="2:11">
      <c r="B308" s="118"/>
      <c r="C308" s="128"/>
      <c r="D308" s="128"/>
      <c r="E308" s="128"/>
      <c r="F308" s="128"/>
      <c r="G308" s="128"/>
      <c r="H308" s="128"/>
      <c r="I308" s="119"/>
      <c r="J308" s="119"/>
      <c r="K308" s="128"/>
    </row>
    <row r="309" spans="2:11">
      <c r="B309" s="118"/>
      <c r="C309" s="128"/>
      <c r="D309" s="128"/>
      <c r="E309" s="128"/>
      <c r="F309" s="128"/>
      <c r="G309" s="128"/>
      <c r="H309" s="128"/>
      <c r="I309" s="119"/>
      <c r="J309" s="119"/>
      <c r="K309" s="128"/>
    </row>
    <row r="310" spans="2:11">
      <c r="B310" s="118"/>
      <c r="C310" s="128"/>
      <c r="D310" s="128"/>
      <c r="E310" s="128"/>
      <c r="F310" s="128"/>
      <c r="G310" s="128"/>
      <c r="H310" s="128"/>
      <c r="I310" s="119"/>
      <c r="J310" s="119"/>
      <c r="K310" s="128"/>
    </row>
    <row r="311" spans="2:11">
      <c r="B311" s="118"/>
      <c r="C311" s="128"/>
      <c r="D311" s="128"/>
      <c r="E311" s="128"/>
      <c r="F311" s="128"/>
      <c r="G311" s="128"/>
      <c r="H311" s="128"/>
      <c r="I311" s="119"/>
      <c r="J311" s="119"/>
      <c r="K311" s="128"/>
    </row>
    <row r="312" spans="2:11">
      <c r="B312" s="118"/>
      <c r="C312" s="128"/>
      <c r="D312" s="128"/>
      <c r="E312" s="128"/>
      <c r="F312" s="128"/>
      <c r="G312" s="128"/>
      <c r="H312" s="128"/>
      <c r="I312" s="119"/>
      <c r="J312" s="119"/>
      <c r="K312" s="128"/>
    </row>
    <row r="313" spans="2:11">
      <c r="B313" s="118"/>
      <c r="C313" s="128"/>
      <c r="D313" s="128"/>
      <c r="E313" s="128"/>
      <c r="F313" s="128"/>
      <c r="G313" s="128"/>
      <c r="H313" s="128"/>
      <c r="I313" s="119"/>
      <c r="J313" s="119"/>
      <c r="K313" s="128"/>
    </row>
    <row r="314" spans="2:11">
      <c r="B314" s="118"/>
      <c r="C314" s="128"/>
      <c r="D314" s="128"/>
      <c r="E314" s="128"/>
      <c r="F314" s="128"/>
      <c r="G314" s="128"/>
      <c r="H314" s="128"/>
      <c r="I314" s="119"/>
      <c r="J314" s="119"/>
      <c r="K314" s="128"/>
    </row>
    <row r="315" spans="2:11">
      <c r="B315" s="118"/>
      <c r="C315" s="128"/>
      <c r="D315" s="128"/>
      <c r="E315" s="128"/>
      <c r="F315" s="128"/>
      <c r="G315" s="128"/>
      <c r="H315" s="128"/>
      <c r="I315" s="119"/>
      <c r="J315" s="119"/>
      <c r="K315" s="128"/>
    </row>
    <row r="316" spans="2:11">
      <c r="B316" s="118"/>
      <c r="C316" s="128"/>
      <c r="D316" s="128"/>
      <c r="E316" s="128"/>
      <c r="F316" s="128"/>
      <c r="G316" s="128"/>
      <c r="H316" s="128"/>
      <c r="I316" s="119"/>
      <c r="J316" s="119"/>
      <c r="K316" s="128"/>
    </row>
    <row r="317" spans="2:11">
      <c r="B317" s="118"/>
      <c r="C317" s="128"/>
      <c r="D317" s="128"/>
      <c r="E317" s="128"/>
      <c r="F317" s="128"/>
      <c r="G317" s="128"/>
      <c r="H317" s="128"/>
      <c r="I317" s="119"/>
      <c r="J317" s="119"/>
      <c r="K317" s="128"/>
    </row>
    <row r="318" spans="2:11">
      <c r="B318" s="118"/>
      <c r="C318" s="128"/>
      <c r="D318" s="128"/>
      <c r="E318" s="128"/>
      <c r="F318" s="128"/>
      <c r="G318" s="128"/>
      <c r="H318" s="128"/>
      <c r="I318" s="119"/>
      <c r="J318" s="119"/>
      <c r="K318" s="128"/>
    </row>
    <row r="319" spans="2:11">
      <c r="B319" s="118"/>
      <c r="C319" s="128"/>
      <c r="D319" s="128"/>
      <c r="E319" s="128"/>
      <c r="F319" s="128"/>
      <c r="G319" s="128"/>
      <c r="H319" s="128"/>
      <c r="I319" s="119"/>
      <c r="J319" s="119"/>
      <c r="K319" s="128"/>
    </row>
    <row r="320" spans="2:11">
      <c r="B320" s="118"/>
      <c r="C320" s="128"/>
      <c r="D320" s="128"/>
      <c r="E320" s="128"/>
      <c r="F320" s="128"/>
      <c r="G320" s="128"/>
      <c r="H320" s="128"/>
      <c r="I320" s="119"/>
      <c r="J320" s="119"/>
      <c r="K320" s="128"/>
    </row>
    <row r="321" spans="2:11">
      <c r="B321" s="118"/>
      <c r="C321" s="128"/>
      <c r="D321" s="128"/>
      <c r="E321" s="128"/>
      <c r="F321" s="128"/>
      <c r="G321" s="128"/>
      <c r="H321" s="128"/>
      <c r="I321" s="119"/>
      <c r="J321" s="119"/>
      <c r="K321" s="128"/>
    </row>
    <row r="322" spans="2:11">
      <c r="B322" s="118"/>
      <c r="C322" s="128"/>
      <c r="D322" s="128"/>
      <c r="E322" s="128"/>
      <c r="F322" s="128"/>
      <c r="G322" s="128"/>
      <c r="H322" s="128"/>
      <c r="I322" s="119"/>
      <c r="J322" s="119"/>
      <c r="K322" s="128"/>
    </row>
    <row r="323" spans="2:11">
      <c r="B323" s="118"/>
      <c r="C323" s="128"/>
      <c r="D323" s="128"/>
      <c r="E323" s="128"/>
      <c r="F323" s="128"/>
      <c r="G323" s="128"/>
      <c r="H323" s="128"/>
      <c r="I323" s="119"/>
      <c r="J323" s="119"/>
      <c r="K323" s="128"/>
    </row>
    <row r="324" spans="2:11">
      <c r="B324" s="118"/>
      <c r="C324" s="128"/>
      <c r="D324" s="128"/>
      <c r="E324" s="128"/>
      <c r="F324" s="128"/>
      <c r="G324" s="128"/>
      <c r="H324" s="128"/>
      <c r="I324" s="119"/>
      <c r="J324" s="119"/>
      <c r="K324" s="128"/>
    </row>
    <row r="325" spans="2:11">
      <c r="B325" s="118"/>
      <c r="C325" s="128"/>
      <c r="D325" s="128"/>
      <c r="E325" s="128"/>
      <c r="F325" s="128"/>
      <c r="G325" s="128"/>
      <c r="H325" s="128"/>
      <c r="I325" s="119"/>
      <c r="J325" s="119"/>
      <c r="K325" s="128"/>
    </row>
    <row r="326" spans="2:11">
      <c r="B326" s="118"/>
      <c r="C326" s="128"/>
      <c r="D326" s="128"/>
      <c r="E326" s="128"/>
      <c r="F326" s="128"/>
      <c r="G326" s="128"/>
      <c r="H326" s="128"/>
      <c r="I326" s="119"/>
      <c r="J326" s="119"/>
      <c r="K326" s="128"/>
    </row>
    <row r="327" spans="2:11">
      <c r="B327" s="118"/>
      <c r="C327" s="128"/>
      <c r="D327" s="128"/>
      <c r="E327" s="128"/>
      <c r="F327" s="128"/>
      <c r="G327" s="128"/>
      <c r="H327" s="128"/>
      <c r="I327" s="119"/>
      <c r="J327" s="119"/>
      <c r="K327" s="128"/>
    </row>
    <row r="328" spans="2:11">
      <c r="B328" s="118"/>
      <c r="C328" s="128"/>
      <c r="D328" s="128"/>
      <c r="E328" s="128"/>
      <c r="F328" s="128"/>
      <c r="G328" s="128"/>
      <c r="H328" s="128"/>
      <c r="I328" s="119"/>
      <c r="J328" s="119"/>
      <c r="K328" s="128"/>
    </row>
    <row r="329" spans="2:11">
      <c r="B329" s="118"/>
      <c r="C329" s="128"/>
      <c r="D329" s="128"/>
      <c r="E329" s="128"/>
      <c r="F329" s="128"/>
      <c r="G329" s="128"/>
      <c r="H329" s="128"/>
      <c r="I329" s="119"/>
      <c r="J329" s="119"/>
      <c r="K329" s="128"/>
    </row>
    <row r="330" spans="2:11">
      <c r="B330" s="118"/>
      <c r="C330" s="128"/>
      <c r="D330" s="128"/>
      <c r="E330" s="128"/>
      <c r="F330" s="128"/>
      <c r="G330" s="128"/>
      <c r="H330" s="128"/>
      <c r="I330" s="119"/>
      <c r="J330" s="119"/>
      <c r="K330" s="128"/>
    </row>
    <row r="331" spans="2:11">
      <c r="B331" s="118"/>
      <c r="C331" s="128"/>
      <c r="D331" s="128"/>
      <c r="E331" s="128"/>
      <c r="F331" s="128"/>
      <c r="G331" s="128"/>
      <c r="H331" s="128"/>
      <c r="I331" s="119"/>
      <c r="J331" s="119"/>
      <c r="K331" s="128"/>
    </row>
    <row r="332" spans="2:11">
      <c r="B332" s="118"/>
      <c r="C332" s="128"/>
      <c r="D332" s="128"/>
      <c r="E332" s="128"/>
      <c r="F332" s="128"/>
      <c r="G332" s="128"/>
      <c r="H332" s="128"/>
      <c r="I332" s="119"/>
      <c r="J332" s="119"/>
      <c r="K332" s="128"/>
    </row>
    <row r="333" spans="2:11">
      <c r="B333" s="118"/>
      <c r="C333" s="128"/>
      <c r="D333" s="128"/>
      <c r="E333" s="128"/>
      <c r="F333" s="128"/>
      <c r="G333" s="128"/>
      <c r="H333" s="128"/>
      <c r="I333" s="119"/>
      <c r="J333" s="119"/>
      <c r="K333" s="128"/>
    </row>
    <row r="334" spans="2:11">
      <c r="B334" s="118"/>
      <c r="C334" s="128"/>
      <c r="D334" s="128"/>
      <c r="E334" s="128"/>
      <c r="F334" s="128"/>
      <c r="G334" s="128"/>
      <c r="H334" s="128"/>
      <c r="I334" s="119"/>
      <c r="J334" s="119"/>
      <c r="K334" s="128"/>
    </row>
    <row r="335" spans="2:11">
      <c r="B335" s="118"/>
      <c r="C335" s="128"/>
      <c r="D335" s="128"/>
      <c r="E335" s="128"/>
      <c r="F335" s="128"/>
      <c r="G335" s="128"/>
      <c r="H335" s="128"/>
      <c r="I335" s="119"/>
      <c r="J335" s="119"/>
      <c r="K335" s="128"/>
    </row>
    <row r="336" spans="2:11">
      <c r="B336" s="118"/>
      <c r="C336" s="128"/>
      <c r="D336" s="128"/>
      <c r="E336" s="128"/>
      <c r="F336" s="128"/>
      <c r="G336" s="128"/>
      <c r="H336" s="128"/>
      <c r="I336" s="119"/>
      <c r="J336" s="119"/>
      <c r="K336" s="128"/>
    </row>
    <row r="337" spans="2:11">
      <c r="B337" s="118"/>
      <c r="C337" s="128"/>
      <c r="D337" s="128"/>
      <c r="E337" s="128"/>
      <c r="F337" s="128"/>
      <c r="G337" s="128"/>
      <c r="H337" s="128"/>
      <c r="I337" s="119"/>
      <c r="J337" s="119"/>
      <c r="K337" s="128"/>
    </row>
    <row r="338" spans="2:11">
      <c r="B338" s="118"/>
      <c r="C338" s="128"/>
      <c r="D338" s="128"/>
      <c r="E338" s="128"/>
      <c r="F338" s="128"/>
      <c r="G338" s="128"/>
      <c r="H338" s="128"/>
      <c r="I338" s="119"/>
      <c r="J338" s="119"/>
      <c r="K338" s="128"/>
    </row>
    <row r="339" spans="2:11">
      <c r="B339" s="118"/>
      <c r="C339" s="128"/>
      <c r="D339" s="128"/>
      <c r="E339" s="128"/>
      <c r="F339" s="128"/>
      <c r="G339" s="128"/>
      <c r="H339" s="128"/>
      <c r="I339" s="119"/>
      <c r="J339" s="119"/>
      <c r="K339" s="128"/>
    </row>
    <row r="340" spans="2:11">
      <c r="B340" s="118"/>
      <c r="C340" s="128"/>
      <c r="D340" s="128"/>
      <c r="E340" s="128"/>
      <c r="F340" s="128"/>
      <c r="G340" s="128"/>
      <c r="H340" s="128"/>
      <c r="I340" s="119"/>
      <c r="J340" s="119"/>
      <c r="K340" s="128"/>
    </row>
    <row r="341" spans="2:11">
      <c r="B341" s="118"/>
      <c r="C341" s="128"/>
      <c r="D341" s="128"/>
      <c r="E341" s="128"/>
      <c r="F341" s="128"/>
      <c r="G341" s="128"/>
      <c r="H341" s="128"/>
      <c r="I341" s="119"/>
      <c r="J341" s="119"/>
      <c r="K341" s="128"/>
    </row>
    <row r="342" spans="2:11">
      <c r="B342" s="118"/>
      <c r="C342" s="128"/>
      <c r="D342" s="128"/>
      <c r="E342" s="128"/>
      <c r="F342" s="128"/>
      <c r="G342" s="128"/>
      <c r="H342" s="128"/>
      <c r="I342" s="119"/>
      <c r="J342" s="119"/>
      <c r="K342" s="128"/>
    </row>
    <row r="343" spans="2:11">
      <c r="B343" s="118"/>
      <c r="C343" s="128"/>
      <c r="D343" s="128"/>
      <c r="E343" s="128"/>
      <c r="F343" s="128"/>
      <c r="G343" s="128"/>
      <c r="H343" s="128"/>
      <c r="I343" s="119"/>
      <c r="J343" s="119"/>
      <c r="K343" s="128"/>
    </row>
    <row r="344" spans="2:11">
      <c r="B344" s="118"/>
      <c r="C344" s="128"/>
      <c r="D344" s="128"/>
      <c r="E344" s="128"/>
      <c r="F344" s="128"/>
      <c r="G344" s="128"/>
      <c r="H344" s="128"/>
      <c r="I344" s="119"/>
      <c r="J344" s="119"/>
      <c r="K344" s="128"/>
    </row>
    <row r="345" spans="2:11">
      <c r="B345" s="118"/>
      <c r="C345" s="128"/>
      <c r="D345" s="128"/>
      <c r="E345" s="128"/>
      <c r="F345" s="128"/>
      <c r="G345" s="128"/>
      <c r="H345" s="128"/>
      <c r="I345" s="119"/>
      <c r="J345" s="119"/>
      <c r="K345" s="128"/>
    </row>
    <row r="346" spans="2:11">
      <c r="B346" s="118"/>
      <c r="C346" s="128"/>
      <c r="D346" s="128"/>
      <c r="E346" s="128"/>
      <c r="F346" s="128"/>
      <c r="G346" s="128"/>
      <c r="H346" s="128"/>
      <c r="I346" s="119"/>
      <c r="J346" s="119"/>
      <c r="K346" s="128"/>
    </row>
    <row r="347" spans="2:11">
      <c r="B347" s="118"/>
      <c r="C347" s="128"/>
      <c r="D347" s="128"/>
      <c r="E347" s="128"/>
      <c r="F347" s="128"/>
      <c r="G347" s="128"/>
      <c r="H347" s="128"/>
      <c r="I347" s="119"/>
      <c r="J347" s="119"/>
      <c r="K347" s="128"/>
    </row>
    <row r="348" spans="2:11">
      <c r="B348" s="118"/>
      <c r="C348" s="128"/>
      <c r="D348" s="128"/>
      <c r="E348" s="128"/>
      <c r="F348" s="128"/>
      <c r="G348" s="128"/>
      <c r="H348" s="128"/>
      <c r="I348" s="119"/>
      <c r="J348" s="119"/>
      <c r="K348" s="128"/>
    </row>
    <row r="349" spans="2:11">
      <c r="B349" s="118"/>
      <c r="C349" s="128"/>
      <c r="D349" s="128"/>
      <c r="E349" s="128"/>
      <c r="F349" s="128"/>
      <c r="G349" s="128"/>
      <c r="H349" s="128"/>
      <c r="I349" s="119"/>
      <c r="J349" s="119"/>
      <c r="K349" s="128"/>
    </row>
    <row r="350" spans="2:11">
      <c r="B350" s="118"/>
      <c r="C350" s="128"/>
      <c r="D350" s="128"/>
      <c r="E350" s="128"/>
      <c r="F350" s="128"/>
      <c r="G350" s="128"/>
      <c r="H350" s="128"/>
      <c r="I350" s="119"/>
      <c r="J350" s="119"/>
      <c r="K350" s="128"/>
    </row>
    <row r="351" spans="2:11">
      <c r="B351" s="118"/>
      <c r="C351" s="128"/>
      <c r="D351" s="128"/>
      <c r="E351" s="128"/>
      <c r="F351" s="128"/>
      <c r="G351" s="128"/>
      <c r="H351" s="128"/>
      <c r="I351" s="119"/>
      <c r="J351" s="119"/>
      <c r="K351" s="128"/>
    </row>
    <row r="352" spans="2:11">
      <c r="B352" s="118"/>
      <c r="C352" s="128"/>
      <c r="D352" s="128"/>
      <c r="E352" s="128"/>
      <c r="F352" s="128"/>
      <c r="G352" s="128"/>
      <c r="H352" s="128"/>
      <c r="I352" s="119"/>
      <c r="J352" s="119"/>
      <c r="K352" s="128"/>
    </row>
    <row r="353" spans="2:11">
      <c r="B353" s="118"/>
      <c r="C353" s="128"/>
      <c r="D353" s="128"/>
      <c r="E353" s="128"/>
      <c r="F353" s="128"/>
      <c r="G353" s="128"/>
      <c r="H353" s="128"/>
      <c r="I353" s="119"/>
      <c r="J353" s="119"/>
      <c r="K353" s="128"/>
    </row>
    <row r="354" spans="2:11">
      <c r="B354" s="118"/>
      <c r="C354" s="128"/>
      <c r="D354" s="128"/>
      <c r="E354" s="128"/>
      <c r="F354" s="128"/>
      <c r="G354" s="128"/>
      <c r="H354" s="128"/>
      <c r="I354" s="119"/>
      <c r="J354" s="119"/>
      <c r="K354" s="128"/>
    </row>
    <row r="355" spans="2:11">
      <c r="B355" s="118"/>
      <c r="C355" s="128"/>
      <c r="D355" s="128"/>
      <c r="E355" s="128"/>
      <c r="F355" s="128"/>
      <c r="G355" s="128"/>
      <c r="H355" s="128"/>
      <c r="I355" s="119"/>
      <c r="J355" s="119"/>
      <c r="K355" s="128"/>
    </row>
    <row r="356" spans="2:11">
      <c r="B356" s="118"/>
      <c r="C356" s="128"/>
      <c r="D356" s="128"/>
      <c r="E356" s="128"/>
      <c r="F356" s="128"/>
      <c r="G356" s="128"/>
      <c r="H356" s="128"/>
      <c r="I356" s="119"/>
      <c r="J356" s="119"/>
      <c r="K356" s="128"/>
    </row>
    <row r="357" spans="2:11">
      <c r="B357" s="118"/>
      <c r="C357" s="128"/>
      <c r="D357" s="128"/>
      <c r="E357" s="128"/>
      <c r="F357" s="128"/>
      <c r="G357" s="128"/>
      <c r="H357" s="128"/>
      <c r="I357" s="119"/>
      <c r="J357" s="119"/>
      <c r="K357" s="128"/>
    </row>
    <row r="358" spans="2:11">
      <c r="B358" s="118"/>
      <c r="C358" s="128"/>
      <c r="D358" s="128"/>
      <c r="E358" s="128"/>
      <c r="F358" s="128"/>
      <c r="G358" s="128"/>
      <c r="H358" s="128"/>
      <c r="I358" s="119"/>
      <c r="J358" s="119"/>
      <c r="K358" s="128"/>
    </row>
    <row r="359" spans="2:11">
      <c r="B359" s="118"/>
      <c r="C359" s="128"/>
      <c r="D359" s="128"/>
      <c r="E359" s="128"/>
      <c r="F359" s="128"/>
      <c r="G359" s="128"/>
      <c r="H359" s="128"/>
      <c r="I359" s="119"/>
      <c r="J359" s="119"/>
      <c r="K359" s="128"/>
    </row>
    <row r="360" spans="2:11">
      <c r="B360" s="118"/>
      <c r="C360" s="128"/>
      <c r="D360" s="128"/>
      <c r="E360" s="128"/>
      <c r="F360" s="128"/>
      <c r="G360" s="128"/>
      <c r="H360" s="128"/>
      <c r="I360" s="119"/>
      <c r="J360" s="119"/>
      <c r="K360" s="128"/>
    </row>
    <row r="361" spans="2:11">
      <c r="B361" s="118"/>
      <c r="C361" s="128"/>
      <c r="D361" s="128"/>
      <c r="E361" s="128"/>
      <c r="F361" s="128"/>
      <c r="G361" s="128"/>
      <c r="H361" s="128"/>
      <c r="I361" s="119"/>
      <c r="J361" s="119"/>
      <c r="K361" s="128"/>
    </row>
    <row r="362" spans="2:11">
      <c r="B362" s="118"/>
      <c r="C362" s="128"/>
      <c r="D362" s="128"/>
      <c r="E362" s="128"/>
      <c r="F362" s="128"/>
      <c r="G362" s="128"/>
      <c r="H362" s="128"/>
      <c r="I362" s="119"/>
      <c r="J362" s="119"/>
      <c r="K362" s="128"/>
    </row>
    <row r="363" spans="2:11">
      <c r="B363" s="118"/>
      <c r="C363" s="128"/>
      <c r="D363" s="128"/>
      <c r="E363" s="128"/>
      <c r="F363" s="128"/>
      <c r="G363" s="128"/>
      <c r="H363" s="128"/>
      <c r="I363" s="119"/>
      <c r="J363" s="119"/>
      <c r="K363" s="128"/>
    </row>
    <row r="364" spans="2:11">
      <c r="B364" s="118"/>
      <c r="C364" s="128"/>
      <c r="D364" s="128"/>
      <c r="E364" s="128"/>
      <c r="F364" s="128"/>
      <c r="G364" s="128"/>
      <c r="H364" s="128"/>
      <c r="I364" s="119"/>
      <c r="J364" s="119"/>
      <c r="K364" s="128"/>
    </row>
    <row r="365" spans="2:11">
      <c r="B365" s="118"/>
      <c r="C365" s="128"/>
      <c r="D365" s="128"/>
      <c r="E365" s="128"/>
      <c r="F365" s="128"/>
      <c r="G365" s="128"/>
      <c r="H365" s="128"/>
      <c r="I365" s="119"/>
      <c r="J365" s="119"/>
      <c r="K365" s="128"/>
    </row>
    <row r="366" spans="2:11">
      <c r="B366" s="118"/>
      <c r="C366" s="128"/>
      <c r="D366" s="128"/>
      <c r="E366" s="128"/>
      <c r="F366" s="128"/>
      <c r="G366" s="128"/>
      <c r="H366" s="128"/>
      <c r="I366" s="119"/>
      <c r="J366" s="119"/>
      <c r="K366" s="128"/>
    </row>
    <row r="367" spans="2:11">
      <c r="B367" s="118"/>
      <c r="C367" s="128"/>
      <c r="D367" s="128"/>
      <c r="E367" s="128"/>
      <c r="F367" s="128"/>
      <c r="G367" s="128"/>
      <c r="H367" s="128"/>
      <c r="I367" s="119"/>
      <c r="J367" s="119"/>
      <c r="K367" s="128"/>
    </row>
    <row r="368" spans="2:11">
      <c r="B368" s="118"/>
      <c r="C368" s="128"/>
      <c r="D368" s="128"/>
      <c r="E368" s="128"/>
      <c r="F368" s="128"/>
      <c r="G368" s="128"/>
      <c r="H368" s="128"/>
      <c r="I368" s="119"/>
      <c r="J368" s="119"/>
      <c r="K368" s="128"/>
    </row>
    <row r="369" spans="2:11">
      <c r="B369" s="118"/>
      <c r="C369" s="128"/>
      <c r="D369" s="128"/>
      <c r="E369" s="128"/>
      <c r="F369" s="128"/>
      <c r="G369" s="128"/>
      <c r="H369" s="128"/>
      <c r="I369" s="119"/>
      <c r="J369" s="119"/>
      <c r="K369" s="128"/>
    </row>
    <row r="370" spans="2:11">
      <c r="B370" s="118"/>
      <c r="C370" s="128"/>
      <c r="D370" s="128"/>
      <c r="E370" s="128"/>
      <c r="F370" s="128"/>
      <c r="G370" s="128"/>
      <c r="H370" s="128"/>
      <c r="I370" s="119"/>
      <c r="J370" s="119"/>
      <c r="K370" s="128"/>
    </row>
    <row r="371" spans="2:11">
      <c r="B371" s="118"/>
      <c r="C371" s="128"/>
      <c r="D371" s="128"/>
      <c r="E371" s="128"/>
      <c r="F371" s="128"/>
      <c r="G371" s="128"/>
      <c r="H371" s="128"/>
      <c r="I371" s="119"/>
      <c r="J371" s="119"/>
      <c r="K371" s="128"/>
    </row>
    <row r="372" spans="2:11">
      <c r="B372" s="118"/>
      <c r="C372" s="128"/>
      <c r="D372" s="128"/>
      <c r="E372" s="128"/>
      <c r="F372" s="128"/>
      <c r="G372" s="128"/>
      <c r="H372" s="128"/>
      <c r="I372" s="119"/>
      <c r="J372" s="119"/>
      <c r="K372" s="128"/>
    </row>
    <row r="373" spans="2:11">
      <c r="B373" s="118"/>
      <c r="C373" s="128"/>
      <c r="D373" s="128"/>
      <c r="E373" s="128"/>
      <c r="F373" s="128"/>
      <c r="G373" s="128"/>
      <c r="H373" s="128"/>
      <c r="I373" s="119"/>
      <c r="J373" s="119"/>
      <c r="K373" s="128"/>
    </row>
    <row r="374" spans="2:11">
      <c r="B374" s="118"/>
      <c r="C374" s="128"/>
      <c r="D374" s="128"/>
      <c r="E374" s="128"/>
      <c r="F374" s="128"/>
      <c r="G374" s="128"/>
      <c r="H374" s="128"/>
      <c r="I374" s="119"/>
      <c r="J374" s="119"/>
      <c r="K374" s="128"/>
    </row>
    <row r="375" spans="2:11">
      <c r="B375" s="118"/>
      <c r="C375" s="128"/>
      <c r="D375" s="128"/>
      <c r="E375" s="128"/>
      <c r="F375" s="128"/>
      <c r="G375" s="128"/>
      <c r="H375" s="128"/>
      <c r="I375" s="119"/>
      <c r="J375" s="119"/>
      <c r="K375" s="128"/>
    </row>
    <row r="376" spans="2:11">
      <c r="B376" s="118"/>
      <c r="C376" s="128"/>
      <c r="D376" s="128"/>
      <c r="E376" s="128"/>
      <c r="F376" s="128"/>
      <c r="G376" s="128"/>
      <c r="H376" s="128"/>
      <c r="I376" s="119"/>
      <c r="J376" s="119"/>
      <c r="K376" s="128"/>
    </row>
    <row r="377" spans="2:11">
      <c r="B377" s="118"/>
      <c r="C377" s="128"/>
      <c r="D377" s="128"/>
      <c r="E377" s="128"/>
      <c r="F377" s="128"/>
      <c r="G377" s="128"/>
      <c r="H377" s="128"/>
      <c r="I377" s="119"/>
      <c r="J377" s="119"/>
      <c r="K377" s="128"/>
    </row>
    <row r="378" spans="2:11">
      <c r="B378" s="118"/>
      <c r="C378" s="128"/>
      <c r="D378" s="128"/>
      <c r="E378" s="128"/>
      <c r="F378" s="128"/>
      <c r="G378" s="128"/>
      <c r="H378" s="128"/>
      <c r="I378" s="119"/>
      <c r="J378" s="119"/>
      <c r="K378" s="128"/>
    </row>
    <row r="379" spans="2:11">
      <c r="B379" s="118"/>
      <c r="C379" s="128"/>
      <c r="D379" s="128"/>
      <c r="E379" s="128"/>
      <c r="F379" s="128"/>
      <c r="G379" s="128"/>
      <c r="H379" s="128"/>
      <c r="I379" s="119"/>
      <c r="J379" s="119"/>
      <c r="K379" s="128"/>
    </row>
    <row r="380" spans="2:11">
      <c r="B380" s="118"/>
      <c r="C380" s="128"/>
      <c r="D380" s="128"/>
      <c r="E380" s="128"/>
      <c r="F380" s="128"/>
      <c r="G380" s="128"/>
      <c r="H380" s="128"/>
      <c r="I380" s="119"/>
      <c r="J380" s="119"/>
      <c r="K380" s="128"/>
    </row>
    <row r="381" spans="2:11">
      <c r="B381" s="118"/>
      <c r="C381" s="128"/>
      <c r="D381" s="128"/>
      <c r="E381" s="128"/>
      <c r="F381" s="128"/>
      <c r="G381" s="128"/>
      <c r="H381" s="128"/>
      <c r="I381" s="119"/>
      <c r="J381" s="119"/>
      <c r="K381" s="128"/>
    </row>
    <row r="382" spans="2:11">
      <c r="B382" s="118"/>
      <c r="C382" s="128"/>
      <c r="D382" s="128"/>
      <c r="E382" s="128"/>
      <c r="F382" s="128"/>
      <c r="G382" s="128"/>
      <c r="H382" s="128"/>
      <c r="I382" s="119"/>
      <c r="J382" s="119"/>
      <c r="K382" s="128"/>
    </row>
    <row r="383" spans="2:11">
      <c r="B383" s="118"/>
      <c r="C383" s="128"/>
      <c r="D383" s="128"/>
      <c r="E383" s="128"/>
      <c r="F383" s="128"/>
      <c r="G383" s="128"/>
      <c r="H383" s="128"/>
      <c r="I383" s="119"/>
      <c r="J383" s="119"/>
      <c r="K383" s="128"/>
    </row>
    <row r="384" spans="2:11">
      <c r="B384" s="118"/>
      <c r="C384" s="128"/>
      <c r="D384" s="128"/>
      <c r="E384" s="128"/>
      <c r="F384" s="128"/>
      <c r="G384" s="128"/>
      <c r="H384" s="128"/>
      <c r="I384" s="119"/>
      <c r="J384" s="119"/>
      <c r="K384" s="128"/>
    </row>
    <row r="385" spans="2:11">
      <c r="B385" s="118"/>
      <c r="C385" s="128"/>
      <c r="D385" s="128"/>
      <c r="E385" s="128"/>
      <c r="F385" s="128"/>
      <c r="G385" s="128"/>
      <c r="H385" s="128"/>
      <c r="I385" s="119"/>
      <c r="J385" s="119"/>
      <c r="K385" s="128"/>
    </row>
    <row r="386" spans="2:11">
      <c r="B386" s="118"/>
      <c r="C386" s="128"/>
      <c r="D386" s="128"/>
      <c r="E386" s="128"/>
      <c r="F386" s="128"/>
      <c r="G386" s="128"/>
      <c r="H386" s="128"/>
      <c r="I386" s="119"/>
      <c r="J386" s="119"/>
      <c r="K386" s="128"/>
    </row>
    <row r="387" spans="2:11">
      <c r="B387" s="118"/>
      <c r="C387" s="128"/>
      <c r="D387" s="128"/>
      <c r="E387" s="128"/>
      <c r="F387" s="128"/>
      <c r="G387" s="128"/>
      <c r="H387" s="128"/>
      <c r="I387" s="119"/>
      <c r="J387" s="119"/>
      <c r="K387" s="128"/>
    </row>
    <row r="388" spans="2:11">
      <c r="B388" s="118"/>
      <c r="C388" s="128"/>
      <c r="D388" s="128"/>
      <c r="E388" s="128"/>
      <c r="F388" s="128"/>
      <c r="G388" s="128"/>
      <c r="H388" s="128"/>
      <c r="I388" s="119"/>
      <c r="J388" s="119"/>
      <c r="K388" s="128"/>
    </row>
    <row r="389" spans="2:11">
      <c r="B389" s="118"/>
      <c r="C389" s="128"/>
      <c r="D389" s="128"/>
      <c r="E389" s="128"/>
      <c r="F389" s="128"/>
      <c r="G389" s="128"/>
      <c r="H389" s="128"/>
      <c r="I389" s="119"/>
      <c r="J389" s="119"/>
      <c r="K389" s="128"/>
    </row>
    <row r="390" spans="2:11">
      <c r="B390" s="118"/>
      <c r="C390" s="128"/>
      <c r="D390" s="128"/>
      <c r="E390" s="128"/>
      <c r="F390" s="128"/>
      <c r="G390" s="128"/>
      <c r="H390" s="128"/>
      <c r="I390" s="119"/>
      <c r="J390" s="119"/>
      <c r="K390" s="128"/>
    </row>
    <row r="391" spans="2:11">
      <c r="B391" s="118"/>
      <c r="C391" s="128"/>
      <c r="D391" s="128"/>
      <c r="E391" s="128"/>
      <c r="F391" s="128"/>
      <c r="G391" s="128"/>
      <c r="H391" s="128"/>
      <c r="I391" s="119"/>
      <c r="J391" s="119"/>
      <c r="K391" s="128"/>
    </row>
    <row r="392" spans="2:11">
      <c r="B392" s="118"/>
      <c r="C392" s="128"/>
      <c r="D392" s="128"/>
      <c r="E392" s="128"/>
      <c r="F392" s="128"/>
      <c r="G392" s="128"/>
      <c r="H392" s="128"/>
      <c r="I392" s="119"/>
      <c r="J392" s="119"/>
      <c r="K392" s="128"/>
    </row>
    <row r="393" spans="2:11">
      <c r="B393" s="118"/>
      <c r="C393" s="128"/>
      <c r="D393" s="128"/>
      <c r="E393" s="128"/>
      <c r="F393" s="128"/>
      <c r="G393" s="128"/>
      <c r="H393" s="128"/>
      <c r="I393" s="119"/>
      <c r="J393" s="119"/>
      <c r="K393" s="128"/>
    </row>
    <row r="394" spans="2:11">
      <c r="B394" s="118"/>
      <c r="C394" s="128"/>
      <c r="D394" s="128"/>
      <c r="E394" s="128"/>
      <c r="F394" s="128"/>
      <c r="G394" s="128"/>
      <c r="H394" s="128"/>
      <c r="I394" s="119"/>
      <c r="J394" s="119"/>
      <c r="K394" s="128"/>
    </row>
    <row r="395" spans="2:11">
      <c r="B395" s="118"/>
      <c r="C395" s="128"/>
      <c r="D395" s="128"/>
      <c r="E395" s="128"/>
      <c r="F395" s="128"/>
      <c r="G395" s="128"/>
      <c r="H395" s="128"/>
      <c r="I395" s="119"/>
      <c r="J395" s="119"/>
      <c r="K395" s="128"/>
    </row>
    <row r="396" spans="2:11">
      <c r="B396" s="118"/>
      <c r="C396" s="128"/>
      <c r="D396" s="128"/>
      <c r="E396" s="128"/>
      <c r="F396" s="128"/>
      <c r="G396" s="128"/>
      <c r="H396" s="128"/>
      <c r="I396" s="119"/>
      <c r="J396" s="119"/>
      <c r="K396" s="128"/>
    </row>
    <row r="397" spans="2:11">
      <c r="B397" s="118"/>
      <c r="C397" s="128"/>
      <c r="D397" s="128"/>
      <c r="E397" s="128"/>
      <c r="F397" s="128"/>
      <c r="G397" s="128"/>
      <c r="H397" s="128"/>
      <c r="I397" s="119"/>
      <c r="J397" s="119"/>
      <c r="K397" s="128"/>
    </row>
    <row r="398" spans="2:11">
      <c r="B398" s="118"/>
      <c r="C398" s="128"/>
      <c r="D398" s="128"/>
      <c r="E398" s="128"/>
      <c r="F398" s="128"/>
      <c r="G398" s="128"/>
      <c r="H398" s="128"/>
      <c r="I398" s="119"/>
      <c r="J398" s="119"/>
      <c r="K398" s="128"/>
    </row>
    <row r="399" spans="2:11">
      <c r="B399" s="118"/>
      <c r="C399" s="128"/>
      <c r="D399" s="128"/>
      <c r="E399" s="128"/>
      <c r="F399" s="128"/>
      <c r="G399" s="128"/>
      <c r="H399" s="128"/>
      <c r="I399" s="119"/>
      <c r="J399" s="119"/>
      <c r="K399" s="128"/>
    </row>
    <row r="400" spans="2:11">
      <c r="B400" s="118"/>
      <c r="C400" s="128"/>
      <c r="D400" s="128"/>
      <c r="E400" s="128"/>
      <c r="F400" s="128"/>
      <c r="G400" s="128"/>
      <c r="H400" s="128"/>
      <c r="I400" s="119"/>
      <c r="J400" s="119"/>
      <c r="K400" s="128"/>
    </row>
    <row r="401" spans="2:11">
      <c r="B401" s="118"/>
      <c r="C401" s="128"/>
      <c r="D401" s="128"/>
      <c r="E401" s="128"/>
      <c r="F401" s="128"/>
      <c r="G401" s="128"/>
      <c r="H401" s="128"/>
      <c r="I401" s="119"/>
      <c r="J401" s="119"/>
      <c r="K401" s="128"/>
    </row>
    <row r="402" spans="2:11">
      <c r="B402" s="118"/>
      <c r="C402" s="128"/>
      <c r="D402" s="128"/>
      <c r="E402" s="128"/>
      <c r="F402" s="128"/>
      <c r="G402" s="128"/>
      <c r="H402" s="128"/>
      <c r="I402" s="119"/>
      <c r="J402" s="119"/>
      <c r="K402" s="128"/>
    </row>
    <row r="403" spans="2:11">
      <c r="B403" s="118"/>
      <c r="C403" s="128"/>
      <c r="D403" s="128"/>
      <c r="E403" s="128"/>
      <c r="F403" s="128"/>
      <c r="G403" s="128"/>
      <c r="H403" s="128"/>
      <c r="I403" s="119"/>
      <c r="J403" s="119"/>
      <c r="K403" s="128"/>
    </row>
    <row r="404" spans="2:11">
      <c r="B404" s="118"/>
      <c r="C404" s="128"/>
      <c r="D404" s="128"/>
      <c r="E404" s="128"/>
      <c r="F404" s="128"/>
      <c r="G404" s="128"/>
      <c r="H404" s="128"/>
      <c r="I404" s="119"/>
      <c r="J404" s="119"/>
      <c r="K404" s="128"/>
    </row>
    <row r="405" spans="2:11">
      <c r="B405" s="118"/>
      <c r="C405" s="128"/>
      <c r="D405" s="128"/>
      <c r="E405" s="128"/>
      <c r="F405" s="128"/>
      <c r="G405" s="128"/>
      <c r="H405" s="128"/>
      <c r="I405" s="119"/>
      <c r="J405" s="119"/>
      <c r="K405" s="128"/>
    </row>
    <row r="406" spans="2:11">
      <c r="B406" s="118"/>
      <c r="C406" s="128"/>
      <c r="D406" s="128"/>
      <c r="E406" s="128"/>
      <c r="F406" s="128"/>
      <c r="G406" s="128"/>
      <c r="H406" s="128"/>
      <c r="I406" s="119"/>
      <c r="J406" s="119"/>
      <c r="K406" s="128"/>
    </row>
    <row r="407" spans="2:11">
      <c r="B407" s="118"/>
      <c r="C407" s="128"/>
      <c r="D407" s="128"/>
      <c r="E407" s="128"/>
      <c r="F407" s="128"/>
      <c r="G407" s="128"/>
      <c r="H407" s="128"/>
      <c r="I407" s="119"/>
      <c r="J407" s="119"/>
      <c r="K407" s="128"/>
    </row>
    <row r="408" spans="2:11">
      <c r="B408" s="118"/>
      <c r="C408" s="128"/>
      <c r="D408" s="128"/>
      <c r="E408" s="128"/>
      <c r="F408" s="128"/>
      <c r="G408" s="128"/>
      <c r="H408" s="128"/>
      <c r="I408" s="119"/>
      <c r="J408" s="119"/>
      <c r="K408" s="128"/>
    </row>
    <row r="409" spans="2:11">
      <c r="B409" s="118"/>
      <c r="C409" s="128"/>
      <c r="D409" s="128"/>
      <c r="E409" s="128"/>
      <c r="F409" s="128"/>
      <c r="G409" s="128"/>
      <c r="H409" s="128"/>
      <c r="I409" s="119"/>
      <c r="J409" s="119"/>
      <c r="K409" s="128"/>
    </row>
    <row r="410" spans="2:11">
      <c r="B410" s="118"/>
      <c r="C410" s="128"/>
      <c r="D410" s="128"/>
      <c r="E410" s="128"/>
      <c r="F410" s="128"/>
      <c r="G410" s="128"/>
      <c r="H410" s="128"/>
      <c r="I410" s="119"/>
      <c r="J410" s="119"/>
      <c r="K410" s="128"/>
    </row>
    <row r="411" spans="2:11">
      <c r="B411" s="118"/>
      <c r="C411" s="128"/>
      <c r="D411" s="128"/>
      <c r="E411" s="128"/>
      <c r="F411" s="128"/>
      <c r="G411" s="128"/>
      <c r="H411" s="128"/>
      <c r="I411" s="119"/>
      <c r="J411" s="119"/>
      <c r="K411" s="128"/>
    </row>
    <row r="412" spans="2:11">
      <c r="B412" s="118"/>
      <c r="C412" s="128"/>
      <c r="D412" s="128"/>
      <c r="E412" s="128"/>
      <c r="F412" s="128"/>
      <c r="G412" s="128"/>
      <c r="H412" s="128"/>
      <c r="I412" s="119"/>
      <c r="J412" s="119"/>
      <c r="K412" s="128"/>
    </row>
    <row r="413" spans="2:11">
      <c r="B413" s="118"/>
      <c r="C413" s="128"/>
      <c r="D413" s="128"/>
      <c r="E413" s="128"/>
      <c r="F413" s="128"/>
      <c r="G413" s="128"/>
      <c r="H413" s="128"/>
      <c r="I413" s="119"/>
      <c r="J413" s="119"/>
      <c r="K413" s="128"/>
    </row>
    <row r="414" spans="2:11">
      <c r="B414" s="118"/>
      <c r="C414" s="128"/>
      <c r="D414" s="128"/>
      <c r="E414" s="128"/>
      <c r="F414" s="128"/>
      <c r="G414" s="128"/>
      <c r="H414" s="128"/>
      <c r="I414" s="119"/>
      <c r="J414" s="119"/>
      <c r="K414" s="128"/>
    </row>
    <row r="415" spans="2:11">
      <c r="B415" s="118"/>
      <c r="C415" s="128"/>
      <c r="D415" s="128"/>
      <c r="E415" s="128"/>
      <c r="F415" s="128"/>
      <c r="G415" s="128"/>
      <c r="H415" s="128"/>
      <c r="I415" s="119"/>
      <c r="J415" s="119"/>
      <c r="K415" s="128"/>
    </row>
    <row r="416" spans="2:11">
      <c r="B416" s="118"/>
      <c r="C416" s="128"/>
      <c r="D416" s="128"/>
      <c r="E416" s="128"/>
      <c r="F416" s="128"/>
      <c r="G416" s="128"/>
      <c r="H416" s="128"/>
      <c r="I416" s="119"/>
      <c r="J416" s="119"/>
      <c r="K416" s="128"/>
    </row>
    <row r="417" spans="2:11">
      <c r="B417" s="118"/>
      <c r="C417" s="128"/>
      <c r="D417" s="128"/>
      <c r="E417" s="128"/>
      <c r="F417" s="128"/>
      <c r="G417" s="128"/>
      <c r="H417" s="128"/>
      <c r="I417" s="119"/>
      <c r="J417" s="119"/>
      <c r="K417" s="128"/>
    </row>
    <row r="418" spans="2:11">
      <c r="B418" s="118"/>
      <c r="C418" s="128"/>
      <c r="D418" s="128"/>
      <c r="E418" s="128"/>
      <c r="F418" s="128"/>
      <c r="G418" s="128"/>
      <c r="H418" s="128"/>
      <c r="I418" s="119"/>
      <c r="J418" s="119"/>
      <c r="K418" s="128"/>
    </row>
    <row r="419" spans="2:11">
      <c r="B419" s="118"/>
      <c r="C419" s="128"/>
      <c r="D419" s="128"/>
      <c r="E419" s="128"/>
      <c r="F419" s="128"/>
      <c r="G419" s="128"/>
      <c r="H419" s="128"/>
      <c r="I419" s="119"/>
      <c r="J419" s="119"/>
      <c r="K419" s="128"/>
    </row>
    <row r="420" spans="2:11">
      <c r="B420" s="118"/>
      <c r="C420" s="128"/>
      <c r="D420" s="128"/>
      <c r="E420" s="128"/>
      <c r="F420" s="128"/>
      <c r="G420" s="128"/>
      <c r="H420" s="128"/>
      <c r="I420" s="119"/>
      <c r="J420" s="119"/>
      <c r="K420" s="128"/>
    </row>
    <row r="421" spans="2:11">
      <c r="B421" s="118"/>
      <c r="C421" s="128"/>
      <c r="D421" s="128"/>
      <c r="E421" s="128"/>
      <c r="F421" s="128"/>
      <c r="G421" s="128"/>
      <c r="H421" s="128"/>
      <c r="I421" s="119"/>
      <c r="J421" s="119"/>
      <c r="K421" s="128"/>
    </row>
    <row r="422" spans="2:11">
      <c r="B422" s="118"/>
      <c r="C422" s="128"/>
      <c r="D422" s="128"/>
      <c r="E422" s="128"/>
      <c r="F422" s="128"/>
      <c r="G422" s="128"/>
      <c r="H422" s="128"/>
      <c r="I422" s="119"/>
      <c r="J422" s="119"/>
      <c r="K422" s="128"/>
    </row>
    <row r="423" spans="2:11">
      <c r="B423" s="118"/>
      <c r="C423" s="128"/>
      <c r="D423" s="128"/>
      <c r="E423" s="128"/>
      <c r="F423" s="128"/>
      <c r="G423" s="128"/>
      <c r="H423" s="128"/>
      <c r="I423" s="119"/>
      <c r="J423" s="119"/>
      <c r="K423" s="128"/>
    </row>
    <row r="424" spans="2:11">
      <c r="B424" s="118"/>
      <c r="C424" s="128"/>
      <c r="D424" s="128"/>
      <c r="E424" s="128"/>
      <c r="F424" s="128"/>
      <c r="G424" s="128"/>
      <c r="H424" s="128"/>
      <c r="I424" s="119"/>
      <c r="J424" s="119"/>
      <c r="K424" s="128"/>
    </row>
    <row r="425" spans="2:11">
      <c r="B425" s="118"/>
      <c r="C425" s="128"/>
      <c r="D425" s="128"/>
      <c r="E425" s="128"/>
      <c r="F425" s="128"/>
      <c r="G425" s="128"/>
      <c r="H425" s="128"/>
      <c r="I425" s="119"/>
      <c r="J425" s="119"/>
      <c r="K425" s="128"/>
    </row>
    <row r="426" spans="2:11">
      <c r="B426" s="118"/>
      <c r="C426" s="128"/>
      <c r="D426" s="128"/>
      <c r="E426" s="128"/>
      <c r="F426" s="128"/>
      <c r="G426" s="128"/>
      <c r="H426" s="128"/>
      <c r="I426" s="119"/>
      <c r="J426" s="119"/>
      <c r="K426" s="128"/>
    </row>
    <row r="427" spans="2:11">
      <c r="B427" s="118"/>
      <c r="C427" s="128"/>
      <c r="D427" s="128"/>
      <c r="E427" s="128"/>
      <c r="F427" s="128"/>
      <c r="G427" s="128"/>
      <c r="H427" s="128"/>
      <c r="I427" s="119"/>
      <c r="J427" s="119"/>
      <c r="K427" s="128"/>
    </row>
    <row r="428" spans="2:11">
      <c r="B428" s="118"/>
      <c r="C428" s="128"/>
      <c r="D428" s="128"/>
      <c r="E428" s="128"/>
      <c r="F428" s="128"/>
      <c r="G428" s="128"/>
      <c r="H428" s="128"/>
      <c r="I428" s="119"/>
      <c r="J428" s="119"/>
      <c r="K428" s="128"/>
    </row>
    <row r="429" spans="2:11">
      <c r="B429" s="118"/>
      <c r="C429" s="128"/>
      <c r="D429" s="128"/>
      <c r="E429" s="128"/>
      <c r="F429" s="128"/>
      <c r="G429" s="128"/>
      <c r="H429" s="128"/>
      <c r="I429" s="119"/>
      <c r="J429" s="119"/>
      <c r="K429" s="128"/>
    </row>
    <row r="430" spans="2:11">
      <c r="B430" s="118"/>
      <c r="C430" s="128"/>
      <c r="D430" s="128"/>
      <c r="E430" s="128"/>
      <c r="F430" s="128"/>
      <c r="G430" s="128"/>
      <c r="H430" s="128"/>
      <c r="I430" s="119"/>
      <c r="J430" s="119"/>
      <c r="K430" s="128"/>
    </row>
    <row r="431" spans="2:11">
      <c r="B431" s="118"/>
      <c r="C431" s="128"/>
      <c r="D431" s="128"/>
      <c r="E431" s="128"/>
      <c r="F431" s="128"/>
      <c r="G431" s="128"/>
      <c r="H431" s="128"/>
      <c r="I431" s="119"/>
      <c r="J431" s="119"/>
      <c r="K431" s="128"/>
    </row>
    <row r="432" spans="2:11">
      <c r="B432" s="118"/>
      <c r="C432" s="128"/>
      <c r="D432" s="128"/>
      <c r="E432" s="128"/>
      <c r="F432" s="128"/>
      <c r="G432" s="128"/>
      <c r="H432" s="128"/>
      <c r="I432" s="119"/>
      <c r="J432" s="119"/>
      <c r="K432" s="128"/>
    </row>
    <row r="433" spans="2:11">
      <c r="B433" s="118"/>
      <c r="C433" s="128"/>
      <c r="D433" s="128"/>
      <c r="E433" s="128"/>
      <c r="F433" s="128"/>
      <c r="G433" s="128"/>
      <c r="H433" s="128"/>
      <c r="I433" s="119"/>
      <c r="J433" s="119"/>
      <c r="K433" s="128"/>
    </row>
    <row r="434" spans="2:11">
      <c r="B434" s="118"/>
      <c r="C434" s="128"/>
      <c r="D434" s="128"/>
      <c r="E434" s="128"/>
      <c r="F434" s="128"/>
      <c r="G434" s="128"/>
      <c r="H434" s="128"/>
      <c r="I434" s="119"/>
      <c r="J434" s="119"/>
      <c r="K434" s="128"/>
    </row>
    <row r="435" spans="2:11">
      <c r="B435" s="118"/>
      <c r="C435" s="128"/>
      <c r="D435" s="128"/>
      <c r="E435" s="128"/>
      <c r="F435" s="128"/>
      <c r="G435" s="128"/>
      <c r="H435" s="128"/>
      <c r="I435" s="119"/>
      <c r="J435" s="119"/>
      <c r="K435" s="128"/>
    </row>
    <row r="436" spans="2:11">
      <c r="B436" s="118"/>
      <c r="C436" s="128"/>
      <c r="D436" s="128"/>
      <c r="E436" s="128"/>
      <c r="F436" s="128"/>
      <c r="G436" s="128"/>
      <c r="H436" s="128"/>
      <c r="I436" s="119"/>
      <c r="J436" s="119"/>
      <c r="K436" s="128"/>
    </row>
    <row r="437" spans="2:11">
      <c r="B437" s="118"/>
      <c r="C437" s="128"/>
      <c r="D437" s="128"/>
      <c r="E437" s="128"/>
      <c r="F437" s="128"/>
      <c r="G437" s="128"/>
      <c r="H437" s="128"/>
      <c r="I437" s="119"/>
      <c r="J437" s="119"/>
      <c r="K437" s="128"/>
    </row>
    <row r="438" spans="2:11">
      <c r="B438" s="118"/>
      <c r="C438" s="128"/>
      <c r="D438" s="128"/>
      <c r="E438" s="128"/>
      <c r="F438" s="128"/>
      <c r="G438" s="128"/>
      <c r="H438" s="128"/>
      <c r="I438" s="119"/>
      <c r="J438" s="119"/>
      <c r="K438" s="128"/>
    </row>
    <row r="439" spans="2:11">
      <c r="B439" s="118"/>
      <c r="C439" s="128"/>
      <c r="D439" s="128"/>
      <c r="E439" s="128"/>
      <c r="F439" s="128"/>
      <c r="G439" s="128"/>
      <c r="H439" s="128"/>
      <c r="I439" s="119"/>
      <c r="J439" s="119"/>
      <c r="K439" s="128"/>
    </row>
    <row r="440" spans="2:11">
      <c r="B440" s="118"/>
      <c r="C440" s="128"/>
      <c r="D440" s="128"/>
      <c r="E440" s="128"/>
      <c r="F440" s="128"/>
      <c r="G440" s="128"/>
      <c r="H440" s="128"/>
      <c r="I440" s="119"/>
      <c r="J440" s="119"/>
      <c r="K440" s="128"/>
    </row>
    <row r="441" spans="2:11">
      <c r="B441" s="118"/>
      <c r="C441" s="128"/>
      <c r="D441" s="128"/>
      <c r="E441" s="128"/>
      <c r="F441" s="128"/>
      <c r="G441" s="128"/>
      <c r="H441" s="128"/>
      <c r="I441" s="119"/>
      <c r="J441" s="119"/>
      <c r="K441" s="128"/>
    </row>
    <row r="442" spans="2:11">
      <c r="B442" s="118"/>
      <c r="C442" s="128"/>
      <c r="D442" s="128"/>
      <c r="E442" s="128"/>
      <c r="F442" s="128"/>
      <c r="G442" s="128"/>
      <c r="H442" s="128"/>
      <c r="I442" s="119"/>
      <c r="J442" s="119"/>
      <c r="K442" s="128"/>
    </row>
    <row r="443" spans="2:11">
      <c r="B443" s="118"/>
      <c r="C443" s="128"/>
      <c r="D443" s="128"/>
      <c r="E443" s="128"/>
      <c r="F443" s="128"/>
      <c r="G443" s="128"/>
      <c r="H443" s="128"/>
      <c r="I443" s="119"/>
      <c r="J443" s="119"/>
      <c r="K443" s="128"/>
    </row>
    <row r="444" spans="2:11">
      <c r="B444" s="118"/>
      <c r="C444" s="128"/>
      <c r="D444" s="128"/>
      <c r="E444" s="128"/>
      <c r="F444" s="128"/>
      <c r="G444" s="128"/>
      <c r="H444" s="128"/>
      <c r="I444" s="119"/>
      <c r="J444" s="119"/>
      <c r="K444" s="128"/>
    </row>
    <row r="445" spans="2:11">
      <c r="B445" s="118"/>
      <c r="C445" s="128"/>
      <c r="D445" s="128"/>
      <c r="E445" s="128"/>
      <c r="F445" s="128"/>
      <c r="G445" s="128"/>
      <c r="H445" s="128"/>
      <c r="I445" s="119"/>
      <c r="J445" s="119"/>
      <c r="K445" s="128"/>
    </row>
    <row r="446" spans="2:11">
      <c r="B446" s="118"/>
      <c r="C446" s="128"/>
      <c r="D446" s="128"/>
      <c r="E446" s="128"/>
      <c r="F446" s="128"/>
      <c r="G446" s="128"/>
      <c r="H446" s="128"/>
      <c r="I446" s="119"/>
      <c r="J446" s="119"/>
      <c r="K446" s="128"/>
    </row>
    <row r="447" spans="2:11">
      <c r="B447" s="118"/>
      <c r="C447" s="128"/>
      <c r="D447" s="128"/>
      <c r="E447" s="128"/>
      <c r="F447" s="128"/>
      <c r="G447" s="128"/>
      <c r="H447" s="128"/>
      <c r="I447" s="119"/>
      <c r="J447" s="119"/>
      <c r="K447" s="128"/>
    </row>
    <row r="448" spans="2:11">
      <c r="B448" s="118"/>
      <c r="C448" s="128"/>
      <c r="D448" s="128"/>
      <c r="E448" s="128"/>
      <c r="F448" s="128"/>
      <c r="G448" s="128"/>
      <c r="H448" s="128"/>
      <c r="I448" s="119"/>
      <c r="J448" s="119"/>
      <c r="K448" s="128"/>
    </row>
    <row r="449" spans="2:11">
      <c r="B449" s="118"/>
      <c r="C449" s="128"/>
      <c r="D449" s="128"/>
      <c r="E449" s="128"/>
      <c r="F449" s="128"/>
      <c r="G449" s="128"/>
      <c r="H449" s="128"/>
      <c r="I449" s="119"/>
      <c r="J449" s="119"/>
      <c r="K449" s="128"/>
    </row>
    <row r="450" spans="2:11">
      <c r="B450" s="118"/>
      <c r="C450" s="128"/>
      <c r="D450" s="128"/>
      <c r="E450" s="128"/>
      <c r="F450" s="128"/>
      <c r="G450" s="128"/>
      <c r="H450" s="128"/>
      <c r="I450" s="119"/>
      <c r="J450" s="119"/>
      <c r="K450" s="128"/>
    </row>
    <row r="451" spans="2:11">
      <c r="B451" s="118"/>
      <c r="C451" s="128"/>
      <c r="D451" s="128"/>
      <c r="E451" s="128"/>
      <c r="F451" s="128"/>
      <c r="G451" s="128"/>
      <c r="H451" s="128"/>
      <c r="I451" s="119"/>
      <c r="J451" s="119"/>
      <c r="K451" s="128"/>
    </row>
    <row r="452" spans="2:11">
      <c r="B452" s="118"/>
      <c r="C452" s="128"/>
      <c r="D452" s="128"/>
      <c r="E452" s="128"/>
      <c r="F452" s="128"/>
      <c r="G452" s="128"/>
      <c r="H452" s="128"/>
      <c r="I452" s="119"/>
      <c r="J452" s="119"/>
      <c r="K452" s="128"/>
    </row>
    <row r="453" spans="2:11">
      <c r="B453" s="118"/>
      <c r="C453" s="128"/>
      <c r="D453" s="128"/>
      <c r="E453" s="128"/>
      <c r="F453" s="128"/>
      <c r="G453" s="128"/>
      <c r="H453" s="128"/>
      <c r="I453" s="119"/>
      <c r="J453" s="119"/>
      <c r="K453" s="128"/>
    </row>
    <row r="454" spans="2:11">
      <c r="B454" s="118"/>
      <c r="C454" s="128"/>
      <c r="D454" s="128"/>
      <c r="E454" s="128"/>
      <c r="F454" s="128"/>
      <c r="G454" s="128"/>
      <c r="H454" s="128"/>
      <c r="I454" s="119"/>
      <c r="J454" s="119"/>
      <c r="K454" s="128"/>
    </row>
    <row r="455" spans="2:11">
      <c r="B455" s="118"/>
      <c r="C455" s="128"/>
      <c r="D455" s="128"/>
      <c r="E455" s="128"/>
      <c r="F455" s="128"/>
      <c r="G455" s="128"/>
      <c r="H455" s="128"/>
      <c r="I455" s="119"/>
      <c r="J455" s="119"/>
      <c r="K455" s="128"/>
    </row>
    <row r="456" spans="2:11">
      <c r="B456" s="118"/>
      <c r="C456" s="128"/>
      <c r="D456" s="128"/>
      <c r="E456" s="128"/>
      <c r="F456" s="128"/>
      <c r="G456" s="128"/>
      <c r="H456" s="128"/>
      <c r="I456" s="119"/>
      <c r="J456" s="119"/>
      <c r="K456" s="128"/>
    </row>
    <row r="457" spans="2:11">
      <c r="B457" s="118"/>
      <c r="C457" s="128"/>
      <c r="D457" s="128"/>
      <c r="E457" s="128"/>
      <c r="F457" s="128"/>
      <c r="G457" s="128"/>
      <c r="H457" s="128"/>
      <c r="I457" s="119"/>
      <c r="J457" s="119"/>
      <c r="K457" s="128"/>
    </row>
    <row r="458" spans="2:11">
      <c r="B458" s="118"/>
      <c r="C458" s="128"/>
      <c r="D458" s="128"/>
      <c r="E458" s="128"/>
      <c r="F458" s="128"/>
      <c r="G458" s="128"/>
      <c r="H458" s="128"/>
      <c r="I458" s="119"/>
      <c r="J458" s="119"/>
      <c r="K458" s="128"/>
    </row>
    <row r="459" spans="2:11">
      <c r="B459" s="118"/>
      <c r="C459" s="128"/>
      <c r="D459" s="128"/>
      <c r="E459" s="128"/>
      <c r="F459" s="128"/>
      <c r="G459" s="128"/>
      <c r="H459" s="128"/>
      <c r="I459" s="119"/>
      <c r="J459" s="119"/>
      <c r="K459" s="128"/>
    </row>
    <row r="460" spans="2:11">
      <c r="B460" s="118"/>
      <c r="C460" s="128"/>
      <c r="D460" s="128"/>
      <c r="E460" s="128"/>
      <c r="F460" s="128"/>
      <c r="G460" s="128"/>
      <c r="H460" s="128"/>
      <c r="I460" s="119"/>
      <c r="J460" s="119"/>
      <c r="K460" s="128"/>
    </row>
    <row r="461" spans="2:11">
      <c r="B461" s="118"/>
      <c r="C461" s="128"/>
      <c r="D461" s="128"/>
      <c r="E461" s="128"/>
      <c r="F461" s="128"/>
      <c r="G461" s="128"/>
      <c r="H461" s="128"/>
      <c r="I461" s="119"/>
      <c r="J461" s="119"/>
      <c r="K461" s="128"/>
    </row>
    <row r="462" spans="2:11">
      <c r="B462" s="118"/>
      <c r="C462" s="128"/>
      <c r="D462" s="128"/>
      <c r="E462" s="128"/>
      <c r="F462" s="128"/>
      <c r="G462" s="128"/>
      <c r="H462" s="128"/>
      <c r="I462" s="119"/>
      <c r="J462" s="119"/>
      <c r="K462" s="128"/>
    </row>
    <row r="463" spans="2:11">
      <c r="B463" s="118"/>
      <c r="C463" s="128"/>
      <c r="D463" s="128"/>
      <c r="E463" s="128"/>
      <c r="F463" s="128"/>
      <c r="G463" s="128"/>
      <c r="H463" s="128"/>
      <c r="I463" s="119"/>
      <c r="J463" s="119"/>
      <c r="K463" s="128"/>
    </row>
    <row r="464" spans="2:11">
      <c r="B464" s="118"/>
      <c r="C464" s="128"/>
      <c r="D464" s="128"/>
      <c r="E464" s="128"/>
      <c r="F464" s="128"/>
      <c r="G464" s="128"/>
      <c r="H464" s="128"/>
      <c r="I464" s="119"/>
      <c r="J464" s="119"/>
      <c r="K464" s="128"/>
    </row>
    <row r="465" spans="2:11">
      <c r="B465" s="118"/>
      <c r="C465" s="128"/>
      <c r="D465" s="128"/>
      <c r="E465" s="128"/>
      <c r="F465" s="128"/>
      <c r="G465" s="128"/>
      <c r="H465" s="128"/>
      <c r="I465" s="119"/>
      <c r="J465" s="119"/>
      <c r="K465" s="128"/>
    </row>
    <row r="466" spans="2:11">
      <c r="B466" s="118"/>
      <c r="C466" s="128"/>
      <c r="D466" s="128"/>
      <c r="E466" s="128"/>
      <c r="F466" s="128"/>
      <c r="G466" s="128"/>
      <c r="H466" s="128"/>
      <c r="I466" s="119"/>
      <c r="J466" s="119"/>
      <c r="K466" s="128"/>
    </row>
    <row r="467" spans="2:11">
      <c r="B467" s="118"/>
      <c r="C467" s="128"/>
      <c r="D467" s="128"/>
      <c r="E467" s="128"/>
      <c r="F467" s="128"/>
      <c r="G467" s="128"/>
      <c r="H467" s="128"/>
      <c r="I467" s="119"/>
      <c r="J467" s="119"/>
      <c r="K467" s="128"/>
    </row>
    <row r="468" spans="2:11">
      <c r="B468" s="118"/>
      <c r="C468" s="128"/>
      <c r="D468" s="128"/>
      <c r="E468" s="128"/>
      <c r="F468" s="128"/>
      <c r="G468" s="128"/>
      <c r="H468" s="128"/>
      <c r="I468" s="119"/>
      <c r="J468" s="119"/>
      <c r="K468" s="128"/>
    </row>
    <row r="469" spans="2:11">
      <c r="B469" s="118"/>
      <c r="C469" s="128"/>
      <c r="D469" s="128"/>
      <c r="E469" s="128"/>
      <c r="F469" s="128"/>
      <c r="G469" s="128"/>
      <c r="H469" s="128"/>
      <c r="I469" s="119"/>
      <c r="J469" s="119"/>
      <c r="K469" s="128"/>
    </row>
    <row r="470" spans="2:11">
      <c r="B470" s="118"/>
      <c r="C470" s="128"/>
      <c r="D470" s="128"/>
      <c r="E470" s="128"/>
      <c r="F470" s="128"/>
      <c r="G470" s="128"/>
      <c r="H470" s="128"/>
      <c r="I470" s="119"/>
      <c r="J470" s="119"/>
      <c r="K470" s="128"/>
    </row>
    <row r="471" spans="2:11">
      <c r="B471" s="118"/>
      <c r="C471" s="128"/>
      <c r="D471" s="128"/>
      <c r="E471" s="128"/>
      <c r="F471" s="128"/>
      <c r="G471" s="128"/>
      <c r="H471" s="128"/>
      <c r="I471" s="119"/>
      <c r="J471" s="119"/>
      <c r="K471" s="128"/>
    </row>
    <row r="472" spans="2:11">
      <c r="B472" s="118"/>
      <c r="C472" s="128"/>
      <c r="D472" s="128"/>
      <c r="E472" s="128"/>
      <c r="F472" s="128"/>
      <c r="G472" s="128"/>
      <c r="H472" s="128"/>
      <c r="I472" s="119"/>
      <c r="J472" s="119"/>
      <c r="K472" s="128"/>
    </row>
    <row r="473" spans="2:11">
      <c r="B473" s="118"/>
      <c r="C473" s="128"/>
      <c r="D473" s="128"/>
      <c r="E473" s="128"/>
      <c r="F473" s="128"/>
      <c r="G473" s="128"/>
      <c r="H473" s="128"/>
      <c r="I473" s="119"/>
      <c r="J473" s="119"/>
      <c r="K473" s="128"/>
    </row>
    <row r="474" spans="2:11">
      <c r="B474" s="118"/>
      <c r="C474" s="128"/>
      <c r="D474" s="128"/>
      <c r="E474" s="128"/>
      <c r="F474" s="128"/>
      <c r="G474" s="128"/>
      <c r="H474" s="128"/>
      <c r="I474" s="119"/>
      <c r="J474" s="119"/>
      <c r="K474" s="128"/>
    </row>
    <row r="475" spans="2:11">
      <c r="B475" s="118"/>
      <c r="C475" s="128"/>
      <c r="D475" s="128"/>
      <c r="E475" s="128"/>
      <c r="F475" s="128"/>
      <c r="G475" s="128"/>
      <c r="H475" s="128"/>
      <c r="I475" s="119"/>
      <c r="J475" s="119"/>
      <c r="K475" s="128"/>
    </row>
    <row r="476" spans="2:11">
      <c r="B476" s="118"/>
      <c r="C476" s="128"/>
      <c r="D476" s="128"/>
      <c r="E476" s="128"/>
      <c r="F476" s="128"/>
      <c r="G476" s="128"/>
      <c r="H476" s="128"/>
      <c r="I476" s="119"/>
      <c r="J476" s="119"/>
      <c r="K476" s="128"/>
    </row>
    <row r="477" spans="2:11">
      <c r="B477" s="118"/>
      <c r="C477" s="128"/>
      <c r="D477" s="128"/>
      <c r="E477" s="128"/>
      <c r="F477" s="128"/>
      <c r="G477" s="128"/>
      <c r="H477" s="128"/>
      <c r="I477" s="119"/>
      <c r="J477" s="119"/>
      <c r="K477" s="128"/>
    </row>
    <row r="478" spans="2:11">
      <c r="B478" s="118"/>
      <c r="C478" s="128"/>
      <c r="D478" s="128"/>
      <c r="E478" s="128"/>
      <c r="F478" s="128"/>
      <c r="G478" s="128"/>
      <c r="H478" s="128"/>
      <c r="I478" s="119"/>
      <c r="J478" s="119"/>
      <c r="K478" s="128"/>
    </row>
    <row r="479" spans="2:11">
      <c r="B479" s="118"/>
      <c r="C479" s="128"/>
      <c r="D479" s="128"/>
      <c r="E479" s="128"/>
      <c r="F479" s="128"/>
      <c r="G479" s="128"/>
      <c r="H479" s="128"/>
      <c r="I479" s="119"/>
      <c r="J479" s="119"/>
      <c r="K479" s="128"/>
    </row>
    <row r="480" spans="2:11">
      <c r="B480" s="118"/>
      <c r="C480" s="128"/>
      <c r="D480" s="128"/>
      <c r="E480" s="128"/>
      <c r="F480" s="128"/>
      <c r="G480" s="128"/>
      <c r="H480" s="128"/>
      <c r="I480" s="119"/>
      <c r="J480" s="119"/>
      <c r="K480" s="128"/>
    </row>
    <row r="481" spans="2:11">
      <c r="B481" s="118"/>
      <c r="C481" s="128"/>
      <c r="D481" s="128"/>
      <c r="E481" s="128"/>
      <c r="F481" s="128"/>
      <c r="G481" s="128"/>
      <c r="H481" s="128"/>
      <c r="I481" s="119"/>
      <c r="J481" s="119"/>
      <c r="K481" s="128"/>
    </row>
    <row r="482" spans="2:11">
      <c r="B482" s="118"/>
      <c r="C482" s="128"/>
      <c r="D482" s="128"/>
      <c r="E482" s="128"/>
      <c r="F482" s="128"/>
      <c r="G482" s="128"/>
      <c r="H482" s="128"/>
      <c r="I482" s="119"/>
      <c r="J482" s="119"/>
      <c r="K482" s="128"/>
    </row>
    <row r="483" spans="2:11">
      <c r="B483" s="118"/>
      <c r="C483" s="128"/>
      <c r="D483" s="128"/>
      <c r="E483" s="128"/>
      <c r="F483" s="128"/>
      <c r="G483" s="128"/>
      <c r="H483" s="128"/>
      <c r="I483" s="119"/>
      <c r="J483" s="119"/>
      <c r="K483" s="128"/>
    </row>
    <row r="484" spans="2:11">
      <c r="B484" s="118"/>
      <c r="C484" s="128"/>
      <c r="D484" s="128"/>
      <c r="E484" s="128"/>
      <c r="F484" s="128"/>
      <c r="G484" s="128"/>
      <c r="H484" s="128"/>
      <c r="I484" s="119"/>
      <c r="J484" s="119"/>
      <c r="K484" s="128"/>
    </row>
    <row r="485" spans="2:11">
      <c r="B485" s="118"/>
      <c r="C485" s="128"/>
      <c r="D485" s="128"/>
      <c r="E485" s="128"/>
      <c r="F485" s="128"/>
      <c r="G485" s="128"/>
      <c r="H485" s="128"/>
      <c r="I485" s="119"/>
      <c r="J485" s="119"/>
      <c r="K485" s="128"/>
    </row>
    <row r="486" spans="2:11">
      <c r="B486" s="118"/>
      <c r="C486" s="128"/>
      <c r="D486" s="128"/>
      <c r="E486" s="128"/>
      <c r="F486" s="128"/>
      <c r="G486" s="128"/>
      <c r="H486" s="128"/>
      <c r="I486" s="119"/>
      <c r="J486" s="119"/>
      <c r="K486" s="128"/>
    </row>
    <row r="487" spans="2:11">
      <c r="B487" s="118"/>
      <c r="C487" s="128"/>
      <c r="D487" s="128"/>
      <c r="E487" s="128"/>
      <c r="F487" s="128"/>
      <c r="G487" s="128"/>
      <c r="H487" s="128"/>
      <c r="I487" s="119"/>
      <c r="J487" s="119"/>
      <c r="K487" s="128"/>
    </row>
    <row r="488" spans="2:11">
      <c r="B488" s="118"/>
      <c r="C488" s="128"/>
      <c r="D488" s="128"/>
      <c r="E488" s="128"/>
      <c r="F488" s="128"/>
      <c r="G488" s="128"/>
      <c r="H488" s="128"/>
      <c r="I488" s="119"/>
      <c r="J488" s="119"/>
      <c r="K488" s="128"/>
    </row>
    <row r="489" spans="2:11">
      <c r="B489" s="118"/>
      <c r="C489" s="128"/>
      <c r="D489" s="128"/>
      <c r="E489" s="128"/>
      <c r="F489" s="128"/>
      <c r="G489" s="128"/>
      <c r="H489" s="128"/>
      <c r="I489" s="119"/>
      <c r="J489" s="119"/>
      <c r="K489" s="128"/>
    </row>
    <row r="490" spans="2:11">
      <c r="B490" s="118"/>
      <c r="C490" s="128"/>
      <c r="D490" s="128"/>
      <c r="E490" s="128"/>
      <c r="F490" s="128"/>
      <c r="G490" s="128"/>
      <c r="H490" s="128"/>
      <c r="I490" s="119"/>
      <c r="J490" s="119"/>
      <c r="K490" s="128"/>
    </row>
    <row r="491" spans="2:11">
      <c r="B491" s="118"/>
      <c r="C491" s="128"/>
      <c r="D491" s="128"/>
      <c r="E491" s="128"/>
      <c r="F491" s="128"/>
      <c r="G491" s="128"/>
      <c r="H491" s="128"/>
      <c r="I491" s="119"/>
      <c r="J491" s="119"/>
      <c r="K491" s="128"/>
    </row>
    <row r="492" spans="2:11">
      <c r="B492" s="118"/>
      <c r="C492" s="128"/>
      <c r="D492" s="128"/>
      <c r="E492" s="128"/>
      <c r="F492" s="128"/>
      <c r="G492" s="128"/>
      <c r="H492" s="128"/>
      <c r="I492" s="119"/>
      <c r="J492" s="119"/>
      <c r="K492" s="128"/>
    </row>
    <row r="493" spans="2:11">
      <c r="B493" s="118"/>
      <c r="C493" s="128"/>
      <c r="D493" s="128"/>
      <c r="E493" s="128"/>
      <c r="F493" s="128"/>
      <c r="G493" s="128"/>
      <c r="H493" s="128"/>
      <c r="I493" s="119"/>
      <c r="J493" s="119"/>
      <c r="K493" s="128"/>
    </row>
    <row r="494" spans="2:11">
      <c r="B494" s="118"/>
      <c r="C494" s="128"/>
      <c r="D494" s="128"/>
      <c r="E494" s="128"/>
      <c r="F494" s="128"/>
      <c r="G494" s="128"/>
      <c r="H494" s="128"/>
      <c r="I494" s="119"/>
      <c r="J494" s="119"/>
      <c r="K494" s="128"/>
    </row>
    <row r="495" spans="2:11">
      <c r="B495" s="118"/>
      <c r="C495" s="128"/>
      <c r="D495" s="128"/>
      <c r="E495" s="128"/>
      <c r="F495" s="128"/>
      <c r="G495" s="128"/>
      <c r="H495" s="128"/>
      <c r="I495" s="119"/>
      <c r="J495" s="119"/>
      <c r="K495" s="128"/>
    </row>
    <row r="496" spans="2:11">
      <c r="B496" s="118"/>
      <c r="C496" s="128"/>
      <c r="D496" s="128"/>
      <c r="E496" s="128"/>
      <c r="F496" s="128"/>
      <c r="G496" s="128"/>
      <c r="H496" s="128"/>
      <c r="I496" s="119"/>
      <c r="J496" s="119"/>
      <c r="K496" s="128"/>
    </row>
    <row r="497" spans="2:11">
      <c r="B497" s="118"/>
      <c r="C497" s="128"/>
      <c r="D497" s="128"/>
      <c r="E497" s="128"/>
      <c r="F497" s="128"/>
      <c r="G497" s="128"/>
      <c r="H497" s="128"/>
      <c r="I497" s="119"/>
      <c r="J497" s="119"/>
      <c r="K497" s="128"/>
    </row>
    <row r="498" spans="2:11">
      <c r="B498" s="118"/>
      <c r="C498" s="128"/>
      <c r="D498" s="128"/>
      <c r="E498" s="128"/>
      <c r="F498" s="128"/>
      <c r="G498" s="128"/>
      <c r="H498" s="128"/>
      <c r="I498" s="119"/>
      <c r="J498" s="119"/>
      <c r="K498" s="128"/>
    </row>
    <row r="499" spans="2:11">
      <c r="B499" s="118"/>
      <c r="C499" s="128"/>
      <c r="D499" s="128"/>
      <c r="E499" s="128"/>
      <c r="F499" s="128"/>
      <c r="G499" s="128"/>
      <c r="H499" s="128"/>
      <c r="I499" s="119"/>
      <c r="J499" s="119"/>
      <c r="K499" s="128"/>
    </row>
    <row r="500" spans="2:11">
      <c r="B500" s="118"/>
      <c r="C500" s="128"/>
      <c r="D500" s="128"/>
      <c r="E500" s="128"/>
      <c r="F500" s="128"/>
      <c r="G500" s="128"/>
      <c r="H500" s="128"/>
      <c r="I500" s="119"/>
      <c r="J500" s="119"/>
      <c r="K500" s="128"/>
    </row>
    <row r="501" spans="2:11">
      <c r="B501" s="118"/>
      <c r="C501" s="128"/>
      <c r="D501" s="128"/>
      <c r="E501" s="128"/>
      <c r="F501" s="128"/>
      <c r="G501" s="128"/>
      <c r="H501" s="128"/>
      <c r="I501" s="119"/>
      <c r="J501" s="119"/>
      <c r="K501" s="128"/>
    </row>
    <row r="502" spans="2:11">
      <c r="B502" s="118"/>
      <c r="C502" s="128"/>
      <c r="D502" s="128"/>
      <c r="E502" s="128"/>
      <c r="F502" s="128"/>
      <c r="G502" s="128"/>
      <c r="H502" s="128"/>
      <c r="I502" s="119"/>
      <c r="J502" s="119"/>
      <c r="K502" s="128"/>
    </row>
    <row r="503" spans="2:11">
      <c r="B503" s="118"/>
      <c r="C503" s="128"/>
      <c r="D503" s="128"/>
      <c r="E503" s="128"/>
      <c r="F503" s="128"/>
      <c r="G503" s="128"/>
      <c r="H503" s="128"/>
      <c r="I503" s="119"/>
      <c r="J503" s="119"/>
      <c r="K503" s="128"/>
    </row>
    <row r="504" spans="2:11">
      <c r="B504" s="118"/>
      <c r="C504" s="128"/>
      <c r="D504" s="128"/>
      <c r="E504" s="128"/>
      <c r="F504" s="128"/>
      <c r="G504" s="128"/>
      <c r="H504" s="128"/>
      <c r="I504" s="119"/>
      <c r="J504" s="119"/>
      <c r="K504" s="128"/>
    </row>
    <row r="505" spans="2:11">
      <c r="B505" s="118"/>
      <c r="C505" s="128"/>
      <c r="D505" s="128"/>
      <c r="E505" s="128"/>
      <c r="F505" s="128"/>
      <c r="G505" s="128"/>
      <c r="H505" s="128"/>
      <c r="I505" s="119"/>
      <c r="J505" s="119"/>
      <c r="K505" s="128"/>
    </row>
    <row r="506" spans="2:11">
      <c r="B506" s="118"/>
      <c r="C506" s="128"/>
      <c r="D506" s="128"/>
      <c r="E506" s="128"/>
      <c r="F506" s="128"/>
      <c r="G506" s="128"/>
      <c r="H506" s="128"/>
      <c r="I506" s="119"/>
      <c r="J506" s="119"/>
      <c r="K506" s="128"/>
    </row>
    <row r="507" spans="2:11">
      <c r="B507" s="118"/>
      <c r="C507" s="128"/>
      <c r="D507" s="128"/>
      <c r="E507" s="128"/>
      <c r="F507" s="128"/>
      <c r="G507" s="128"/>
      <c r="H507" s="128"/>
      <c r="I507" s="119"/>
      <c r="J507" s="119"/>
      <c r="K507" s="128"/>
    </row>
    <row r="508" spans="2:11">
      <c r="B508" s="118"/>
      <c r="C508" s="128"/>
      <c r="D508" s="128"/>
      <c r="E508" s="128"/>
      <c r="F508" s="128"/>
      <c r="G508" s="128"/>
      <c r="H508" s="128"/>
      <c r="I508" s="119"/>
      <c r="J508" s="119"/>
      <c r="K508" s="128"/>
    </row>
    <row r="509" spans="2:11">
      <c r="B509" s="118"/>
      <c r="C509" s="128"/>
      <c r="D509" s="128"/>
      <c r="E509" s="128"/>
      <c r="F509" s="128"/>
      <c r="G509" s="128"/>
      <c r="H509" s="128"/>
      <c r="I509" s="119"/>
      <c r="J509" s="119"/>
      <c r="K509" s="128"/>
    </row>
    <row r="510" spans="2:11">
      <c r="B510" s="118"/>
      <c r="C510" s="128"/>
      <c r="D510" s="128"/>
      <c r="E510" s="128"/>
      <c r="F510" s="128"/>
      <c r="G510" s="128"/>
      <c r="H510" s="128"/>
      <c r="I510" s="119"/>
      <c r="J510" s="119"/>
      <c r="K510" s="128"/>
    </row>
    <row r="511" spans="2:11">
      <c r="B511" s="118"/>
      <c r="C511" s="128"/>
      <c r="D511" s="128"/>
      <c r="E511" s="128"/>
      <c r="F511" s="128"/>
      <c r="G511" s="128"/>
      <c r="H511" s="128"/>
      <c r="I511" s="119"/>
      <c r="J511" s="119"/>
      <c r="K511" s="128"/>
    </row>
    <row r="512" spans="2:11">
      <c r="B512" s="118"/>
      <c r="C512" s="128"/>
      <c r="D512" s="128"/>
      <c r="E512" s="128"/>
      <c r="F512" s="128"/>
      <c r="G512" s="128"/>
      <c r="H512" s="128"/>
      <c r="I512" s="119"/>
      <c r="J512" s="119"/>
      <c r="K512" s="128"/>
    </row>
    <row r="513" spans="2:11">
      <c r="B513" s="118"/>
      <c r="C513" s="128"/>
      <c r="D513" s="128"/>
      <c r="E513" s="128"/>
      <c r="F513" s="128"/>
      <c r="G513" s="128"/>
      <c r="H513" s="128"/>
      <c r="I513" s="119"/>
      <c r="J513" s="119"/>
      <c r="K513" s="128"/>
    </row>
    <row r="514" spans="2:11">
      <c r="B514" s="118"/>
      <c r="C514" s="128"/>
      <c r="D514" s="128"/>
      <c r="E514" s="128"/>
      <c r="F514" s="128"/>
      <c r="G514" s="128"/>
      <c r="H514" s="128"/>
      <c r="I514" s="119"/>
      <c r="J514" s="119"/>
      <c r="K514" s="128"/>
    </row>
    <row r="515" spans="2:11">
      <c r="B515" s="118"/>
      <c r="C515" s="128"/>
      <c r="D515" s="128"/>
      <c r="E515" s="128"/>
      <c r="F515" s="128"/>
      <c r="G515" s="128"/>
      <c r="H515" s="128"/>
      <c r="I515" s="119"/>
      <c r="J515" s="119"/>
      <c r="K515" s="128"/>
    </row>
    <row r="516" spans="2:11">
      <c r="B516" s="118"/>
      <c r="C516" s="128"/>
      <c r="D516" s="128"/>
      <c r="E516" s="128"/>
      <c r="F516" s="128"/>
      <c r="G516" s="128"/>
      <c r="H516" s="128"/>
      <c r="I516" s="119"/>
      <c r="J516" s="119"/>
      <c r="K516" s="128"/>
    </row>
    <row r="517" spans="2:11">
      <c r="B517" s="118"/>
      <c r="C517" s="128"/>
      <c r="D517" s="128"/>
      <c r="E517" s="128"/>
      <c r="F517" s="128"/>
      <c r="G517" s="128"/>
      <c r="H517" s="128"/>
      <c r="I517" s="119"/>
      <c r="J517" s="119"/>
      <c r="K517" s="128"/>
    </row>
    <row r="518" spans="2:11">
      <c r="B518" s="118"/>
      <c r="C518" s="128"/>
      <c r="D518" s="128"/>
      <c r="E518" s="128"/>
      <c r="F518" s="128"/>
      <c r="G518" s="128"/>
      <c r="H518" s="128"/>
      <c r="I518" s="119"/>
      <c r="J518" s="119"/>
      <c r="K518" s="128"/>
    </row>
    <row r="519" spans="2:11">
      <c r="B519" s="118"/>
      <c r="C519" s="128"/>
      <c r="D519" s="128"/>
      <c r="E519" s="128"/>
      <c r="F519" s="128"/>
      <c r="G519" s="128"/>
      <c r="H519" s="128"/>
      <c r="I519" s="119"/>
      <c r="J519" s="119"/>
      <c r="K519" s="128"/>
    </row>
    <row r="520" spans="2:11">
      <c r="B520" s="118"/>
      <c r="C520" s="128"/>
      <c r="D520" s="128"/>
      <c r="E520" s="128"/>
      <c r="F520" s="128"/>
      <c r="G520" s="128"/>
      <c r="H520" s="128"/>
      <c r="I520" s="119"/>
      <c r="J520" s="119"/>
      <c r="K520" s="128"/>
    </row>
    <row r="521" spans="2:11">
      <c r="B521" s="118"/>
      <c r="C521" s="128"/>
      <c r="D521" s="128"/>
      <c r="E521" s="128"/>
      <c r="F521" s="128"/>
      <c r="G521" s="128"/>
      <c r="H521" s="128"/>
      <c r="I521" s="119"/>
      <c r="J521" s="119"/>
      <c r="K521" s="128"/>
    </row>
    <row r="522" spans="2:11">
      <c r="B522" s="118"/>
      <c r="C522" s="128"/>
      <c r="D522" s="128"/>
      <c r="E522" s="128"/>
      <c r="F522" s="128"/>
      <c r="G522" s="128"/>
      <c r="H522" s="128"/>
      <c r="I522" s="119"/>
      <c r="J522" s="119"/>
      <c r="K522" s="128"/>
    </row>
    <row r="523" spans="2:11">
      <c r="B523" s="118"/>
      <c r="C523" s="128"/>
      <c r="D523" s="128"/>
      <c r="E523" s="128"/>
      <c r="F523" s="128"/>
      <c r="G523" s="128"/>
      <c r="H523" s="128"/>
      <c r="I523" s="119"/>
      <c r="J523" s="119"/>
      <c r="K523" s="128"/>
    </row>
    <row r="524" spans="2:11">
      <c r="B524" s="118"/>
      <c r="C524" s="128"/>
      <c r="D524" s="128"/>
      <c r="E524" s="128"/>
      <c r="F524" s="128"/>
      <c r="G524" s="128"/>
      <c r="H524" s="128"/>
      <c r="I524" s="119"/>
      <c r="J524" s="119"/>
      <c r="K524" s="128"/>
    </row>
    <row r="525" spans="2:11">
      <c r="B525" s="118"/>
      <c r="C525" s="128"/>
      <c r="D525" s="128"/>
      <c r="E525" s="128"/>
      <c r="F525" s="128"/>
      <c r="G525" s="128"/>
      <c r="H525" s="128"/>
      <c r="I525" s="119"/>
      <c r="J525" s="119"/>
      <c r="K525" s="128"/>
    </row>
    <row r="526" spans="2:11">
      <c r="B526" s="118"/>
      <c r="C526" s="128"/>
      <c r="D526" s="128"/>
      <c r="E526" s="128"/>
      <c r="F526" s="128"/>
      <c r="G526" s="128"/>
      <c r="H526" s="128"/>
      <c r="I526" s="119"/>
      <c r="J526" s="119"/>
      <c r="K526" s="128"/>
    </row>
    <row r="527" spans="2:11">
      <c r="B527" s="118"/>
      <c r="C527" s="128"/>
      <c r="D527" s="128"/>
      <c r="E527" s="128"/>
      <c r="F527" s="128"/>
      <c r="G527" s="128"/>
      <c r="H527" s="128"/>
      <c r="I527" s="119"/>
      <c r="J527" s="119"/>
      <c r="K527" s="128"/>
    </row>
    <row r="528" spans="2:11">
      <c r="B528" s="118"/>
      <c r="C528" s="128"/>
      <c r="D528" s="128"/>
      <c r="E528" s="128"/>
      <c r="F528" s="128"/>
      <c r="G528" s="128"/>
      <c r="H528" s="128"/>
      <c r="I528" s="119"/>
      <c r="J528" s="119"/>
      <c r="K528" s="128"/>
    </row>
    <row r="529" spans="2:11">
      <c r="B529" s="118"/>
      <c r="C529" s="128"/>
      <c r="D529" s="128"/>
      <c r="E529" s="128"/>
      <c r="F529" s="128"/>
      <c r="G529" s="128"/>
      <c r="H529" s="128"/>
      <c r="I529" s="119"/>
      <c r="J529" s="119"/>
      <c r="K529" s="128"/>
    </row>
    <row r="530" spans="2:11">
      <c r="B530" s="118"/>
      <c r="C530" s="128"/>
      <c r="D530" s="128"/>
      <c r="E530" s="128"/>
      <c r="F530" s="128"/>
      <c r="G530" s="128"/>
      <c r="H530" s="128"/>
      <c r="I530" s="119"/>
      <c r="J530" s="119"/>
      <c r="K530" s="128"/>
    </row>
    <row r="531" spans="2:11">
      <c r="B531" s="118"/>
      <c r="C531" s="128"/>
      <c r="D531" s="128"/>
      <c r="E531" s="128"/>
      <c r="F531" s="128"/>
      <c r="G531" s="128"/>
      <c r="H531" s="128"/>
      <c r="I531" s="119"/>
      <c r="J531" s="119"/>
      <c r="K531" s="128"/>
    </row>
    <row r="532" spans="2:11">
      <c r="B532" s="118"/>
      <c r="C532" s="128"/>
      <c r="D532" s="128"/>
      <c r="E532" s="128"/>
      <c r="F532" s="128"/>
      <c r="G532" s="128"/>
      <c r="H532" s="128"/>
      <c r="I532" s="119"/>
      <c r="J532" s="119"/>
      <c r="K532" s="128"/>
    </row>
    <row r="533" spans="2:11">
      <c r="B533" s="118"/>
      <c r="C533" s="128"/>
      <c r="D533" s="128"/>
      <c r="E533" s="128"/>
      <c r="F533" s="128"/>
      <c r="G533" s="128"/>
      <c r="H533" s="128"/>
      <c r="I533" s="119"/>
      <c r="J533" s="119"/>
      <c r="K533" s="128"/>
    </row>
    <row r="534" spans="2:11">
      <c r="B534" s="118"/>
      <c r="C534" s="128"/>
      <c r="D534" s="128"/>
      <c r="E534" s="128"/>
      <c r="F534" s="128"/>
      <c r="G534" s="128"/>
      <c r="H534" s="128"/>
      <c r="I534" s="119"/>
      <c r="J534" s="119"/>
      <c r="K534" s="128"/>
    </row>
    <row r="535" spans="2:11">
      <c r="B535" s="118"/>
      <c r="C535" s="128"/>
      <c r="D535" s="128"/>
      <c r="E535" s="128"/>
      <c r="F535" s="128"/>
      <c r="G535" s="128"/>
      <c r="H535" s="128"/>
      <c r="I535" s="119"/>
      <c r="J535" s="119"/>
      <c r="K535" s="128"/>
    </row>
    <row r="536" spans="2:11">
      <c r="B536" s="118"/>
      <c r="C536" s="128"/>
      <c r="D536" s="128"/>
      <c r="E536" s="128"/>
      <c r="F536" s="128"/>
      <c r="G536" s="128"/>
      <c r="H536" s="128"/>
      <c r="I536" s="119"/>
      <c r="J536" s="119"/>
      <c r="K536" s="128"/>
    </row>
    <row r="537" spans="2:11">
      <c r="B537" s="118"/>
      <c r="C537" s="128"/>
      <c r="D537" s="128"/>
      <c r="E537" s="128"/>
      <c r="F537" s="128"/>
      <c r="G537" s="128"/>
      <c r="H537" s="128"/>
      <c r="I537" s="119"/>
      <c r="J537" s="119"/>
      <c r="K537" s="128"/>
    </row>
    <row r="538" spans="2:11">
      <c r="B538" s="118"/>
      <c r="C538" s="128"/>
      <c r="D538" s="128"/>
      <c r="E538" s="128"/>
      <c r="F538" s="128"/>
      <c r="G538" s="128"/>
      <c r="H538" s="128"/>
      <c r="I538" s="119"/>
      <c r="J538" s="119"/>
      <c r="K538" s="128"/>
    </row>
    <row r="539" spans="2:11">
      <c r="B539" s="118"/>
      <c r="C539" s="128"/>
      <c r="D539" s="128"/>
      <c r="E539" s="128"/>
      <c r="F539" s="128"/>
      <c r="G539" s="128"/>
      <c r="H539" s="128"/>
      <c r="I539" s="119"/>
      <c r="J539" s="119"/>
      <c r="K539" s="128"/>
    </row>
    <row r="540" spans="2:11">
      <c r="B540" s="118"/>
      <c r="C540" s="128"/>
      <c r="D540" s="128"/>
      <c r="E540" s="128"/>
      <c r="F540" s="128"/>
      <c r="G540" s="128"/>
      <c r="H540" s="128"/>
      <c r="I540" s="119"/>
      <c r="J540" s="119"/>
      <c r="K540" s="128"/>
    </row>
    <row r="541" spans="2:11">
      <c r="B541" s="118"/>
      <c r="C541" s="128"/>
      <c r="D541" s="128"/>
      <c r="E541" s="128"/>
      <c r="F541" s="128"/>
      <c r="G541" s="128"/>
      <c r="H541" s="128"/>
      <c r="I541" s="119"/>
      <c r="J541" s="119"/>
      <c r="K541" s="128"/>
    </row>
    <row r="542" spans="2:11">
      <c r="B542" s="118"/>
      <c r="C542" s="128"/>
      <c r="D542" s="128"/>
      <c r="E542" s="128"/>
      <c r="F542" s="128"/>
      <c r="G542" s="128"/>
      <c r="H542" s="128"/>
      <c r="I542" s="119"/>
      <c r="J542" s="119"/>
      <c r="K542" s="128"/>
    </row>
    <row r="543" spans="2:11">
      <c r="B543" s="118"/>
      <c r="C543" s="128"/>
      <c r="D543" s="128"/>
      <c r="E543" s="128"/>
      <c r="F543" s="128"/>
      <c r="G543" s="128"/>
      <c r="H543" s="128"/>
      <c r="I543" s="119"/>
      <c r="J543" s="119"/>
      <c r="K543" s="128"/>
    </row>
    <row r="544" spans="2:11">
      <c r="B544" s="118"/>
      <c r="C544" s="128"/>
      <c r="D544" s="128"/>
      <c r="E544" s="128"/>
      <c r="F544" s="128"/>
      <c r="G544" s="128"/>
      <c r="H544" s="128"/>
      <c r="I544" s="119"/>
      <c r="J544" s="119"/>
      <c r="K544" s="128"/>
    </row>
    <row r="545" spans="2:11">
      <c r="B545" s="118"/>
      <c r="C545" s="128"/>
      <c r="D545" s="128"/>
      <c r="E545" s="128"/>
      <c r="F545" s="128"/>
      <c r="G545" s="128"/>
      <c r="H545" s="128"/>
      <c r="I545" s="119"/>
      <c r="J545" s="119"/>
      <c r="K545" s="128"/>
    </row>
    <row r="546" spans="2:11">
      <c r="B546" s="118"/>
      <c r="C546" s="128"/>
      <c r="D546" s="128"/>
      <c r="E546" s="128"/>
      <c r="F546" s="128"/>
      <c r="G546" s="128"/>
      <c r="H546" s="128"/>
      <c r="I546" s="119"/>
      <c r="J546" s="119"/>
      <c r="K546" s="128"/>
    </row>
    <row r="547" spans="2:11">
      <c r="B547" s="118"/>
      <c r="C547" s="128"/>
      <c r="D547" s="128"/>
      <c r="E547" s="128"/>
      <c r="F547" s="128"/>
      <c r="G547" s="128"/>
      <c r="H547" s="128"/>
      <c r="I547" s="119"/>
      <c r="J547" s="119"/>
      <c r="K547" s="128"/>
    </row>
    <row r="548" spans="2:11">
      <c r="B548" s="118"/>
      <c r="C548" s="128"/>
      <c r="D548" s="128"/>
      <c r="E548" s="128"/>
      <c r="F548" s="128"/>
      <c r="G548" s="128"/>
      <c r="H548" s="128"/>
      <c r="I548" s="119"/>
      <c r="J548" s="119"/>
      <c r="K548" s="128"/>
    </row>
    <row r="549" spans="2:11">
      <c r="B549" s="118"/>
      <c r="C549" s="128"/>
      <c r="D549" s="128"/>
      <c r="E549" s="128"/>
      <c r="F549" s="128"/>
      <c r="G549" s="128"/>
      <c r="H549" s="128"/>
      <c r="I549" s="119"/>
      <c r="J549" s="119"/>
      <c r="K549" s="128"/>
    </row>
    <row r="550" spans="2:11">
      <c r="B550" s="118"/>
      <c r="C550" s="128"/>
      <c r="D550" s="128"/>
      <c r="E550" s="128"/>
      <c r="F550" s="128"/>
      <c r="G550" s="128"/>
      <c r="H550" s="128"/>
      <c r="I550" s="119"/>
      <c r="J550" s="119"/>
      <c r="K550" s="128"/>
    </row>
    <row r="551" spans="2:11">
      <c r="B551" s="118"/>
      <c r="C551" s="128"/>
      <c r="D551" s="128"/>
      <c r="E551" s="128"/>
      <c r="F551" s="128"/>
      <c r="G551" s="128"/>
      <c r="H551" s="128"/>
      <c r="I551" s="119"/>
      <c r="J551" s="119"/>
      <c r="K551" s="128"/>
    </row>
    <row r="552" spans="2:11">
      <c r="B552" s="118"/>
      <c r="C552" s="128"/>
      <c r="D552" s="128"/>
      <c r="E552" s="128"/>
      <c r="F552" s="128"/>
      <c r="G552" s="128"/>
      <c r="H552" s="128"/>
      <c r="I552" s="119"/>
      <c r="J552" s="119"/>
      <c r="K552" s="128"/>
    </row>
    <row r="553" spans="2:11">
      <c r="B553" s="118"/>
      <c r="C553" s="128"/>
      <c r="D553" s="128"/>
      <c r="E553" s="128"/>
      <c r="F553" s="128"/>
      <c r="G553" s="128"/>
      <c r="H553" s="128"/>
      <c r="I553" s="119"/>
      <c r="J553" s="119"/>
      <c r="K553" s="128"/>
    </row>
    <row r="554" spans="2:11">
      <c r="B554" s="118"/>
      <c r="C554" s="128"/>
      <c r="D554" s="128"/>
      <c r="E554" s="128"/>
      <c r="F554" s="128"/>
      <c r="G554" s="128"/>
      <c r="H554" s="128"/>
      <c r="I554" s="119"/>
      <c r="J554" s="119"/>
      <c r="K554" s="128"/>
    </row>
    <row r="555" spans="2:11">
      <c r="B555" s="118"/>
      <c r="C555" s="128"/>
      <c r="D555" s="128"/>
      <c r="E555" s="128"/>
      <c r="F555" s="128"/>
      <c r="G555" s="128"/>
      <c r="H555" s="128"/>
      <c r="I555" s="119"/>
      <c r="J555" s="119"/>
      <c r="K555" s="128"/>
    </row>
    <row r="556" spans="2:11">
      <c r="B556" s="118"/>
      <c r="C556" s="128"/>
      <c r="D556" s="128"/>
      <c r="E556" s="128"/>
      <c r="F556" s="128"/>
      <c r="G556" s="128"/>
      <c r="H556" s="128"/>
      <c r="I556" s="119"/>
      <c r="J556" s="119"/>
      <c r="K556" s="128"/>
    </row>
    <row r="557" spans="2:11">
      <c r="B557" s="118"/>
      <c r="C557" s="128"/>
      <c r="D557" s="128"/>
      <c r="E557" s="128"/>
      <c r="F557" s="128"/>
      <c r="G557" s="128"/>
      <c r="H557" s="128"/>
      <c r="I557" s="119"/>
      <c r="J557" s="119"/>
      <c r="K557" s="128"/>
    </row>
    <row r="558" spans="2:11">
      <c r="B558" s="118"/>
      <c r="C558" s="128"/>
      <c r="D558" s="128"/>
      <c r="E558" s="128"/>
      <c r="F558" s="128"/>
      <c r="G558" s="128"/>
      <c r="H558" s="128"/>
      <c r="I558" s="119"/>
      <c r="J558" s="119"/>
      <c r="K558" s="128"/>
    </row>
    <row r="559" spans="2:11">
      <c r="B559" s="118"/>
      <c r="C559" s="128"/>
      <c r="D559" s="128"/>
      <c r="E559" s="128"/>
      <c r="F559" s="128"/>
      <c r="G559" s="128"/>
      <c r="H559" s="128"/>
      <c r="I559" s="119"/>
      <c r="J559" s="119"/>
      <c r="K559" s="128"/>
    </row>
    <row r="560" spans="2:11">
      <c r="B560" s="118"/>
      <c r="C560" s="128"/>
      <c r="D560" s="128"/>
      <c r="E560" s="128"/>
      <c r="F560" s="128"/>
      <c r="G560" s="128"/>
      <c r="H560" s="128"/>
      <c r="I560" s="119"/>
      <c r="J560" s="119"/>
      <c r="K560" s="128"/>
    </row>
    <row r="561" spans="2:11">
      <c r="B561" s="118"/>
      <c r="C561" s="128"/>
      <c r="D561" s="128"/>
      <c r="E561" s="128"/>
      <c r="F561" s="128"/>
      <c r="G561" s="128"/>
      <c r="H561" s="128"/>
      <c r="I561" s="119"/>
      <c r="J561" s="119"/>
      <c r="K561" s="128"/>
    </row>
    <row r="562" spans="2:11">
      <c r="B562" s="118"/>
      <c r="C562" s="128"/>
      <c r="D562" s="128"/>
      <c r="E562" s="128"/>
      <c r="F562" s="128"/>
      <c r="G562" s="128"/>
      <c r="H562" s="128"/>
      <c r="I562" s="119"/>
      <c r="J562" s="119"/>
      <c r="K562" s="128"/>
    </row>
    <row r="563" spans="2:11">
      <c r="B563" s="118"/>
      <c r="C563" s="128"/>
      <c r="D563" s="128"/>
      <c r="E563" s="128"/>
      <c r="F563" s="128"/>
      <c r="G563" s="128"/>
      <c r="H563" s="128"/>
      <c r="I563" s="119"/>
      <c r="J563" s="119"/>
      <c r="K563" s="128"/>
    </row>
    <row r="564" spans="2:11">
      <c r="B564" s="118"/>
      <c r="C564" s="128"/>
      <c r="D564" s="128"/>
      <c r="E564" s="128"/>
      <c r="F564" s="128"/>
      <c r="G564" s="128"/>
      <c r="H564" s="128"/>
      <c r="I564" s="119"/>
      <c r="J564" s="119"/>
      <c r="K564" s="12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143</v>
      </c>
      <c r="C1" s="67" t="s" vm="1">
        <v>223</v>
      </c>
    </row>
    <row r="2" spans="2:35">
      <c r="B2" s="46" t="s">
        <v>142</v>
      </c>
      <c r="C2" s="67" t="s">
        <v>224</v>
      </c>
    </row>
    <row r="3" spans="2:35">
      <c r="B3" s="46" t="s">
        <v>144</v>
      </c>
      <c r="C3" s="67" t="s">
        <v>225</v>
      </c>
      <c r="E3" s="2"/>
    </row>
    <row r="4" spans="2:35">
      <c r="B4" s="46" t="s">
        <v>145</v>
      </c>
      <c r="C4" s="67">
        <v>2207</v>
      </c>
    </row>
    <row r="6" spans="2:35" ht="26.25" customHeight="1">
      <c r="B6" s="147" t="s">
        <v>170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</row>
    <row r="7" spans="2:35" ht="26.25" customHeight="1">
      <c r="B7" s="147" t="s">
        <v>94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2:35" s="3" customFormat="1" ht="47.25">
      <c r="B8" s="21" t="s">
        <v>113</v>
      </c>
      <c r="C8" s="29" t="s">
        <v>44</v>
      </c>
      <c r="D8" s="12" t="s">
        <v>50</v>
      </c>
      <c r="E8" s="29" t="s">
        <v>14</v>
      </c>
      <c r="F8" s="29" t="s">
        <v>64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200</v>
      </c>
      <c r="M8" s="29" t="s">
        <v>199</v>
      </c>
      <c r="N8" s="29" t="s">
        <v>60</v>
      </c>
      <c r="O8" s="29" t="s">
        <v>57</v>
      </c>
      <c r="P8" s="29" t="s">
        <v>146</v>
      </c>
      <c r="Q8" s="30" t="s">
        <v>148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207</v>
      </c>
      <c r="M9" s="31"/>
      <c r="N9" s="31" t="s">
        <v>203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35" s="4" customFormat="1" ht="18" customHeight="1">
      <c r="B11" s="123" t="s">
        <v>2585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4">
        <v>0</v>
      </c>
      <c r="O11" s="68"/>
      <c r="P11" s="125">
        <v>0</v>
      </c>
      <c r="Q11" s="125">
        <v>0</v>
      </c>
      <c r="AI11" s="1"/>
    </row>
    <row r="12" spans="2:35" ht="21.75" customHeight="1">
      <c r="B12" s="126" t="s">
        <v>215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26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26" t="s">
        <v>198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26" t="s">
        <v>206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</row>
    <row r="112" spans="2:17"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</row>
    <row r="113" spans="2:17"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</row>
    <row r="114" spans="2:17">
      <c r="B114" s="118"/>
      <c r="C114" s="118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</row>
    <row r="115" spans="2:17"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</row>
    <row r="116" spans="2:17">
      <c r="B116" s="118"/>
      <c r="C116" s="118"/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2:17">
      <c r="B117" s="118"/>
      <c r="C117" s="118"/>
      <c r="D117" s="11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</row>
    <row r="118" spans="2:17">
      <c r="B118" s="118"/>
      <c r="C118" s="118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</row>
    <row r="119" spans="2:17">
      <c r="B119" s="118"/>
      <c r="C119" s="118"/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</row>
    <row r="120" spans="2:17">
      <c r="B120" s="118"/>
      <c r="C120" s="118"/>
      <c r="D120" s="11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</row>
    <row r="121" spans="2:17">
      <c r="B121" s="118"/>
      <c r="C121" s="118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</row>
    <row r="122" spans="2:17">
      <c r="B122" s="118"/>
      <c r="C122" s="118"/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</row>
    <row r="123" spans="2:17">
      <c r="B123" s="118"/>
      <c r="C123" s="118"/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</row>
    <row r="124" spans="2:17">
      <c r="B124" s="118"/>
      <c r="C124" s="118"/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2:17">
      <c r="B125" s="118"/>
      <c r="C125" s="118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</row>
    <row r="126" spans="2:17">
      <c r="B126" s="118"/>
      <c r="C126" s="118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2:17">
      <c r="B127" s="118"/>
      <c r="C127" s="118"/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</row>
    <row r="128" spans="2:17">
      <c r="B128" s="118"/>
      <c r="C128" s="118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</row>
    <row r="129" spans="2:17">
      <c r="B129" s="118"/>
      <c r="C129" s="1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</row>
    <row r="130" spans="2:17">
      <c r="B130" s="118"/>
      <c r="C130" s="118"/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</row>
    <row r="131" spans="2:17">
      <c r="B131" s="118"/>
      <c r="C131" s="118"/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</row>
    <row r="132" spans="2:17"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</row>
    <row r="133" spans="2:17"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</row>
    <row r="134" spans="2:17"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</row>
    <row r="135" spans="2:17"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</row>
    <row r="136" spans="2:17">
      <c r="B136" s="118"/>
      <c r="C136" s="118"/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</row>
    <row r="137" spans="2:17"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</row>
    <row r="138" spans="2:17"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</row>
    <row r="139" spans="2:17"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</row>
    <row r="140" spans="2:17">
      <c r="B140" s="118"/>
      <c r="C140" s="118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</row>
    <row r="141" spans="2:17">
      <c r="B141" s="118"/>
      <c r="C141" s="118"/>
      <c r="D141" s="11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</row>
    <row r="142" spans="2:17">
      <c r="B142" s="118"/>
      <c r="C142" s="118"/>
      <c r="D142" s="11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</row>
    <row r="143" spans="2:17">
      <c r="B143" s="118"/>
      <c r="C143" s="118"/>
      <c r="D143" s="11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</row>
    <row r="144" spans="2:17">
      <c r="B144" s="118"/>
      <c r="C144" s="118"/>
      <c r="D144" s="11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</row>
    <row r="145" spans="2:17">
      <c r="B145" s="118"/>
      <c r="C145" s="118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</row>
    <row r="146" spans="2:17">
      <c r="B146" s="118"/>
      <c r="C146" s="118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</row>
    <row r="147" spans="2:17">
      <c r="B147" s="118"/>
      <c r="C147" s="118"/>
      <c r="D147" s="11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</row>
    <row r="148" spans="2:17">
      <c r="B148" s="118"/>
      <c r="C148" s="118"/>
      <c r="D148" s="11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</row>
    <row r="149" spans="2:17">
      <c r="B149" s="118"/>
      <c r="C149" s="118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</row>
    <row r="150" spans="2:17">
      <c r="B150" s="118"/>
      <c r="C150" s="118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</row>
    <row r="151" spans="2:17">
      <c r="B151" s="118"/>
      <c r="C151" s="118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</row>
    <row r="152" spans="2:17">
      <c r="B152" s="118"/>
      <c r="C152" s="118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</row>
    <row r="153" spans="2:17">
      <c r="B153" s="118"/>
      <c r="C153" s="118"/>
      <c r="D153" s="11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</row>
    <row r="154" spans="2:17">
      <c r="B154" s="118"/>
      <c r="C154" s="118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</row>
    <row r="155" spans="2:17">
      <c r="B155" s="118"/>
      <c r="C155" s="118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</row>
    <row r="156" spans="2:17">
      <c r="B156" s="118"/>
      <c r="C156" s="118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</row>
    <row r="157" spans="2:17">
      <c r="B157" s="118"/>
      <c r="C157" s="118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</row>
    <row r="158" spans="2:17">
      <c r="B158" s="118"/>
      <c r="C158" s="118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</row>
    <row r="159" spans="2:17">
      <c r="B159" s="118"/>
      <c r="C159" s="118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</row>
    <row r="160" spans="2:17">
      <c r="B160" s="118"/>
      <c r="C160" s="118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2:17">
      <c r="B161" s="118"/>
      <c r="C161" s="118"/>
      <c r="D161" s="11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7">
      <c r="B162" s="118"/>
      <c r="C162" s="118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2:17">
      <c r="B163" s="118"/>
      <c r="C163" s="118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2:17">
      <c r="B164" s="118"/>
      <c r="C164" s="118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5" spans="2:17">
      <c r="B165" s="118"/>
      <c r="C165" s="118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</row>
    <row r="166" spans="2:17">
      <c r="B166" s="118"/>
      <c r="C166" s="118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</row>
    <row r="167" spans="2:17">
      <c r="B167" s="118"/>
      <c r="C167" s="118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</row>
    <row r="168" spans="2:17">
      <c r="B168" s="118"/>
      <c r="C168" s="118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</row>
    <row r="169" spans="2:17">
      <c r="B169" s="118"/>
      <c r="C169" s="118"/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7">
      <c r="B170" s="118"/>
      <c r="C170" s="118"/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7">
      <c r="B171" s="118"/>
      <c r="C171" s="118"/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</row>
    <row r="172" spans="2:17">
      <c r="B172" s="118"/>
      <c r="C172" s="118"/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</row>
    <row r="173" spans="2:17">
      <c r="B173" s="118"/>
      <c r="C173" s="118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</row>
    <row r="174" spans="2:17">
      <c r="B174" s="118"/>
      <c r="C174" s="118"/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</row>
    <row r="175" spans="2:17">
      <c r="B175" s="118"/>
      <c r="C175" s="118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</row>
    <row r="176" spans="2:17">
      <c r="B176" s="118"/>
      <c r="C176" s="118"/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2.285156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143</v>
      </c>
      <c r="C1" s="67" t="s" vm="1">
        <v>223</v>
      </c>
    </row>
    <row r="2" spans="2:16">
      <c r="B2" s="46" t="s">
        <v>142</v>
      </c>
      <c r="C2" s="67" t="s">
        <v>224</v>
      </c>
    </row>
    <row r="3" spans="2:16">
      <c r="B3" s="46" t="s">
        <v>144</v>
      </c>
      <c r="C3" s="67" t="s">
        <v>225</v>
      </c>
    </row>
    <row r="4" spans="2:16">
      <c r="B4" s="46" t="s">
        <v>145</v>
      </c>
      <c r="C4" s="67">
        <v>2207</v>
      </c>
    </row>
    <row r="6" spans="2:16" ht="26.25" customHeight="1">
      <c r="B6" s="147" t="s">
        <v>171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6" ht="26.25" customHeight="1">
      <c r="B7" s="147" t="s">
        <v>86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</row>
    <row r="8" spans="2:16" s="3" customFormat="1" ht="78.75">
      <c r="B8" s="21" t="s">
        <v>113</v>
      </c>
      <c r="C8" s="29" t="s">
        <v>44</v>
      </c>
      <c r="D8" s="29" t="s">
        <v>14</v>
      </c>
      <c r="E8" s="29" t="s">
        <v>64</v>
      </c>
      <c r="F8" s="29" t="s">
        <v>101</v>
      </c>
      <c r="G8" s="29" t="s">
        <v>17</v>
      </c>
      <c r="H8" s="29" t="s">
        <v>100</v>
      </c>
      <c r="I8" s="29" t="s">
        <v>16</v>
      </c>
      <c r="J8" s="29" t="s">
        <v>18</v>
      </c>
      <c r="K8" s="29" t="s">
        <v>200</v>
      </c>
      <c r="L8" s="29" t="s">
        <v>199</v>
      </c>
      <c r="M8" s="29" t="s">
        <v>108</v>
      </c>
      <c r="N8" s="29" t="s">
        <v>57</v>
      </c>
      <c r="O8" s="29" t="s">
        <v>146</v>
      </c>
      <c r="P8" s="30" t="s">
        <v>148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207</v>
      </c>
      <c r="L9" s="31"/>
      <c r="M9" s="31" t="s">
        <v>203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4" t="s">
        <v>25</v>
      </c>
      <c r="C11" s="85"/>
      <c r="D11" s="85"/>
      <c r="E11" s="85"/>
      <c r="F11" s="85"/>
      <c r="G11" s="87">
        <v>6.6370761644370866</v>
      </c>
      <c r="H11" s="85"/>
      <c r="I11" s="85"/>
      <c r="J11" s="88">
        <v>4.85091352579822E-2</v>
      </c>
      <c r="K11" s="87"/>
      <c r="L11" s="89"/>
      <c r="M11" s="87">
        <v>2009000.3061867938</v>
      </c>
      <c r="N11" s="85"/>
      <c r="O11" s="90">
        <f>IFERROR(M11/$M$11,0)</f>
        <v>1</v>
      </c>
      <c r="P11" s="90">
        <f>M11/'סכום נכסי הקרן'!$C$42</f>
        <v>0.60875285369591892</v>
      </c>
    </row>
    <row r="12" spans="2:16" ht="21.75" customHeight="1">
      <c r="B12" s="70" t="s">
        <v>194</v>
      </c>
      <c r="C12" s="71"/>
      <c r="D12" s="71"/>
      <c r="E12" s="71"/>
      <c r="F12" s="71"/>
      <c r="G12" s="79">
        <v>6.6370761644370901</v>
      </c>
      <c r="H12" s="71"/>
      <c r="I12" s="71"/>
      <c r="J12" s="91">
        <v>4.8509135257982228E-2</v>
      </c>
      <c r="K12" s="79"/>
      <c r="L12" s="81"/>
      <c r="M12" s="79">
        <f>M13+M17</f>
        <v>2009000.3061867945</v>
      </c>
      <c r="N12" s="71"/>
      <c r="O12" s="80">
        <f t="shared" ref="O12:O77" si="0">IFERROR(M12/$M$11,0)</f>
        <v>1.0000000000000004</v>
      </c>
      <c r="P12" s="80">
        <f>M12/'סכום נכסי הקרן'!$C$42</f>
        <v>0.60875285369591914</v>
      </c>
    </row>
    <row r="13" spans="2:16" ht="21.75" customHeight="1">
      <c r="B13" s="110" t="s">
        <v>2599</v>
      </c>
      <c r="C13" s="71"/>
      <c r="D13" s="71"/>
      <c r="E13" s="71"/>
      <c r="F13" s="71"/>
      <c r="G13" s="79">
        <f>AVERAGE(G14:G15)</f>
        <v>4.8800000000005213</v>
      </c>
      <c r="H13" s="71"/>
      <c r="I13" s="71"/>
      <c r="J13" s="109">
        <f>AVERAGE(J14:J15)</f>
        <v>5.1400000000010854E-2</v>
      </c>
      <c r="K13" s="79"/>
      <c r="L13" s="81"/>
      <c r="M13" s="79">
        <f>M14+M15</f>
        <v>7973.4843563490003</v>
      </c>
      <c r="N13" s="71"/>
      <c r="O13" s="80">
        <f t="shared" ref="O13" si="1">IFERROR(M13/$M$11,0)</f>
        <v>3.9688816033498593E-3</v>
      </c>
      <c r="P13" s="80">
        <f>M13/'סכום נכסי הקרן'!$C$42</f>
        <v>2.4160680020204606E-3</v>
      </c>
    </row>
    <row r="14" spans="2:16">
      <c r="B14" s="75" t="s">
        <v>1426</v>
      </c>
      <c r="C14" s="69">
        <v>9444</v>
      </c>
      <c r="D14" s="69" t="s">
        <v>228</v>
      </c>
      <c r="E14" s="69"/>
      <c r="F14" s="94">
        <v>44958</v>
      </c>
      <c r="G14" s="76">
        <v>4.8400000000002548</v>
      </c>
      <c r="H14" s="82" t="s">
        <v>130</v>
      </c>
      <c r="I14" s="83">
        <v>5.1500000000000004E-2</v>
      </c>
      <c r="J14" s="83">
        <v>5.1400000000002687E-2</v>
      </c>
      <c r="K14" s="76">
        <v>7245569.2646669997</v>
      </c>
      <c r="L14" s="78">
        <v>101.62252752864138</v>
      </c>
      <c r="M14" s="76">
        <v>7363.1306205930005</v>
      </c>
      <c r="N14" s="69"/>
      <c r="O14" s="77">
        <f>IFERROR(M14/$M$11,0)</f>
        <v>3.6650719255332895E-3</v>
      </c>
      <c r="P14" s="77">
        <f>M14/'סכום נכסי הקרן'!$C$42</f>
        <v>2.2311229936691863E-3</v>
      </c>
    </row>
    <row r="15" spans="2:16">
      <c r="B15" s="75" t="s">
        <v>1427</v>
      </c>
      <c r="C15" s="69">
        <v>9499</v>
      </c>
      <c r="D15" s="69" t="s">
        <v>228</v>
      </c>
      <c r="E15" s="69"/>
      <c r="F15" s="94">
        <v>44986</v>
      </c>
      <c r="G15" s="76">
        <v>4.9200000000007869</v>
      </c>
      <c r="H15" s="82" t="s">
        <v>130</v>
      </c>
      <c r="I15" s="83">
        <v>5.1500000000000004E-2</v>
      </c>
      <c r="J15" s="83">
        <v>5.1400000000019014E-2</v>
      </c>
      <c r="K15" s="76">
        <v>604801.49083799997</v>
      </c>
      <c r="L15" s="78">
        <v>100.91802765074321</v>
      </c>
      <c r="M15" s="76">
        <v>610.35373575599999</v>
      </c>
      <c r="N15" s="69"/>
      <c r="O15" s="77">
        <f>IFERROR(M15/$M$11,0)</f>
        <v>3.0380967781656984E-4</v>
      </c>
      <c r="P15" s="77">
        <f>M15/'סכום נכסי הקרן'!$C$42</f>
        <v>1.8494500835127459E-4</v>
      </c>
    </row>
    <row r="16" spans="2:16" ht="21.75" customHeight="1">
      <c r="B16" s="70"/>
      <c r="C16" s="71"/>
      <c r="D16" s="71"/>
      <c r="E16" s="71"/>
      <c r="F16" s="71"/>
      <c r="G16" s="79"/>
      <c r="H16" s="71"/>
      <c r="I16" s="71"/>
      <c r="J16" s="91"/>
      <c r="K16" s="79"/>
      <c r="L16" s="81"/>
      <c r="M16" s="79"/>
      <c r="N16" s="71"/>
      <c r="O16" s="80"/>
      <c r="P16" s="80"/>
    </row>
    <row r="17" spans="2:16">
      <c r="B17" s="86" t="s">
        <v>65</v>
      </c>
      <c r="C17" s="71"/>
      <c r="D17" s="71"/>
      <c r="E17" s="71"/>
      <c r="F17" s="71"/>
      <c r="G17" s="79">
        <f>AVERAGE(G18:G158)</f>
        <v>5.7192907801441493</v>
      </c>
      <c r="H17" s="71"/>
      <c r="I17" s="71"/>
      <c r="J17" s="109">
        <f>AVERAGE(J18:J158)</f>
        <v>4.84744680851198E-2</v>
      </c>
      <c r="K17" s="79"/>
      <c r="L17" s="81"/>
      <c r="M17" s="79">
        <f>SUM(M18:M162)</f>
        <v>2001026.8218304454</v>
      </c>
      <c r="N17" s="71"/>
      <c r="O17" s="80">
        <f t="shared" si="0"/>
        <v>0.99603111839665048</v>
      </c>
      <c r="P17" s="80">
        <f>M17/'סכום נכסי הקרן'!$C$42</f>
        <v>0.60633678569389859</v>
      </c>
    </row>
    <row r="18" spans="2:16">
      <c r="B18" s="75" t="s">
        <v>1428</v>
      </c>
      <c r="C18" s="69" t="s">
        <v>1429</v>
      </c>
      <c r="D18" s="69" t="s">
        <v>228</v>
      </c>
      <c r="E18" s="69"/>
      <c r="F18" s="94">
        <v>39845</v>
      </c>
      <c r="G18" s="76">
        <v>0.83000000000161578</v>
      </c>
      <c r="H18" s="82" t="s">
        <v>130</v>
      </c>
      <c r="I18" s="83">
        <v>4.8000000000000001E-2</v>
      </c>
      <c r="J18" s="83">
        <v>4.8100000000071669E-2</v>
      </c>
      <c r="K18" s="76">
        <v>195214.06709500001</v>
      </c>
      <c r="L18" s="78">
        <v>123.631652</v>
      </c>
      <c r="M18" s="76">
        <v>241.34637596700003</v>
      </c>
      <c r="N18" s="69"/>
      <c r="O18" s="77">
        <f t="shared" si="0"/>
        <v>1.2013257301343588E-4</v>
      </c>
      <c r="P18" s="77">
        <f>M18/'סכום נכסי הקרן'!$C$42</f>
        <v>7.3131046643762422E-5</v>
      </c>
    </row>
    <row r="19" spans="2:16">
      <c r="B19" s="75" t="s">
        <v>1430</v>
      </c>
      <c r="C19" s="69" t="s">
        <v>1431</v>
      </c>
      <c r="D19" s="69" t="s">
        <v>228</v>
      </c>
      <c r="E19" s="69"/>
      <c r="F19" s="94">
        <v>39873</v>
      </c>
      <c r="G19" s="76">
        <v>0.91000000000000103</v>
      </c>
      <c r="H19" s="82" t="s">
        <v>130</v>
      </c>
      <c r="I19" s="83">
        <v>4.8000000000000001E-2</v>
      </c>
      <c r="J19" s="83">
        <v>4.830000000000239E-2</v>
      </c>
      <c r="K19" s="76">
        <v>7175516.0547549995</v>
      </c>
      <c r="L19" s="78">
        <v>123.800467</v>
      </c>
      <c r="M19" s="76">
        <v>8883.322361089</v>
      </c>
      <c r="N19" s="69"/>
      <c r="O19" s="77">
        <f t="shared" si="0"/>
        <v>4.421762572027723E-3</v>
      </c>
      <c r="P19" s="77">
        <f>M19/'סכום נכסי הקרן'!$C$42</f>
        <v>2.6917605840876824E-3</v>
      </c>
    </row>
    <row r="20" spans="2:16">
      <c r="B20" s="75" t="s">
        <v>1432</v>
      </c>
      <c r="C20" s="69" t="s">
        <v>1433</v>
      </c>
      <c r="D20" s="69" t="s">
        <v>228</v>
      </c>
      <c r="E20" s="69"/>
      <c r="F20" s="94">
        <v>39934</v>
      </c>
      <c r="G20" s="76">
        <v>1.0500000000000611</v>
      </c>
      <c r="H20" s="82" t="s">
        <v>130</v>
      </c>
      <c r="I20" s="83">
        <v>4.8000000000000001E-2</v>
      </c>
      <c r="J20" s="83">
        <v>4.8400000000001914E-2</v>
      </c>
      <c r="K20" s="76">
        <v>7830289.7131900005</v>
      </c>
      <c r="L20" s="78">
        <v>125.274663</v>
      </c>
      <c r="M20" s="76">
        <v>9809.3690602679999</v>
      </c>
      <c r="N20" s="69"/>
      <c r="O20" s="77">
        <f t="shared" si="0"/>
        <v>4.8827115805107997E-3</v>
      </c>
      <c r="P20" s="77">
        <f>M20/'סכום נכסי הקרן'!$C$42</f>
        <v>2.9723646084100597E-3</v>
      </c>
    </row>
    <row r="21" spans="2:16">
      <c r="B21" s="75" t="s">
        <v>1434</v>
      </c>
      <c r="C21" s="69" t="s">
        <v>1435</v>
      </c>
      <c r="D21" s="69" t="s">
        <v>228</v>
      </c>
      <c r="E21" s="69"/>
      <c r="F21" s="94">
        <v>40148</v>
      </c>
      <c r="G21" s="76">
        <v>1.6000000000000316</v>
      </c>
      <c r="H21" s="82" t="s">
        <v>130</v>
      </c>
      <c r="I21" s="83">
        <v>4.8000000000000001E-2</v>
      </c>
      <c r="J21" s="83">
        <v>4.8399999999999645E-2</v>
      </c>
      <c r="K21" s="76">
        <v>10434043.747391</v>
      </c>
      <c r="L21" s="78">
        <v>120.259823</v>
      </c>
      <c r="M21" s="76">
        <v>12547.962580166</v>
      </c>
      <c r="N21" s="69"/>
      <c r="O21" s="77">
        <f t="shared" si="0"/>
        <v>6.2458739013249859E-3</v>
      </c>
      <c r="P21" s="77">
        <f>M21/'סכום נכסי הקרן'!$C$42</f>
        <v>3.8021935612564469E-3</v>
      </c>
    </row>
    <row r="22" spans="2:16">
      <c r="B22" s="75" t="s">
        <v>1436</v>
      </c>
      <c r="C22" s="69" t="s">
        <v>1437</v>
      </c>
      <c r="D22" s="69" t="s">
        <v>228</v>
      </c>
      <c r="E22" s="69"/>
      <c r="F22" s="94">
        <v>40269</v>
      </c>
      <c r="G22" s="76">
        <v>1.8900000000000499</v>
      </c>
      <c r="H22" s="82" t="s">
        <v>130</v>
      </c>
      <c r="I22" s="83">
        <v>4.8000000000000001E-2</v>
      </c>
      <c r="J22" s="83">
        <v>4.850000000000125E-2</v>
      </c>
      <c r="K22" s="76">
        <v>11830169.984406</v>
      </c>
      <c r="L22" s="78">
        <v>122.027288</v>
      </c>
      <c r="M22" s="76">
        <v>14436.035586951999</v>
      </c>
      <c r="N22" s="69"/>
      <c r="O22" s="77">
        <f t="shared" si="0"/>
        <v>7.1856811283182347E-3</v>
      </c>
      <c r="P22" s="77">
        <f>M22/'סכום נכסי הקרן'!$C$42</f>
        <v>4.3743038926126352E-3</v>
      </c>
    </row>
    <row r="23" spans="2:16">
      <c r="B23" s="75" t="s">
        <v>1438</v>
      </c>
      <c r="C23" s="69" t="s">
        <v>1439</v>
      </c>
      <c r="D23" s="69" t="s">
        <v>228</v>
      </c>
      <c r="E23" s="69"/>
      <c r="F23" s="94">
        <v>40391</v>
      </c>
      <c r="G23" s="76">
        <v>2.2299999999999183</v>
      </c>
      <c r="H23" s="82" t="s">
        <v>130</v>
      </c>
      <c r="I23" s="83">
        <v>4.8000000000000001E-2</v>
      </c>
      <c r="J23" s="83">
        <v>4.849999999999878E-2</v>
      </c>
      <c r="K23" s="76">
        <v>7970132.7750819996</v>
      </c>
      <c r="L23" s="78">
        <v>118.18583099999999</v>
      </c>
      <c r="M23" s="76">
        <v>9419.567634998999</v>
      </c>
      <c r="N23" s="69"/>
      <c r="O23" s="77">
        <f t="shared" si="0"/>
        <v>4.688684021595755E-3</v>
      </c>
      <c r="P23" s="77">
        <f>M23/'סכום נכסי הקרן'!$C$42</f>
        <v>2.8542497782248731E-3</v>
      </c>
    </row>
    <row r="24" spans="2:16">
      <c r="B24" s="75" t="s">
        <v>1440</v>
      </c>
      <c r="C24" s="69" t="s">
        <v>1441</v>
      </c>
      <c r="D24" s="69" t="s">
        <v>228</v>
      </c>
      <c r="E24" s="69"/>
      <c r="F24" s="94">
        <v>40452</v>
      </c>
      <c r="G24" s="76">
        <v>2.3400000000000958</v>
      </c>
      <c r="H24" s="82" t="s">
        <v>130</v>
      </c>
      <c r="I24" s="83">
        <v>4.8000000000000001E-2</v>
      </c>
      <c r="J24" s="83">
        <v>4.8500000000001986E-2</v>
      </c>
      <c r="K24" s="76">
        <v>10564998.479078</v>
      </c>
      <c r="L24" s="78">
        <v>118.930143</v>
      </c>
      <c r="M24" s="76">
        <v>12564.96780067</v>
      </c>
      <c r="N24" s="69"/>
      <c r="O24" s="77">
        <f t="shared" si="0"/>
        <v>6.2543384199473225E-3</v>
      </c>
      <c r="P24" s="77">
        <f>M24/'סכום נכסי הקרן'!$C$42</f>
        <v>3.8073463611229571E-3</v>
      </c>
    </row>
    <row r="25" spans="2:16">
      <c r="B25" s="75" t="s">
        <v>1442</v>
      </c>
      <c r="C25" s="69" t="s">
        <v>1443</v>
      </c>
      <c r="D25" s="69" t="s">
        <v>228</v>
      </c>
      <c r="E25" s="69"/>
      <c r="F25" s="94">
        <v>39569</v>
      </c>
      <c r="G25" s="76">
        <v>8.9999999999972977E-2</v>
      </c>
      <c r="H25" s="82" t="s">
        <v>130</v>
      </c>
      <c r="I25" s="83">
        <v>4.8000000000000001E-2</v>
      </c>
      <c r="J25" s="83">
        <v>4.7700000000000235E-2</v>
      </c>
      <c r="K25" s="76">
        <v>7412077.3171739997</v>
      </c>
      <c r="L25" s="78">
        <v>129.74093099999999</v>
      </c>
      <c r="M25" s="76">
        <v>9616.4981216140004</v>
      </c>
      <c r="N25" s="69"/>
      <c r="O25" s="77">
        <f t="shared" si="0"/>
        <v>4.7867081413574819E-3</v>
      </c>
      <c r="P25" s="77">
        <f>M25/'סכום נכסי הקרן'!$C$42</f>
        <v>2.9139222408608549E-3</v>
      </c>
    </row>
    <row r="26" spans="2:16">
      <c r="B26" s="75" t="s">
        <v>1444</v>
      </c>
      <c r="C26" s="69" t="s">
        <v>1445</v>
      </c>
      <c r="D26" s="69" t="s">
        <v>228</v>
      </c>
      <c r="E26" s="69"/>
      <c r="F26" s="94">
        <v>39661</v>
      </c>
      <c r="G26" s="76">
        <v>0.3399999999999419</v>
      </c>
      <c r="H26" s="82" t="s">
        <v>130</v>
      </c>
      <c r="I26" s="83">
        <v>4.8000000000000001E-2</v>
      </c>
      <c r="J26" s="83">
        <v>4.8100000000010731E-2</v>
      </c>
      <c r="K26" s="76">
        <v>1373214.096931</v>
      </c>
      <c r="L26" s="78">
        <v>125.400128</v>
      </c>
      <c r="M26" s="76">
        <v>1722.0122315150002</v>
      </c>
      <c r="N26" s="69"/>
      <c r="O26" s="77">
        <f t="shared" si="0"/>
        <v>8.571488148667759E-4</v>
      </c>
      <c r="P26" s="77">
        <f>M26/'סכום נכסי הקרן'!$C$42</f>
        <v>5.2179178709222469E-4</v>
      </c>
    </row>
    <row r="27" spans="2:16">
      <c r="B27" s="75" t="s">
        <v>1446</v>
      </c>
      <c r="C27" s="69" t="s">
        <v>1447</v>
      </c>
      <c r="D27" s="69" t="s">
        <v>228</v>
      </c>
      <c r="E27" s="69"/>
      <c r="F27" s="94">
        <v>39692</v>
      </c>
      <c r="G27" s="76">
        <v>0.41999999999998888</v>
      </c>
      <c r="H27" s="82" t="s">
        <v>130</v>
      </c>
      <c r="I27" s="83">
        <v>4.8000000000000001E-2</v>
      </c>
      <c r="J27" s="83">
        <v>4.7999999999997413E-2</v>
      </c>
      <c r="K27" s="76">
        <v>4376482.1139759999</v>
      </c>
      <c r="L27" s="78">
        <v>123.492559</v>
      </c>
      <c r="M27" s="76">
        <v>5404.6297541929998</v>
      </c>
      <c r="N27" s="69"/>
      <c r="O27" s="77">
        <f t="shared" si="0"/>
        <v>2.6902085268724124E-3</v>
      </c>
      <c r="P27" s="77">
        <f>M27/'סכום נכסי הקרן'!$C$42</f>
        <v>1.6376721177706751E-3</v>
      </c>
    </row>
    <row r="28" spans="2:16">
      <c r="B28" s="75" t="s">
        <v>1448</v>
      </c>
      <c r="C28" s="69" t="s">
        <v>1449</v>
      </c>
      <c r="D28" s="69" t="s">
        <v>228</v>
      </c>
      <c r="E28" s="69"/>
      <c r="F28" s="94">
        <v>40909</v>
      </c>
      <c r="G28" s="76">
        <v>3.4399999999998645</v>
      </c>
      <c r="H28" s="82" t="s">
        <v>130</v>
      </c>
      <c r="I28" s="83">
        <v>4.8000000000000001E-2</v>
      </c>
      <c r="J28" s="83">
        <v>4.8499999999996907E-2</v>
      </c>
      <c r="K28" s="76">
        <v>7513140.9235789999</v>
      </c>
      <c r="L28" s="78">
        <v>113.87719</v>
      </c>
      <c r="M28" s="76">
        <v>8555.7537944889991</v>
      </c>
      <c r="N28" s="69"/>
      <c r="O28" s="77">
        <f t="shared" si="0"/>
        <v>4.2587120410789514E-3</v>
      </c>
      <c r="P28" s="77">
        <f>M28/'סכום נכסי הקרן'!$C$42</f>
        <v>2.592503108075983E-3</v>
      </c>
    </row>
    <row r="29" spans="2:16">
      <c r="B29" s="75" t="s">
        <v>1450</v>
      </c>
      <c r="C29" s="69">
        <v>8790</v>
      </c>
      <c r="D29" s="69" t="s">
        <v>228</v>
      </c>
      <c r="E29" s="69"/>
      <c r="F29" s="94">
        <v>41030</v>
      </c>
      <c r="G29" s="76">
        <v>3.6900000000000373</v>
      </c>
      <c r="H29" s="82" t="s">
        <v>130</v>
      </c>
      <c r="I29" s="83">
        <v>4.8000000000000001E-2</v>
      </c>
      <c r="J29" s="83">
        <v>4.8600000000000303E-2</v>
      </c>
      <c r="K29" s="76">
        <v>10391972.317754</v>
      </c>
      <c r="L29" s="78">
        <v>114.312917</v>
      </c>
      <c r="M29" s="76">
        <v>11879.366714324</v>
      </c>
      <c r="N29" s="69"/>
      <c r="O29" s="77">
        <f t="shared" si="0"/>
        <v>5.9130736206166983E-3</v>
      </c>
      <c r="P29" s="77">
        <f>M29/'סכום נכסי הקרן'!$C$42</f>
        <v>3.5996004406644742E-3</v>
      </c>
    </row>
    <row r="30" spans="2:16">
      <c r="B30" s="75" t="s">
        <v>1451</v>
      </c>
      <c r="C30" s="69" t="s">
        <v>1452</v>
      </c>
      <c r="D30" s="69" t="s">
        <v>228</v>
      </c>
      <c r="E30" s="69"/>
      <c r="F30" s="94">
        <v>41091</v>
      </c>
      <c r="G30" s="76">
        <v>3.8500000000008066</v>
      </c>
      <c r="H30" s="82" t="s">
        <v>130</v>
      </c>
      <c r="I30" s="83">
        <v>4.8000000000000001E-2</v>
      </c>
      <c r="J30" s="83">
        <v>4.86000000000106E-2</v>
      </c>
      <c r="K30" s="76">
        <v>1544133.3947990001</v>
      </c>
      <c r="L30" s="78">
        <v>112.44041199999999</v>
      </c>
      <c r="M30" s="76">
        <v>1736.229953156</v>
      </c>
      <c r="N30" s="69"/>
      <c r="O30" s="77">
        <f t="shared" si="0"/>
        <v>8.6422582804453185E-4</v>
      </c>
      <c r="P30" s="77">
        <f>M30/'סכום נכסי הקרן'!$C$42</f>
        <v>5.2609993905982722E-4</v>
      </c>
    </row>
    <row r="31" spans="2:16">
      <c r="B31" s="75" t="s">
        <v>1453</v>
      </c>
      <c r="C31" s="69" t="s">
        <v>1454</v>
      </c>
      <c r="D31" s="69" t="s">
        <v>228</v>
      </c>
      <c r="E31" s="69"/>
      <c r="F31" s="94">
        <v>41122</v>
      </c>
      <c r="G31" s="76">
        <v>3.9400000000002295</v>
      </c>
      <c r="H31" s="82" t="s">
        <v>130</v>
      </c>
      <c r="I31" s="83">
        <v>4.8000000000000001E-2</v>
      </c>
      <c r="J31" s="83">
        <v>4.850000000000395E-2</v>
      </c>
      <c r="K31" s="76">
        <v>4960083.2912879996</v>
      </c>
      <c r="L31" s="78">
        <v>112.34227300000001</v>
      </c>
      <c r="M31" s="76">
        <v>5572.2703109879994</v>
      </c>
      <c r="N31" s="69"/>
      <c r="O31" s="77">
        <f t="shared" si="0"/>
        <v>2.7736532910562425E-3</v>
      </c>
      <c r="P31" s="77">
        <f>M31/'סכום נכסי הקרן'!$C$42</f>
        <v>1.6884693560935647E-3</v>
      </c>
    </row>
    <row r="32" spans="2:16">
      <c r="B32" s="75" t="s">
        <v>1455</v>
      </c>
      <c r="C32" s="69" t="s">
        <v>1456</v>
      </c>
      <c r="D32" s="69" t="s">
        <v>228</v>
      </c>
      <c r="E32" s="69"/>
      <c r="F32" s="94">
        <v>41154</v>
      </c>
      <c r="G32" s="76">
        <v>4.0300000000001397</v>
      </c>
      <c r="H32" s="82" t="s">
        <v>130</v>
      </c>
      <c r="I32" s="83">
        <v>4.8000000000000001E-2</v>
      </c>
      <c r="J32" s="83">
        <v>4.8500000000001285E-2</v>
      </c>
      <c r="K32" s="76">
        <v>8653546.6086219996</v>
      </c>
      <c r="L32" s="78">
        <v>111.787031</v>
      </c>
      <c r="M32" s="76">
        <v>9673.5428237550004</v>
      </c>
      <c r="N32" s="69"/>
      <c r="O32" s="77">
        <f t="shared" si="0"/>
        <v>4.8151027125107708E-3</v>
      </c>
      <c r="P32" s="77">
        <f>M32/'סכום נכסי הקרן'!$C$42</f>
        <v>2.9312075170798914E-3</v>
      </c>
    </row>
    <row r="33" spans="2:16">
      <c r="B33" s="75" t="s">
        <v>1457</v>
      </c>
      <c r="C33" s="69" t="s">
        <v>1458</v>
      </c>
      <c r="D33" s="69" t="s">
        <v>228</v>
      </c>
      <c r="E33" s="69"/>
      <c r="F33" s="94">
        <v>41184</v>
      </c>
      <c r="G33" s="76">
        <v>4.0099999999999794</v>
      </c>
      <c r="H33" s="82" t="s">
        <v>130</v>
      </c>
      <c r="I33" s="83">
        <v>4.8000000000000001E-2</v>
      </c>
      <c r="J33" s="83">
        <v>4.8499999999999363E-2</v>
      </c>
      <c r="K33" s="76">
        <v>9714484.0376839992</v>
      </c>
      <c r="L33" s="78">
        <v>112.832144</v>
      </c>
      <c r="M33" s="76">
        <v>10961.060607121999</v>
      </c>
      <c r="N33" s="69"/>
      <c r="O33" s="77">
        <f t="shared" si="0"/>
        <v>5.4559775692253456E-3</v>
      </c>
      <c r="P33" s="77">
        <f>M33/'סכום נכסי הקרן'!$C$42</f>
        <v>3.3213419149668521E-3</v>
      </c>
    </row>
    <row r="34" spans="2:16">
      <c r="B34" s="75" t="s">
        <v>1459</v>
      </c>
      <c r="C34" s="69" t="s">
        <v>1460</v>
      </c>
      <c r="D34" s="69" t="s">
        <v>228</v>
      </c>
      <c r="E34" s="69"/>
      <c r="F34" s="94">
        <v>41214</v>
      </c>
      <c r="G34" s="76">
        <v>4.0900000000001473</v>
      </c>
      <c r="H34" s="82" t="s">
        <v>130</v>
      </c>
      <c r="I34" s="83">
        <v>4.8000000000000001E-2</v>
      </c>
      <c r="J34" s="83">
        <v>4.8500000000001299E-2</v>
      </c>
      <c r="K34" s="76">
        <v>10224937.549383</v>
      </c>
      <c r="L34" s="78">
        <v>112.398269</v>
      </c>
      <c r="M34" s="76">
        <v>11492.65285597</v>
      </c>
      <c r="N34" s="69"/>
      <c r="O34" s="77">
        <f t="shared" si="0"/>
        <v>5.7205829290209332E-3</v>
      </c>
      <c r="P34" s="77">
        <f>M34/'סכום נכסי הקרן'!$C$42</f>
        <v>3.4824211828456508E-3</v>
      </c>
    </row>
    <row r="35" spans="2:16">
      <c r="B35" s="75" t="s">
        <v>1461</v>
      </c>
      <c r="C35" s="69" t="s">
        <v>1462</v>
      </c>
      <c r="D35" s="69" t="s">
        <v>228</v>
      </c>
      <c r="E35" s="69"/>
      <c r="F35" s="94">
        <v>41245</v>
      </c>
      <c r="G35" s="76">
        <v>4.1800000000001756</v>
      </c>
      <c r="H35" s="82" t="s">
        <v>130</v>
      </c>
      <c r="I35" s="83">
        <v>4.8000000000000001E-2</v>
      </c>
      <c r="J35" s="83">
        <v>4.8500000000001459E-2</v>
      </c>
      <c r="K35" s="76">
        <v>10679559.179498</v>
      </c>
      <c r="L35" s="78">
        <v>112.151484</v>
      </c>
      <c r="M35" s="76">
        <v>11977.284143505</v>
      </c>
      <c r="N35" s="69"/>
      <c r="O35" s="77">
        <f t="shared" si="0"/>
        <v>5.9618130005358845E-3</v>
      </c>
      <c r="P35" s="77">
        <f>M35/'סכום נכסי הקרן'!$C$42</f>
        <v>3.6292706772776484E-3</v>
      </c>
    </row>
    <row r="36" spans="2:16">
      <c r="B36" s="75" t="s">
        <v>1463</v>
      </c>
      <c r="C36" s="69" t="s">
        <v>1464</v>
      </c>
      <c r="D36" s="69" t="s">
        <v>228</v>
      </c>
      <c r="E36" s="69"/>
      <c r="F36" s="94">
        <v>41275</v>
      </c>
      <c r="G36" s="76">
        <v>4.2600000000001534</v>
      </c>
      <c r="H36" s="82" t="s">
        <v>130</v>
      </c>
      <c r="I36" s="83">
        <v>4.8000000000000001E-2</v>
      </c>
      <c r="J36" s="83">
        <v>4.8500000000001708E-2</v>
      </c>
      <c r="K36" s="76">
        <v>10461762.169733999</v>
      </c>
      <c r="L36" s="78">
        <v>112.243788</v>
      </c>
      <c r="M36" s="76">
        <v>11742.678105019997</v>
      </c>
      <c r="N36" s="69"/>
      <c r="O36" s="77">
        <f t="shared" si="0"/>
        <v>5.8450354979329606E-3</v>
      </c>
      <c r="P36" s="77">
        <f>M36/'סכום נכסי הקרן'!$C$42</f>
        <v>3.5581820393206362E-3</v>
      </c>
    </row>
    <row r="37" spans="2:16">
      <c r="B37" s="75" t="s">
        <v>1465</v>
      </c>
      <c r="C37" s="69" t="s">
        <v>1466</v>
      </c>
      <c r="D37" s="69" t="s">
        <v>228</v>
      </c>
      <c r="E37" s="69"/>
      <c r="F37" s="94">
        <v>41306</v>
      </c>
      <c r="G37" s="76">
        <v>4.3499999999998797</v>
      </c>
      <c r="H37" s="82" t="s">
        <v>130</v>
      </c>
      <c r="I37" s="83">
        <v>4.8000000000000001E-2</v>
      </c>
      <c r="J37" s="83">
        <v>4.8499999999999162E-2</v>
      </c>
      <c r="K37" s="76">
        <v>12277417.592425</v>
      </c>
      <c r="L37" s="78">
        <v>111.590059</v>
      </c>
      <c r="M37" s="76">
        <v>13700.377571259</v>
      </c>
      <c r="N37" s="69"/>
      <c r="O37" s="77">
        <f t="shared" si="0"/>
        <v>6.8194999916466707E-3</v>
      </c>
      <c r="P37" s="77">
        <f>M37/'סכום נכסי הקרן'!$C$42</f>
        <v>4.1513900806942061E-3</v>
      </c>
    </row>
    <row r="38" spans="2:16">
      <c r="B38" s="75" t="s">
        <v>1467</v>
      </c>
      <c r="C38" s="69" t="s">
        <v>1468</v>
      </c>
      <c r="D38" s="69" t="s">
        <v>228</v>
      </c>
      <c r="E38" s="69"/>
      <c r="F38" s="94">
        <v>41334</v>
      </c>
      <c r="G38" s="76">
        <v>4.4299999999999926</v>
      </c>
      <c r="H38" s="82" t="s">
        <v>130</v>
      </c>
      <c r="I38" s="83">
        <v>4.8000000000000001E-2</v>
      </c>
      <c r="J38" s="83">
        <v>4.850000000000039E-2</v>
      </c>
      <c r="K38" s="76">
        <v>9224638.2841640003</v>
      </c>
      <c r="L38" s="78">
        <v>111.34398400000001</v>
      </c>
      <c r="M38" s="76">
        <v>10271.079767756</v>
      </c>
      <c r="N38" s="69"/>
      <c r="O38" s="77">
        <f t="shared" si="0"/>
        <v>5.1125327040149344E-3</v>
      </c>
      <c r="P38" s="77">
        <f>M38/'סכום נכסי הקרן'!$C$42</f>
        <v>3.1122688731828039E-3</v>
      </c>
    </row>
    <row r="39" spans="2:16">
      <c r="B39" s="75" t="s">
        <v>1469</v>
      </c>
      <c r="C39" s="69" t="s">
        <v>1470</v>
      </c>
      <c r="D39" s="69" t="s">
        <v>228</v>
      </c>
      <c r="E39" s="69"/>
      <c r="F39" s="94">
        <v>41366</v>
      </c>
      <c r="G39" s="76">
        <v>4.4100000000000348</v>
      </c>
      <c r="H39" s="82" t="s">
        <v>130</v>
      </c>
      <c r="I39" s="83">
        <v>4.8000000000000001E-2</v>
      </c>
      <c r="J39" s="83">
        <v>4.8500000000000244E-2</v>
      </c>
      <c r="K39" s="76">
        <v>12784513.290491</v>
      </c>
      <c r="L39" s="78">
        <v>113.55926100000001</v>
      </c>
      <c r="M39" s="76">
        <v>14517.998802488999</v>
      </c>
      <c r="N39" s="69"/>
      <c r="O39" s="77">
        <f t="shared" si="0"/>
        <v>7.2264791387936884E-3</v>
      </c>
      <c r="P39" s="77">
        <f>M39/'סכום נכסי הקרן'!$C$42</f>
        <v>4.3991397979146847E-3</v>
      </c>
    </row>
    <row r="40" spans="2:16">
      <c r="B40" s="75" t="s">
        <v>1471</v>
      </c>
      <c r="C40" s="69">
        <v>2704</v>
      </c>
      <c r="D40" s="69" t="s">
        <v>228</v>
      </c>
      <c r="E40" s="69"/>
      <c r="F40" s="94">
        <v>41395</v>
      </c>
      <c r="G40" s="76">
        <v>4.4899999999998741</v>
      </c>
      <c r="H40" s="82" t="s">
        <v>130</v>
      </c>
      <c r="I40" s="83">
        <v>4.8000000000000001E-2</v>
      </c>
      <c r="J40" s="83">
        <v>4.8499999999999092E-2</v>
      </c>
      <c r="K40" s="76">
        <v>8754281.0176120009</v>
      </c>
      <c r="L40" s="78">
        <v>112.89287400000001</v>
      </c>
      <c r="M40" s="76">
        <v>9882.9594351739997</v>
      </c>
      <c r="N40" s="69"/>
      <c r="O40" s="77">
        <f t="shared" si="0"/>
        <v>4.919341925802124E-3</v>
      </c>
      <c r="P40" s="77">
        <f>M40/'סכום נכסי הקרן'!$C$42</f>
        <v>2.9946634356380203E-3</v>
      </c>
    </row>
    <row r="41" spans="2:16">
      <c r="B41" s="75" t="s">
        <v>1472</v>
      </c>
      <c r="C41" s="69" t="s">
        <v>1473</v>
      </c>
      <c r="D41" s="69" t="s">
        <v>228</v>
      </c>
      <c r="E41" s="69"/>
      <c r="F41" s="94">
        <v>41427</v>
      </c>
      <c r="G41" s="76">
        <v>4.5699999999999852</v>
      </c>
      <c r="H41" s="82" t="s">
        <v>130</v>
      </c>
      <c r="I41" s="83">
        <v>4.8000000000000001E-2</v>
      </c>
      <c r="J41" s="83">
        <v>4.8499999999999807E-2</v>
      </c>
      <c r="K41" s="76">
        <v>17306566.50138</v>
      </c>
      <c r="L41" s="78">
        <v>111.995397</v>
      </c>
      <c r="M41" s="76">
        <v>19382.557926510999</v>
      </c>
      <c r="N41" s="69"/>
      <c r="O41" s="77">
        <f t="shared" si="0"/>
        <v>9.6478621067511358E-3</v>
      </c>
      <c r="P41" s="77">
        <f>M41/'סכום נכסי הקרן'!$C$42</f>
        <v>5.8731635895494742E-3</v>
      </c>
    </row>
    <row r="42" spans="2:16">
      <c r="B42" s="75" t="s">
        <v>1474</v>
      </c>
      <c r="C42" s="69">
        <v>8805</v>
      </c>
      <c r="D42" s="69" t="s">
        <v>228</v>
      </c>
      <c r="E42" s="69"/>
      <c r="F42" s="94">
        <v>41487</v>
      </c>
      <c r="G42" s="76">
        <v>4.7399999999999762</v>
      </c>
      <c r="H42" s="82" t="s">
        <v>130</v>
      </c>
      <c r="I42" s="83">
        <v>4.8000000000000001E-2</v>
      </c>
      <c r="J42" s="83">
        <v>4.8499999999999897E-2</v>
      </c>
      <c r="K42" s="76">
        <v>9122126.2091329992</v>
      </c>
      <c r="L42" s="78">
        <v>110.137412</v>
      </c>
      <c r="M42" s="76">
        <v>10046.873684626</v>
      </c>
      <c r="N42" s="69"/>
      <c r="O42" s="77">
        <f t="shared" si="0"/>
        <v>5.0009318832288201E-3</v>
      </c>
      <c r="P42" s="77">
        <f>M42/'סכום נכסי הקרן'!$C$42</f>
        <v>3.0443315550544503E-3</v>
      </c>
    </row>
    <row r="43" spans="2:16">
      <c r="B43" s="75" t="s">
        <v>1475</v>
      </c>
      <c r="C43" s="69" t="s">
        <v>1476</v>
      </c>
      <c r="D43" s="69" t="s">
        <v>228</v>
      </c>
      <c r="E43" s="69"/>
      <c r="F43" s="94">
        <v>41518</v>
      </c>
      <c r="G43" s="76">
        <v>4.8299999999997691</v>
      </c>
      <c r="H43" s="82" t="s">
        <v>130</v>
      </c>
      <c r="I43" s="83">
        <v>4.8000000000000001E-2</v>
      </c>
      <c r="J43" s="83">
        <v>4.8500000000002312E-2</v>
      </c>
      <c r="K43" s="76">
        <v>990291.663803</v>
      </c>
      <c r="L43" s="78">
        <v>109.383837</v>
      </c>
      <c r="M43" s="76">
        <v>1083.2190171749999</v>
      </c>
      <c r="N43" s="69"/>
      <c r="O43" s="77">
        <f t="shared" si="0"/>
        <v>5.3918310208275484E-4</v>
      </c>
      <c r="P43" s="77">
        <f>M43/'סכום נכסי הקרן'!$C$42</f>
        <v>3.2822925205749497E-4</v>
      </c>
    </row>
    <row r="44" spans="2:16">
      <c r="B44" s="75" t="s">
        <v>1477</v>
      </c>
      <c r="C44" s="69" t="s">
        <v>1478</v>
      </c>
      <c r="D44" s="69" t="s">
        <v>228</v>
      </c>
      <c r="E44" s="69"/>
      <c r="F44" s="94">
        <v>41548</v>
      </c>
      <c r="G44" s="76">
        <v>4.7900000000000578</v>
      </c>
      <c r="H44" s="82" t="s">
        <v>130</v>
      </c>
      <c r="I44" s="83">
        <v>4.8000000000000001E-2</v>
      </c>
      <c r="J44" s="83">
        <v>4.8500000000000466E-2</v>
      </c>
      <c r="K44" s="76">
        <v>22775193.95936</v>
      </c>
      <c r="L44" s="78">
        <v>111.340506</v>
      </c>
      <c r="M44" s="76">
        <v>25358.016172788</v>
      </c>
      <c r="N44" s="69"/>
      <c r="O44" s="77">
        <f t="shared" si="0"/>
        <v>1.2622206226000569E-2</v>
      </c>
      <c r="P44" s="77">
        <f>M44/'סכום נכסי הקרן'!$C$42</f>
        <v>7.6838040600162409E-3</v>
      </c>
    </row>
    <row r="45" spans="2:16">
      <c r="B45" s="75" t="s">
        <v>1479</v>
      </c>
      <c r="C45" s="69" t="s">
        <v>1480</v>
      </c>
      <c r="D45" s="69" t="s">
        <v>228</v>
      </c>
      <c r="E45" s="69"/>
      <c r="F45" s="94">
        <v>41579</v>
      </c>
      <c r="G45" s="76">
        <v>4.8799999999998613</v>
      </c>
      <c r="H45" s="82" t="s">
        <v>130</v>
      </c>
      <c r="I45" s="83">
        <v>4.8000000000000001E-2</v>
      </c>
      <c r="J45" s="83">
        <v>4.8499999999998836E-2</v>
      </c>
      <c r="K45" s="76">
        <v>15803714.462422002</v>
      </c>
      <c r="L45" s="78">
        <v>110.901629</v>
      </c>
      <c r="M45" s="76">
        <v>17526.576767913</v>
      </c>
      <c r="N45" s="69"/>
      <c r="O45" s="77">
        <f t="shared" si="0"/>
        <v>8.724028918233229E-3</v>
      </c>
      <c r="P45" s="77">
        <f>M45/'סכום נכסי הקרן'!$C$42</f>
        <v>5.3107774997001979E-3</v>
      </c>
    </row>
    <row r="46" spans="2:16">
      <c r="B46" s="75" t="s">
        <v>1481</v>
      </c>
      <c r="C46" s="69" t="s">
        <v>1482</v>
      </c>
      <c r="D46" s="69" t="s">
        <v>228</v>
      </c>
      <c r="E46" s="69"/>
      <c r="F46" s="94">
        <v>41609</v>
      </c>
      <c r="G46" s="76">
        <v>4.9600000000000524</v>
      </c>
      <c r="H46" s="82" t="s">
        <v>130</v>
      </c>
      <c r="I46" s="83">
        <v>4.8000000000000001E-2</v>
      </c>
      <c r="J46" s="83">
        <v>4.8500000000001063E-2</v>
      </c>
      <c r="K46" s="76">
        <v>15328485.074128</v>
      </c>
      <c r="L46" s="78">
        <v>110.149109</v>
      </c>
      <c r="M46" s="76">
        <v>16884.189754772</v>
      </c>
      <c r="N46" s="69"/>
      <c r="O46" s="77">
        <f t="shared" si="0"/>
        <v>8.4042743561444401E-3</v>
      </c>
      <c r="P46" s="77">
        <f>M46/'סכום נכסי הקרן'!$C$42</f>
        <v>5.1161259975463589E-3</v>
      </c>
    </row>
    <row r="47" spans="2:16">
      <c r="B47" s="75" t="s">
        <v>1483</v>
      </c>
      <c r="C47" s="69" t="s">
        <v>1484</v>
      </c>
      <c r="D47" s="69" t="s">
        <v>228</v>
      </c>
      <c r="E47" s="69"/>
      <c r="F47" s="94">
        <v>41672</v>
      </c>
      <c r="G47" s="76">
        <v>5.1300000000004315</v>
      </c>
      <c r="H47" s="82" t="s">
        <v>130</v>
      </c>
      <c r="I47" s="83">
        <v>4.8000000000000001E-2</v>
      </c>
      <c r="J47" s="83">
        <v>4.8500000000004324E-2</v>
      </c>
      <c r="K47" s="76">
        <v>4756112.572954</v>
      </c>
      <c r="L47" s="78">
        <v>109.59883000000001</v>
      </c>
      <c r="M47" s="76">
        <v>5212.6437205749999</v>
      </c>
      <c r="N47" s="69"/>
      <c r="O47" s="77">
        <f t="shared" si="0"/>
        <v>2.5946455580531584E-3</v>
      </c>
      <c r="P47" s="77">
        <f>M47/'סכום נכסי הקרן'!$C$42</f>
        <v>1.5794978877943001E-3</v>
      </c>
    </row>
    <row r="48" spans="2:16">
      <c r="B48" s="75" t="s">
        <v>1485</v>
      </c>
      <c r="C48" s="69" t="s">
        <v>1486</v>
      </c>
      <c r="D48" s="69" t="s">
        <v>228</v>
      </c>
      <c r="E48" s="69"/>
      <c r="F48" s="94">
        <v>41700</v>
      </c>
      <c r="G48" s="76">
        <v>5.20999999999992</v>
      </c>
      <c r="H48" s="82" t="s">
        <v>130</v>
      </c>
      <c r="I48" s="83">
        <v>4.8000000000000001E-2</v>
      </c>
      <c r="J48" s="83">
        <v>4.8499999999999183E-2</v>
      </c>
      <c r="K48" s="76">
        <v>20603478.612605002</v>
      </c>
      <c r="L48" s="78">
        <v>109.811055</v>
      </c>
      <c r="M48" s="76">
        <v>22624.897296760999</v>
      </c>
      <c r="N48" s="69"/>
      <c r="O48" s="77">
        <f t="shared" si="0"/>
        <v>1.1261768963940303E-2</v>
      </c>
      <c r="P48" s="77">
        <f>M48/'סכום נכסי הקרן'!$C$42</f>
        <v>6.8556339944627906E-3</v>
      </c>
    </row>
    <row r="49" spans="2:16">
      <c r="B49" s="75" t="s">
        <v>1487</v>
      </c>
      <c r="C49" s="69" t="s">
        <v>1488</v>
      </c>
      <c r="D49" s="69" t="s">
        <v>228</v>
      </c>
      <c r="E49" s="69"/>
      <c r="F49" s="94">
        <v>41730</v>
      </c>
      <c r="G49" s="76">
        <v>5.1700000000000426</v>
      </c>
      <c r="H49" s="82" t="s">
        <v>130</v>
      </c>
      <c r="I49" s="83">
        <v>4.8000000000000001E-2</v>
      </c>
      <c r="J49" s="83">
        <v>4.8499999999999953E-2</v>
      </c>
      <c r="K49" s="76">
        <v>11930048.480117001</v>
      </c>
      <c r="L49" s="78">
        <v>112.230762</v>
      </c>
      <c r="M49" s="76">
        <v>13389.184369773002</v>
      </c>
      <c r="N49" s="69"/>
      <c r="O49" s="77">
        <f t="shared" si="0"/>
        <v>6.6646004624989321E-3</v>
      </c>
      <c r="P49" s="77">
        <f>M49/'סכום נכסי הקרן'!$C$42</f>
        <v>4.057094550289366E-3</v>
      </c>
    </row>
    <row r="50" spans="2:16">
      <c r="B50" s="75" t="s">
        <v>1489</v>
      </c>
      <c r="C50" s="69" t="s">
        <v>1490</v>
      </c>
      <c r="D50" s="69" t="s">
        <v>228</v>
      </c>
      <c r="E50" s="69"/>
      <c r="F50" s="94">
        <v>41760</v>
      </c>
      <c r="G50" s="76">
        <v>5.2500000000002558</v>
      </c>
      <c r="H50" s="82" t="s">
        <v>130</v>
      </c>
      <c r="I50" s="83">
        <v>4.8000000000000001E-2</v>
      </c>
      <c r="J50" s="83">
        <v>4.8600000000002509E-2</v>
      </c>
      <c r="K50" s="76">
        <v>4383856.1360719996</v>
      </c>
      <c r="L50" s="78">
        <v>111.404642</v>
      </c>
      <c r="M50" s="76">
        <v>4883.8192138229997</v>
      </c>
      <c r="N50" s="69"/>
      <c r="O50" s="77">
        <f t="shared" si="0"/>
        <v>2.4309698703295817E-3</v>
      </c>
      <c r="P50" s="77">
        <f>M50/'סכום נכסי הקרן'!$C$42</f>
        <v>1.4798598458119305E-3</v>
      </c>
    </row>
    <row r="51" spans="2:16">
      <c r="B51" s="75" t="s">
        <v>1491</v>
      </c>
      <c r="C51" s="69" t="s">
        <v>1492</v>
      </c>
      <c r="D51" s="69" t="s">
        <v>228</v>
      </c>
      <c r="E51" s="69"/>
      <c r="F51" s="94">
        <v>41791</v>
      </c>
      <c r="G51" s="76">
        <v>5.330000000000048</v>
      </c>
      <c r="H51" s="82" t="s">
        <v>130</v>
      </c>
      <c r="I51" s="83">
        <v>4.8000000000000001E-2</v>
      </c>
      <c r="J51" s="83">
        <v>4.8500000000000661E-2</v>
      </c>
      <c r="K51" s="76">
        <v>17552806.167800002</v>
      </c>
      <c r="L51" s="78">
        <v>110.89858099999999</v>
      </c>
      <c r="M51" s="76">
        <v>19465.812946282</v>
      </c>
      <c r="N51" s="69"/>
      <c r="O51" s="77">
        <f t="shared" si="0"/>
        <v>9.6893031257069898E-3</v>
      </c>
      <c r="P51" s="77">
        <f>M51/'סכום נכסי הקרן'!$C$42</f>
        <v>5.8983909280989162E-3</v>
      </c>
    </row>
    <row r="52" spans="2:16">
      <c r="B52" s="75" t="s">
        <v>1493</v>
      </c>
      <c r="C52" s="69" t="s">
        <v>1494</v>
      </c>
      <c r="D52" s="69" t="s">
        <v>228</v>
      </c>
      <c r="E52" s="69"/>
      <c r="F52" s="94">
        <v>41821</v>
      </c>
      <c r="G52" s="76">
        <v>5.4199999999998063</v>
      </c>
      <c r="H52" s="82" t="s">
        <v>130</v>
      </c>
      <c r="I52" s="83">
        <v>4.8000000000000001E-2</v>
      </c>
      <c r="J52" s="83">
        <v>4.8499999999998246E-2</v>
      </c>
      <c r="K52" s="76">
        <v>11424664.608608998</v>
      </c>
      <c r="L52" s="78">
        <v>110.347947</v>
      </c>
      <c r="M52" s="76">
        <v>12606.882822032001</v>
      </c>
      <c r="N52" s="69"/>
      <c r="O52" s="77">
        <f t="shared" si="0"/>
        <v>6.2752020411388785E-3</v>
      </c>
      <c r="P52" s="77">
        <f>M52/'סכום נכסי הקרן'!$C$42</f>
        <v>3.8200471500617473E-3</v>
      </c>
    </row>
    <row r="53" spans="2:16">
      <c r="B53" s="75" t="s">
        <v>1495</v>
      </c>
      <c r="C53" s="69" t="s">
        <v>1496</v>
      </c>
      <c r="D53" s="69" t="s">
        <v>228</v>
      </c>
      <c r="E53" s="69"/>
      <c r="F53" s="94">
        <v>41852</v>
      </c>
      <c r="G53" s="76">
        <v>5.4999999999998916</v>
      </c>
      <c r="H53" s="82" t="s">
        <v>130</v>
      </c>
      <c r="I53" s="83">
        <v>4.8000000000000001E-2</v>
      </c>
      <c r="J53" s="83">
        <v>4.8499999999998586E-2</v>
      </c>
      <c r="K53" s="76">
        <v>8407175.2632359993</v>
      </c>
      <c r="L53" s="78">
        <v>109.59935400000001</v>
      </c>
      <c r="M53" s="76">
        <v>9214.2098018779998</v>
      </c>
      <c r="N53" s="69"/>
      <c r="O53" s="77">
        <f t="shared" si="0"/>
        <v>4.5864651058053528E-3</v>
      </c>
      <c r="P53" s="77">
        <f>M53/'סכום נכסי הקרן'!$C$42</f>
        <v>2.7920237215357632E-3</v>
      </c>
    </row>
    <row r="54" spans="2:16">
      <c r="B54" s="75" t="s">
        <v>1497</v>
      </c>
      <c r="C54" s="69" t="s">
        <v>1498</v>
      </c>
      <c r="D54" s="69" t="s">
        <v>228</v>
      </c>
      <c r="E54" s="69"/>
      <c r="F54" s="94">
        <v>41883</v>
      </c>
      <c r="G54" s="76">
        <v>5.5900000000001659</v>
      </c>
      <c r="H54" s="82" t="s">
        <v>130</v>
      </c>
      <c r="I54" s="83">
        <v>4.8000000000000001E-2</v>
      </c>
      <c r="J54" s="83">
        <v>4.8500000000001472E-2</v>
      </c>
      <c r="K54" s="76">
        <v>13685987.491727</v>
      </c>
      <c r="L54" s="78">
        <v>109.061258</v>
      </c>
      <c r="M54" s="76">
        <v>14926.110070127999</v>
      </c>
      <c r="N54" s="69"/>
      <c r="O54" s="77">
        <f t="shared" si="0"/>
        <v>7.4296206049160214E-3</v>
      </c>
      <c r="P54" s="77">
        <f>M54/'סכום נכסי הקרן'!$C$42</f>
        <v>4.5228027451206269E-3</v>
      </c>
    </row>
    <row r="55" spans="2:16">
      <c r="B55" s="75" t="s">
        <v>1499</v>
      </c>
      <c r="C55" s="69" t="s">
        <v>1500</v>
      </c>
      <c r="D55" s="69" t="s">
        <v>228</v>
      </c>
      <c r="E55" s="69"/>
      <c r="F55" s="94">
        <v>41913</v>
      </c>
      <c r="G55" s="76">
        <v>5.5400000000000285</v>
      </c>
      <c r="H55" s="82" t="s">
        <v>130</v>
      </c>
      <c r="I55" s="83">
        <v>4.8000000000000001E-2</v>
      </c>
      <c r="J55" s="83">
        <v>4.8500000000000341E-2</v>
      </c>
      <c r="K55" s="76">
        <v>11902461.736740001</v>
      </c>
      <c r="L55" s="78">
        <v>111.352256</v>
      </c>
      <c r="M55" s="76">
        <v>13253.659706403001</v>
      </c>
      <c r="N55" s="69"/>
      <c r="O55" s="77">
        <f t="shared" si="0"/>
        <v>6.5971417055477027E-3</v>
      </c>
      <c r="P55" s="77">
        <f>M55/'סכום נכסי הקרן'!$C$42</f>
        <v>4.0160288394885252E-3</v>
      </c>
    </row>
    <row r="56" spans="2:16">
      <c r="B56" s="75" t="s">
        <v>1501</v>
      </c>
      <c r="C56" s="69" t="s">
        <v>1502</v>
      </c>
      <c r="D56" s="69" t="s">
        <v>228</v>
      </c>
      <c r="E56" s="69"/>
      <c r="F56" s="94">
        <v>41945</v>
      </c>
      <c r="G56" s="76">
        <v>5.6200000000003456</v>
      </c>
      <c r="H56" s="82" t="s">
        <v>130</v>
      </c>
      <c r="I56" s="83">
        <v>4.8000000000000001E-2</v>
      </c>
      <c r="J56" s="83">
        <v>4.8500000000003582E-2</v>
      </c>
      <c r="K56" s="76">
        <v>6397030.0077630011</v>
      </c>
      <c r="L56" s="78">
        <v>111.221239</v>
      </c>
      <c r="M56" s="76">
        <v>7114.856001917</v>
      </c>
      <c r="N56" s="69"/>
      <c r="O56" s="77">
        <f t="shared" si="0"/>
        <v>3.541490750402838E-3</v>
      </c>
      <c r="P56" s="77">
        <f>M56/'סכום נכסי הקרן'!$C$42</f>
        <v>2.1558926006454288E-3</v>
      </c>
    </row>
    <row r="57" spans="2:16">
      <c r="B57" s="75" t="s">
        <v>1503</v>
      </c>
      <c r="C57" s="69" t="s">
        <v>1504</v>
      </c>
      <c r="D57" s="69" t="s">
        <v>228</v>
      </c>
      <c r="E57" s="69"/>
      <c r="F57" s="94">
        <v>41974</v>
      </c>
      <c r="G57" s="76">
        <v>5.6999999999999202</v>
      </c>
      <c r="H57" s="82" t="s">
        <v>130</v>
      </c>
      <c r="I57" s="83">
        <v>4.8000000000000001E-2</v>
      </c>
      <c r="J57" s="83">
        <v>4.849999999999919E-2</v>
      </c>
      <c r="K57" s="76">
        <v>21668037.213231996</v>
      </c>
      <c r="L57" s="78">
        <v>110.473026</v>
      </c>
      <c r="M57" s="76">
        <v>23937.336348246998</v>
      </c>
      <c r="N57" s="69"/>
      <c r="O57" s="77">
        <f t="shared" si="0"/>
        <v>1.1915048631167973E-2</v>
      </c>
      <c r="P57" s="77">
        <f>M57/'סכום נכסי הקרן'!$C$42</f>
        <v>7.2533198561491562E-3</v>
      </c>
    </row>
    <row r="58" spans="2:16">
      <c r="B58" s="75" t="s">
        <v>1505</v>
      </c>
      <c r="C58" s="69" t="s">
        <v>1506</v>
      </c>
      <c r="D58" s="69" t="s">
        <v>228</v>
      </c>
      <c r="E58" s="69"/>
      <c r="F58" s="94">
        <v>42005</v>
      </c>
      <c r="G58" s="76">
        <v>5.790000000000088</v>
      </c>
      <c r="H58" s="82" t="s">
        <v>130</v>
      </c>
      <c r="I58" s="83">
        <v>4.8000000000000001E-2</v>
      </c>
      <c r="J58" s="83">
        <v>4.8499999999998537E-2</v>
      </c>
      <c r="K58" s="76">
        <v>1855554.1493889999</v>
      </c>
      <c r="L58" s="78">
        <v>110.25133599999999</v>
      </c>
      <c r="M58" s="76">
        <v>2045.773233658</v>
      </c>
      <c r="N58" s="69"/>
      <c r="O58" s="77">
        <f t="shared" si="0"/>
        <v>1.0183040925170407E-3</v>
      </c>
      <c r="P58" s="77">
        <f>M58/'סכום נכסי הקרן'!$C$42</f>
        <v>6.1989552224998151E-4</v>
      </c>
    </row>
    <row r="59" spans="2:16">
      <c r="B59" s="75" t="s">
        <v>1507</v>
      </c>
      <c r="C59" s="69" t="s">
        <v>1508</v>
      </c>
      <c r="D59" s="69" t="s">
        <v>228</v>
      </c>
      <c r="E59" s="69"/>
      <c r="F59" s="94">
        <v>42036</v>
      </c>
      <c r="G59" s="76">
        <v>5.8700000000001857</v>
      </c>
      <c r="H59" s="82" t="s">
        <v>130</v>
      </c>
      <c r="I59" s="83">
        <v>4.8000000000000001E-2</v>
      </c>
      <c r="J59" s="83">
        <v>4.8600000000001281E-2</v>
      </c>
      <c r="K59" s="76">
        <v>12785171.685320999</v>
      </c>
      <c r="L59" s="78">
        <v>109.75437100000001</v>
      </c>
      <c r="M59" s="76">
        <v>14032.28475832</v>
      </c>
      <c r="N59" s="69"/>
      <c r="O59" s="77">
        <f t="shared" si="0"/>
        <v>6.984710114332506E-3</v>
      </c>
      <c r="P59" s="77">
        <f>M59/'סכום נכסי הקרן'!$C$42</f>
        <v>4.2519622143386612E-3</v>
      </c>
    </row>
    <row r="60" spans="2:16">
      <c r="B60" s="75" t="s">
        <v>1509</v>
      </c>
      <c r="C60" s="69" t="s">
        <v>1510</v>
      </c>
      <c r="D60" s="69" t="s">
        <v>228</v>
      </c>
      <c r="E60" s="69"/>
      <c r="F60" s="94">
        <v>42064</v>
      </c>
      <c r="G60" s="76">
        <v>5.9499999999999815</v>
      </c>
      <c r="H60" s="82" t="s">
        <v>130</v>
      </c>
      <c r="I60" s="83">
        <v>4.8000000000000001E-2</v>
      </c>
      <c r="J60" s="83">
        <v>4.859999999999972E-2</v>
      </c>
      <c r="K60" s="76">
        <v>31697036.461206999</v>
      </c>
      <c r="L60" s="78">
        <v>110.346867</v>
      </c>
      <c r="M60" s="76">
        <v>34976.686806407</v>
      </c>
      <c r="N60" s="69"/>
      <c r="O60" s="77">
        <f t="shared" si="0"/>
        <v>1.7409995756941871E-2</v>
      </c>
      <c r="P60" s="77">
        <f>M60/'סכום נכסי הקרן'!$C$42</f>
        <v>1.0598384599872203E-2</v>
      </c>
    </row>
    <row r="61" spans="2:16">
      <c r="B61" s="75" t="s">
        <v>1511</v>
      </c>
      <c r="C61" s="69" t="s">
        <v>1512</v>
      </c>
      <c r="D61" s="69" t="s">
        <v>228</v>
      </c>
      <c r="E61" s="69"/>
      <c r="F61" s="94">
        <v>42095</v>
      </c>
      <c r="G61" s="76">
        <v>5.8899999999999597</v>
      </c>
      <c r="H61" s="82" t="s">
        <v>130</v>
      </c>
      <c r="I61" s="83">
        <v>4.8000000000000001E-2</v>
      </c>
      <c r="J61" s="83">
        <v>4.8499999999999446E-2</v>
      </c>
      <c r="K61" s="76">
        <v>18943006.851344999</v>
      </c>
      <c r="L61" s="78">
        <v>113.380199</v>
      </c>
      <c r="M61" s="76">
        <v>21477.618855892</v>
      </c>
      <c r="N61" s="69"/>
      <c r="O61" s="77">
        <f t="shared" si="0"/>
        <v>1.0690699642877527E-2</v>
      </c>
      <c r="P61" s="77">
        <f>M61/'סכום נכסי הקרן'!$C$42</f>
        <v>6.5079939156076358E-3</v>
      </c>
    </row>
    <row r="62" spans="2:16">
      <c r="B62" s="75" t="s">
        <v>1513</v>
      </c>
      <c r="C62" s="69" t="s">
        <v>1514</v>
      </c>
      <c r="D62" s="69" t="s">
        <v>228</v>
      </c>
      <c r="E62" s="69"/>
      <c r="F62" s="94">
        <v>42125</v>
      </c>
      <c r="G62" s="76">
        <v>5.9699999999999802</v>
      </c>
      <c r="H62" s="82" t="s">
        <v>130</v>
      </c>
      <c r="I62" s="83">
        <v>4.8000000000000001E-2</v>
      </c>
      <c r="J62" s="83">
        <v>4.8499999999999981E-2</v>
      </c>
      <c r="K62" s="76">
        <v>18010719.772064999</v>
      </c>
      <c r="L62" s="78">
        <v>112.59069100000001</v>
      </c>
      <c r="M62" s="76">
        <v>20278.393868152998</v>
      </c>
      <c r="N62" s="69"/>
      <c r="O62" s="77">
        <f t="shared" si="0"/>
        <v>1.0093773408448423E-2</v>
      </c>
      <c r="P62" s="77">
        <f>M62/'סכום נכסי הקרן'!$C$42</f>
        <v>6.1446133669529586E-3</v>
      </c>
    </row>
    <row r="63" spans="2:16">
      <c r="B63" s="75" t="s">
        <v>1515</v>
      </c>
      <c r="C63" s="69" t="s">
        <v>1516</v>
      </c>
      <c r="D63" s="69" t="s">
        <v>228</v>
      </c>
      <c r="E63" s="69"/>
      <c r="F63" s="94">
        <v>42156</v>
      </c>
      <c r="G63" s="76">
        <v>6.0600000000002625</v>
      </c>
      <c r="H63" s="82" t="s">
        <v>130</v>
      </c>
      <c r="I63" s="83">
        <v>4.8000000000000001E-2</v>
      </c>
      <c r="J63" s="83">
        <v>4.8500000000002048E-2</v>
      </c>
      <c r="K63" s="76">
        <v>6776857.9851900004</v>
      </c>
      <c r="L63" s="78">
        <v>111.466797</v>
      </c>
      <c r="M63" s="76">
        <v>7553.9465391169997</v>
      </c>
      <c r="N63" s="69"/>
      <c r="O63" s="77">
        <f t="shared" si="0"/>
        <v>3.7600524578589312E-3</v>
      </c>
      <c r="P63" s="77">
        <f>M63/'סכום נכסי הקרן'!$C$42</f>
        <v>2.2889426637679781E-3</v>
      </c>
    </row>
    <row r="64" spans="2:16">
      <c r="B64" s="75" t="s">
        <v>1517</v>
      </c>
      <c r="C64" s="69" t="s">
        <v>1518</v>
      </c>
      <c r="D64" s="69" t="s">
        <v>228</v>
      </c>
      <c r="E64" s="69"/>
      <c r="F64" s="94">
        <v>42218</v>
      </c>
      <c r="G64" s="76">
        <v>6.2300000000000768</v>
      </c>
      <c r="H64" s="82" t="s">
        <v>130</v>
      </c>
      <c r="I64" s="83">
        <v>4.8000000000000001E-2</v>
      </c>
      <c r="J64" s="83">
        <v>4.8499999999999821E-2</v>
      </c>
      <c r="K64" s="76">
        <v>7471003.6544589996</v>
      </c>
      <c r="L64" s="78">
        <v>110.023652</v>
      </c>
      <c r="M64" s="76">
        <v>8219.8710489189998</v>
      </c>
      <c r="N64" s="69"/>
      <c r="O64" s="77">
        <f t="shared" si="0"/>
        <v>4.0915230443746529E-3</v>
      </c>
      <c r="P64" s="77">
        <f>M64/'סכום נכסי הקרן'!$C$42</f>
        <v>2.4907263292256836E-3</v>
      </c>
    </row>
    <row r="65" spans="2:16">
      <c r="B65" s="75" t="s">
        <v>1519</v>
      </c>
      <c r="C65" s="69" t="s">
        <v>1520</v>
      </c>
      <c r="D65" s="69" t="s">
        <v>228</v>
      </c>
      <c r="E65" s="69"/>
      <c r="F65" s="94">
        <v>42309</v>
      </c>
      <c r="G65" s="76">
        <v>6.3300000000000063</v>
      </c>
      <c r="H65" s="82" t="s">
        <v>130</v>
      </c>
      <c r="I65" s="83">
        <v>4.8000000000000001E-2</v>
      </c>
      <c r="J65" s="83">
        <v>4.8499999999999967E-2</v>
      </c>
      <c r="K65" s="76">
        <v>16103152.431105999</v>
      </c>
      <c r="L65" s="78">
        <v>111.798468</v>
      </c>
      <c r="M65" s="76">
        <v>18003.077709532998</v>
      </c>
      <c r="N65" s="69"/>
      <c r="O65" s="77">
        <f t="shared" si="0"/>
        <v>8.9612120287348024E-3</v>
      </c>
      <c r="P65" s="77">
        <f>M65/'סכום נכסי הקרן'!$C$42</f>
        <v>5.4551633950665054E-3</v>
      </c>
    </row>
    <row r="66" spans="2:16">
      <c r="B66" s="75" t="s">
        <v>1521</v>
      </c>
      <c r="C66" s="69" t="s">
        <v>1522</v>
      </c>
      <c r="D66" s="69" t="s">
        <v>228</v>
      </c>
      <c r="E66" s="69"/>
      <c r="F66" s="94">
        <v>42339</v>
      </c>
      <c r="G66" s="76">
        <v>6.4100000000001094</v>
      </c>
      <c r="H66" s="82" t="s">
        <v>130</v>
      </c>
      <c r="I66" s="83">
        <v>4.8000000000000001E-2</v>
      </c>
      <c r="J66" s="83">
        <v>4.8500000000000411E-2</v>
      </c>
      <c r="K66" s="76">
        <v>12859438.622145003</v>
      </c>
      <c r="L66" s="78">
        <v>111.24517400000001</v>
      </c>
      <c r="M66" s="76">
        <v>14305.504931984</v>
      </c>
      <c r="N66" s="69"/>
      <c r="O66" s="77">
        <f t="shared" si="0"/>
        <v>7.1207081890080582E-3</v>
      </c>
      <c r="P66" s="77">
        <f>M66/'סכום נכסי הקרן'!$C$42</f>
        <v>4.3347514303945546E-3</v>
      </c>
    </row>
    <row r="67" spans="2:16">
      <c r="B67" s="75" t="s">
        <v>1523</v>
      </c>
      <c r="C67" s="69" t="s">
        <v>1524</v>
      </c>
      <c r="D67" s="69" t="s">
        <v>228</v>
      </c>
      <c r="E67" s="69"/>
      <c r="F67" s="94">
        <v>42370</v>
      </c>
      <c r="G67" s="76">
        <v>6.4900000000000366</v>
      </c>
      <c r="H67" s="82" t="s">
        <v>130</v>
      </c>
      <c r="I67" s="83">
        <v>4.8000000000000001E-2</v>
      </c>
      <c r="J67" s="83">
        <v>4.8500000000000265E-2</v>
      </c>
      <c r="K67" s="76">
        <v>6854746.0935789999</v>
      </c>
      <c r="L67" s="78">
        <v>111.25303099999999</v>
      </c>
      <c r="M67" s="76">
        <v>7626.1127803279996</v>
      </c>
      <c r="N67" s="69"/>
      <c r="O67" s="77">
        <f t="shared" si="0"/>
        <v>3.7959739263568508E-3</v>
      </c>
      <c r="P67" s="77">
        <f>M67/'סכום נכסי הקרן'!$C$42</f>
        <v>2.3108099602250349E-3</v>
      </c>
    </row>
    <row r="68" spans="2:16">
      <c r="B68" s="75" t="s">
        <v>1525</v>
      </c>
      <c r="C68" s="69" t="s">
        <v>1526</v>
      </c>
      <c r="D68" s="69" t="s">
        <v>228</v>
      </c>
      <c r="E68" s="69"/>
      <c r="F68" s="94">
        <v>42461</v>
      </c>
      <c r="G68" s="76">
        <v>6.5899999999999741</v>
      </c>
      <c r="H68" s="82" t="s">
        <v>130</v>
      </c>
      <c r="I68" s="83">
        <v>4.8000000000000001E-2</v>
      </c>
      <c r="J68" s="83">
        <v>4.8499999999999953E-2</v>
      </c>
      <c r="K68" s="76">
        <v>18674579.279153999</v>
      </c>
      <c r="L68" s="78">
        <v>113.606859</v>
      </c>
      <c r="M68" s="76">
        <v>21215.602916905998</v>
      </c>
      <c r="N68" s="69"/>
      <c r="O68" s="77">
        <f t="shared" si="0"/>
        <v>1.0560278588097638E-2</v>
      </c>
      <c r="P68" s="77">
        <f>M68/'סכום נכסי הקרן'!$C$42</f>
        <v>6.4285997263283465E-3</v>
      </c>
    </row>
    <row r="69" spans="2:16">
      <c r="B69" s="75" t="s">
        <v>1527</v>
      </c>
      <c r="C69" s="69" t="s">
        <v>1528</v>
      </c>
      <c r="D69" s="69" t="s">
        <v>228</v>
      </c>
      <c r="E69" s="69"/>
      <c r="F69" s="94">
        <v>42491</v>
      </c>
      <c r="G69" s="76">
        <v>6.6700000000000514</v>
      </c>
      <c r="H69" s="82" t="s">
        <v>130</v>
      </c>
      <c r="I69" s="83">
        <v>4.8000000000000001E-2</v>
      </c>
      <c r="J69" s="83">
        <v>4.8500000000000182E-2</v>
      </c>
      <c r="K69" s="76">
        <v>20078408.735679999</v>
      </c>
      <c r="L69" s="78">
        <v>113.393186</v>
      </c>
      <c r="M69" s="76">
        <v>22767.547419743005</v>
      </c>
      <c r="N69" s="69"/>
      <c r="O69" s="77">
        <f t="shared" si="0"/>
        <v>1.1332774489694932E-2</v>
      </c>
      <c r="P69" s="77">
        <f>M69/'סכום נכסי הקרן'!$C$42</f>
        <v>6.8988588108941009E-3</v>
      </c>
    </row>
    <row r="70" spans="2:16">
      <c r="B70" s="75" t="s">
        <v>1529</v>
      </c>
      <c r="C70" s="69" t="s">
        <v>1530</v>
      </c>
      <c r="D70" s="69" t="s">
        <v>228</v>
      </c>
      <c r="E70" s="69"/>
      <c r="F70" s="94">
        <v>42522</v>
      </c>
      <c r="G70" s="76">
        <v>6.7500000000001927</v>
      </c>
      <c r="H70" s="82" t="s">
        <v>130</v>
      </c>
      <c r="I70" s="83">
        <v>4.8000000000000001E-2</v>
      </c>
      <c r="J70" s="83">
        <v>4.8500000000001008E-2</v>
      </c>
      <c r="K70" s="76">
        <v>11433684.617779998</v>
      </c>
      <c r="L70" s="78">
        <v>112.487043</v>
      </c>
      <c r="M70" s="76">
        <v>12861.413688782</v>
      </c>
      <c r="N70" s="69"/>
      <c r="O70" s="77">
        <f t="shared" si="0"/>
        <v>6.4018973263342879E-3</v>
      </c>
      <c r="P70" s="77">
        <f>M70/'סכום נכסי הקרן'!$C$42</f>
        <v>3.8971732664742709E-3</v>
      </c>
    </row>
    <row r="71" spans="2:16">
      <c r="B71" s="75" t="s">
        <v>1531</v>
      </c>
      <c r="C71" s="69" t="s">
        <v>1532</v>
      </c>
      <c r="D71" s="69" t="s">
        <v>228</v>
      </c>
      <c r="E71" s="69"/>
      <c r="F71" s="94">
        <v>42552</v>
      </c>
      <c r="G71" s="76">
        <v>6.8299999999994503</v>
      </c>
      <c r="H71" s="82" t="s">
        <v>130</v>
      </c>
      <c r="I71" s="83">
        <v>4.8000000000000001E-2</v>
      </c>
      <c r="J71" s="83">
        <v>4.8499999999996941E-2</v>
      </c>
      <c r="K71" s="76">
        <v>3519383.7242820002</v>
      </c>
      <c r="L71" s="78">
        <v>111.70478</v>
      </c>
      <c r="M71" s="76">
        <v>3931.3198359520002</v>
      </c>
      <c r="N71" s="69"/>
      <c r="O71" s="77">
        <f t="shared" si="0"/>
        <v>1.9568537764008045E-3</v>
      </c>
      <c r="P71" s="77">
        <f>M71/'סכום נכסי הקרן'!$C$42</f>
        <v>1.1912403206496254E-3</v>
      </c>
    </row>
    <row r="72" spans="2:16">
      <c r="B72" s="75" t="s">
        <v>1533</v>
      </c>
      <c r="C72" s="69" t="s">
        <v>1534</v>
      </c>
      <c r="D72" s="69" t="s">
        <v>228</v>
      </c>
      <c r="E72" s="69"/>
      <c r="F72" s="94">
        <v>42583</v>
      </c>
      <c r="G72" s="76">
        <v>6.9200000000000674</v>
      </c>
      <c r="H72" s="82" t="s">
        <v>130</v>
      </c>
      <c r="I72" s="83">
        <v>4.8000000000000001E-2</v>
      </c>
      <c r="J72" s="83">
        <v>4.8500000000000598E-2</v>
      </c>
      <c r="K72" s="76">
        <v>30129727.568392001</v>
      </c>
      <c r="L72" s="78">
        <v>110.934865</v>
      </c>
      <c r="M72" s="76">
        <v>33424.372537839998</v>
      </c>
      <c r="N72" s="69"/>
      <c r="O72" s="77">
        <f t="shared" si="0"/>
        <v>1.6637315800753418E-2</v>
      </c>
      <c r="P72" s="77">
        <f>M72/'סכום נכסי הקרן'!$C$42</f>
        <v>1.0128013471548845E-2</v>
      </c>
    </row>
    <row r="73" spans="2:16">
      <c r="B73" s="75" t="s">
        <v>1535</v>
      </c>
      <c r="C73" s="69" t="s">
        <v>1536</v>
      </c>
      <c r="D73" s="69" t="s">
        <v>228</v>
      </c>
      <c r="E73" s="69"/>
      <c r="F73" s="94">
        <v>42614</v>
      </c>
      <c r="G73" s="76">
        <v>7.0000000000001972</v>
      </c>
      <c r="H73" s="82" t="s">
        <v>130</v>
      </c>
      <c r="I73" s="83">
        <v>4.8000000000000001E-2</v>
      </c>
      <c r="J73" s="83">
        <v>4.850000000000098E-2</v>
      </c>
      <c r="K73" s="76">
        <v>9229905.4428039994</v>
      </c>
      <c r="L73" s="78">
        <v>110.044196</v>
      </c>
      <c r="M73" s="76">
        <v>10156.975250019999</v>
      </c>
      <c r="N73" s="69"/>
      <c r="O73" s="77">
        <f t="shared" si="0"/>
        <v>5.0557360388354356E-3</v>
      </c>
      <c r="P73" s="77">
        <f>M73/'סכום נכסי הקרן'!$C$42</f>
        <v>3.0776937411743726E-3</v>
      </c>
    </row>
    <row r="74" spans="2:16">
      <c r="B74" s="75" t="s">
        <v>1537</v>
      </c>
      <c r="C74" s="69" t="s">
        <v>1538</v>
      </c>
      <c r="D74" s="69" t="s">
        <v>228</v>
      </c>
      <c r="E74" s="69"/>
      <c r="F74" s="94">
        <v>42644</v>
      </c>
      <c r="G74" s="76">
        <v>6.9199999999998498</v>
      </c>
      <c r="H74" s="82" t="s">
        <v>130</v>
      </c>
      <c r="I74" s="83">
        <v>4.8000000000000001E-2</v>
      </c>
      <c r="J74" s="83">
        <v>4.8499999999999377E-2</v>
      </c>
      <c r="K74" s="76">
        <v>7099537.2913730005</v>
      </c>
      <c r="L74" s="78">
        <v>112.57871</v>
      </c>
      <c r="M74" s="76">
        <v>7992.5675315099998</v>
      </c>
      <c r="N74" s="69"/>
      <c r="O74" s="77">
        <f t="shared" si="0"/>
        <v>3.9783804446901182E-3</v>
      </c>
      <c r="P74" s="77">
        <f>M74/'סכום נכסי הקרן'!$C$42</f>
        <v>2.4218504487931482E-3</v>
      </c>
    </row>
    <row r="75" spans="2:16">
      <c r="B75" s="75" t="s">
        <v>1539</v>
      </c>
      <c r="C75" s="69" t="s">
        <v>1540</v>
      </c>
      <c r="D75" s="69" t="s">
        <v>228</v>
      </c>
      <c r="E75" s="69"/>
      <c r="F75" s="94">
        <v>42675</v>
      </c>
      <c r="G75" s="76">
        <v>7.0100000000000753</v>
      </c>
      <c r="H75" s="82" t="s">
        <v>130</v>
      </c>
      <c r="I75" s="83">
        <v>4.8000000000000001E-2</v>
      </c>
      <c r="J75" s="83">
        <v>4.849999999999996E-2</v>
      </c>
      <c r="K75" s="76">
        <v>10355102.207273999</v>
      </c>
      <c r="L75" s="78">
        <v>112.237318</v>
      </c>
      <c r="M75" s="76">
        <v>11622.289003213</v>
      </c>
      <c r="N75" s="69"/>
      <c r="O75" s="77">
        <f t="shared" si="0"/>
        <v>5.7851106181625329E-3</v>
      </c>
      <c r="P75" s="77">
        <f>M75/'סכום נכסי הקרן'!$C$42</f>
        <v>3.5217025977530027E-3</v>
      </c>
    </row>
    <row r="76" spans="2:16">
      <c r="B76" s="75" t="s">
        <v>1541</v>
      </c>
      <c r="C76" s="69" t="s">
        <v>1542</v>
      </c>
      <c r="D76" s="69" t="s">
        <v>228</v>
      </c>
      <c r="E76" s="69"/>
      <c r="F76" s="94">
        <v>42705</v>
      </c>
      <c r="G76" s="76">
        <v>7.0899999999998258</v>
      </c>
      <c r="H76" s="82" t="s">
        <v>130</v>
      </c>
      <c r="I76" s="83">
        <v>4.8000000000000001E-2</v>
      </c>
      <c r="J76" s="83">
        <v>4.8599999999998832E-2</v>
      </c>
      <c r="K76" s="76">
        <v>11569248.113276999</v>
      </c>
      <c r="L76" s="78">
        <v>111.55238900000001</v>
      </c>
      <c r="M76" s="76">
        <v>12905.772642124999</v>
      </c>
      <c r="N76" s="69"/>
      <c r="O76" s="77">
        <f t="shared" si="0"/>
        <v>6.4239774391179408E-3</v>
      </c>
      <c r="P76" s="77">
        <f>M76/'סכום נכסי הקרן'!$C$42</f>
        <v>3.9106145981412472E-3</v>
      </c>
    </row>
    <row r="77" spans="2:16">
      <c r="B77" s="75" t="s">
        <v>1543</v>
      </c>
      <c r="C77" s="69" t="s">
        <v>1544</v>
      </c>
      <c r="D77" s="69" t="s">
        <v>228</v>
      </c>
      <c r="E77" s="69"/>
      <c r="F77" s="94">
        <v>42736</v>
      </c>
      <c r="G77" s="76">
        <v>7.1699999999998809</v>
      </c>
      <c r="H77" s="82" t="s">
        <v>130</v>
      </c>
      <c r="I77" s="83">
        <v>4.8000000000000001E-2</v>
      </c>
      <c r="J77" s="83">
        <v>4.8499999999999002E-2</v>
      </c>
      <c r="K77" s="76">
        <v>23433786.307808999</v>
      </c>
      <c r="L77" s="78">
        <v>111.589361</v>
      </c>
      <c r="M77" s="76">
        <v>26149.612448235999</v>
      </c>
      <c r="N77" s="69"/>
      <c r="O77" s="77">
        <f t="shared" si="0"/>
        <v>1.3016231191059185E-2</v>
      </c>
      <c r="P77" s="77">
        <f>M77/'סכום נכסי הקרן'!$C$42</f>
        <v>7.923667881923108E-3</v>
      </c>
    </row>
    <row r="78" spans="2:16">
      <c r="B78" s="75" t="s">
        <v>1545</v>
      </c>
      <c r="C78" s="69" t="s">
        <v>1546</v>
      </c>
      <c r="D78" s="69" t="s">
        <v>228</v>
      </c>
      <c r="E78" s="69"/>
      <c r="F78" s="94">
        <v>42767</v>
      </c>
      <c r="G78" s="76">
        <v>7.2600000000001783</v>
      </c>
      <c r="H78" s="82" t="s">
        <v>130</v>
      </c>
      <c r="I78" s="83">
        <v>4.8000000000000001E-2</v>
      </c>
      <c r="J78" s="83">
        <v>4.8500000000001202E-2</v>
      </c>
      <c r="K78" s="76">
        <v>12809663.972997</v>
      </c>
      <c r="L78" s="78">
        <v>111.140078</v>
      </c>
      <c r="M78" s="76">
        <v>14236.670543897997</v>
      </c>
      <c r="N78" s="69"/>
      <c r="O78" s="77">
        <f t="shared" ref="O78:O141" si="2">IFERROR(M78/$M$11,0)</f>
        <v>7.0864451837342295E-3</v>
      </c>
      <c r="P78" s="77">
        <f>M78/'סכום נכסי הקרן'!$C$42</f>
        <v>4.3138937281579125E-3</v>
      </c>
    </row>
    <row r="79" spans="2:16">
      <c r="B79" s="75" t="s">
        <v>1547</v>
      </c>
      <c r="C79" s="69" t="s">
        <v>1548</v>
      </c>
      <c r="D79" s="69" t="s">
        <v>228</v>
      </c>
      <c r="E79" s="69"/>
      <c r="F79" s="94">
        <v>42795</v>
      </c>
      <c r="G79" s="76">
        <v>7.3399999999999155</v>
      </c>
      <c r="H79" s="82" t="s">
        <v>130</v>
      </c>
      <c r="I79" s="83">
        <v>4.8000000000000001E-2</v>
      </c>
      <c r="J79" s="83">
        <v>4.8499999999999314E-2</v>
      </c>
      <c r="K79" s="76">
        <v>15870673.216632999</v>
      </c>
      <c r="L79" s="78">
        <v>110.93251600000001</v>
      </c>
      <c r="M79" s="76">
        <v>17605.737166372001</v>
      </c>
      <c r="N79" s="69"/>
      <c r="O79" s="77">
        <f t="shared" si="2"/>
        <v>8.7634317984693448E-3</v>
      </c>
      <c r="P79" s="77">
        <f>M79/'סכום נכסי הקרן'!$C$42</f>
        <v>5.3347641154877726E-3</v>
      </c>
    </row>
    <row r="80" spans="2:16">
      <c r="B80" s="75" t="s">
        <v>1549</v>
      </c>
      <c r="C80" s="69" t="s">
        <v>1550</v>
      </c>
      <c r="D80" s="69" t="s">
        <v>228</v>
      </c>
      <c r="E80" s="69"/>
      <c r="F80" s="94">
        <v>42826</v>
      </c>
      <c r="G80" s="76">
        <v>7.2499999999999014</v>
      </c>
      <c r="H80" s="82" t="s">
        <v>130</v>
      </c>
      <c r="I80" s="83">
        <v>4.8000000000000001E-2</v>
      </c>
      <c r="J80" s="83">
        <v>4.8499999999999488E-2</v>
      </c>
      <c r="K80" s="76">
        <v>11200415.329510998</v>
      </c>
      <c r="L80" s="78">
        <v>113.146908</v>
      </c>
      <c r="M80" s="76">
        <v>12672.923659289001</v>
      </c>
      <c r="N80" s="69"/>
      <c r="O80" s="77">
        <f t="shared" si="2"/>
        <v>6.308074528541506E-3</v>
      </c>
      <c r="P80" s="77">
        <f>M80/'סכום נכסי הקרן'!$C$42</f>
        <v>3.8400583705761799E-3</v>
      </c>
    </row>
    <row r="81" spans="2:16">
      <c r="B81" s="75" t="s">
        <v>1551</v>
      </c>
      <c r="C81" s="69" t="s">
        <v>1552</v>
      </c>
      <c r="D81" s="69" t="s">
        <v>228</v>
      </c>
      <c r="E81" s="69"/>
      <c r="F81" s="94">
        <v>42856</v>
      </c>
      <c r="G81" s="76">
        <v>7.3300000000000951</v>
      </c>
      <c r="H81" s="82" t="s">
        <v>130</v>
      </c>
      <c r="I81" s="83">
        <v>4.8000000000000001E-2</v>
      </c>
      <c r="J81" s="83">
        <v>4.8500000000000487E-2</v>
      </c>
      <c r="K81" s="76">
        <v>20241822.332486</v>
      </c>
      <c r="L81" s="78">
        <v>112.359542</v>
      </c>
      <c r="M81" s="76">
        <v>22743.618942554</v>
      </c>
      <c r="N81" s="69"/>
      <c r="O81" s="77">
        <f t="shared" si="2"/>
        <v>1.1320863850798902E-2</v>
      </c>
      <c r="P81" s="77">
        <f>M81/'סכום נכסי הקרן'!$C$42</f>
        <v>6.8916081754768011E-3</v>
      </c>
    </row>
    <row r="82" spans="2:16">
      <c r="B82" s="75" t="s">
        <v>1553</v>
      </c>
      <c r="C82" s="69" t="s">
        <v>1554</v>
      </c>
      <c r="D82" s="69" t="s">
        <v>228</v>
      </c>
      <c r="E82" s="69"/>
      <c r="F82" s="94">
        <v>42887</v>
      </c>
      <c r="G82" s="76">
        <v>7.4200000000001092</v>
      </c>
      <c r="H82" s="82" t="s">
        <v>130</v>
      </c>
      <c r="I82" s="83">
        <v>4.8000000000000001E-2</v>
      </c>
      <c r="J82" s="83">
        <v>4.8500000000000654E-2</v>
      </c>
      <c r="K82" s="76">
        <v>17775541.138789002</v>
      </c>
      <c r="L82" s="78">
        <v>111.70463599999999</v>
      </c>
      <c r="M82" s="76">
        <v>19856.103472002</v>
      </c>
      <c r="N82" s="69"/>
      <c r="O82" s="77">
        <f t="shared" si="2"/>
        <v>9.8835741392643717E-3</v>
      </c>
      <c r="P82" s="77">
        <f>M82/'סכום נכסי הקרן'!$C$42</f>
        <v>6.0166539619923715E-3</v>
      </c>
    </row>
    <row r="83" spans="2:16">
      <c r="B83" s="75" t="s">
        <v>1555</v>
      </c>
      <c r="C83" s="69" t="s">
        <v>1556</v>
      </c>
      <c r="D83" s="69" t="s">
        <v>228</v>
      </c>
      <c r="E83" s="69"/>
      <c r="F83" s="94">
        <v>42918</v>
      </c>
      <c r="G83" s="76">
        <v>7.5000000000002913</v>
      </c>
      <c r="H83" s="82" t="s">
        <v>130</v>
      </c>
      <c r="I83" s="83">
        <v>4.8000000000000001E-2</v>
      </c>
      <c r="J83" s="83">
        <v>4.8500000000001577E-2</v>
      </c>
      <c r="K83" s="76">
        <v>7717177.4813960008</v>
      </c>
      <c r="L83" s="78">
        <v>110.78368</v>
      </c>
      <c r="M83" s="76">
        <v>8549.3732006490009</v>
      </c>
      <c r="N83" s="69"/>
      <c r="O83" s="77">
        <f t="shared" si="2"/>
        <v>4.2555360366650398E-3</v>
      </c>
      <c r="P83" s="77">
        <f>M83/'סכום נכסי הקרן'!$C$42</f>
        <v>2.5905697063256638E-3</v>
      </c>
    </row>
    <row r="84" spans="2:16">
      <c r="B84" s="75" t="s">
        <v>1557</v>
      </c>
      <c r="C84" s="69" t="s">
        <v>1558</v>
      </c>
      <c r="D84" s="69" t="s">
        <v>228</v>
      </c>
      <c r="E84" s="69"/>
      <c r="F84" s="94">
        <v>42949</v>
      </c>
      <c r="G84" s="76">
        <v>7.5899999999998995</v>
      </c>
      <c r="H84" s="82" t="s">
        <v>130</v>
      </c>
      <c r="I84" s="83">
        <v>4.8000000000000001E-2</v>
      </c>
      <c r="J84" s="83">
        <v>4.849999999999928E-2</v>
      </c>
      <c r="K84" s="76">
        <v>18896985.052728001</v>
      </c>
      <c r="L84" s="78">
        <v>111.143379</v>
      </c>
      <c r="M84" s="76">
        <v>21002.747681790002</v>
      </c>
      <c r="N84" s="69"/>
      <c r="O84" s="77">
        <f t="shared" si="2"/>
        <v>1.0454327765461872E-2</v>
      </c>
      <c r="P84" s="77">
        <f>M84/'סכום נכסי הקרן'!$C$42</f>
        <v>6.364101860697394E-3</v>
      </c>
    </row>
    <row r="85" spans="2:16">
      <c r="B85" s="75" t="s">
        <v>1559</v>
      </c>
      <c r="C85" s="69" t="s">
        <v>1560</v>
      </c>
      <c r="D85" s="69" t="s">
        <v>228</v>
      </c>
      <c r="E85" s="69"/>
      <c r="F85" s="94">
        <v>42979</v>
      </c>
      <c r="G85" s="76">
        <v>7.6700000000002468</v>
      </c>
      <c r="H85" s="82" t="s">
        <v>130</v>
      </c>
      <c r="I85" s="83">
        <v>4.8000000000000001E-2</v>
      </c>
      <c r="J85" s="83">
        <v>4.8500000000001223E-2</v>
      </c>
      <c r="K85" s="76">
        <v>8488289.5062920004</v>
      </c>
      <c r="L85" s="78">
        <v>110.831519</v>
      </c>
      <c r="M85" s="76">
        <v>9407.7002104010007</v>
      </c>
      <c r="N85" s="69"/>
      <c r="O85" s="77">
        <f t="shared" si="2"/>
        <v>4.6827768922830058E-3</v>
      </c>
      <c r="P85" s="77">
        <f>M85/'סכום נכסי הקרן'!$C$42</f>
        <v>2.8506537963985863E-3</v>
      </c>
    </row>
    <row r="86" spans="2:16">
      <c r="B86" s="75" t="s">
        <v>1561</v>
      </c>
      <c r="C86" s="69" t="s">
        <v>1562</v>
      </c>
      <c r="D86" s="69" t="s">
        <v>228</v>
      </c>
      <c r="E86" s="69"/>
      <c r="F86" s="94">
        <v>43009</v>
      </c>
      <c r="G86" s="76">
        <v>7.5699999999999159</v>
      </c>
      <c r="H86" s="82" t="s">
        <v>130</v>
      </c>
      <c r="I86" s="83">
        <v>4.8000000000000001E-2</v>
      </c>
      <c r="J86" s="83">
        <v>4.8499999999999571E-2</v>
      </c>
      <c r="K86" s="76">
        <v>16223243.648097999</v>
      </c>
      <c r="L86" s="78">
        <v>112.704549</v>
      </c>
      <c r="M86" s="76">
        <v>18284.333530207998</v>
      </c>
      <c r="N86" s="69"/>
      <c r="O86" s="77">
        <f t="shared" si="2"/>
        <v>9.1012099270969191E-3</v>
      </c>
      <c r="P86" s="77">
        <f>M86/'סכום נכסי הקרן'!$C$42</f>
        <v>5.5403875152058753E-3</v>
      </c>
    </row>
    <row r="87" spans="2:16">
      <c r="B87" s="75" t="s">
        <v>1563</v>
      </c>
      <c r="C87" s="69" t="s">
        <v>1564</v>
      </c>
      <c r="D87" s="69" t="s">
        <v>228</v>
      </c>
      <c r="E87" s="69"/>
      <c r="F87" s="94">
        <v>43040</v>
      </c>
      <c r="G87" s="76">
        <v>7.6499999999997907</v>
      </c>
      <c r="H87" s="82" t="s">
        <v>130</v>
      </c>
      <c r="I87" s="83">
        <v>4.8000000000000001E-2</v>
      </c>
      <c r="J87" s="83">
        <v>4.8499999999999037E-2</v>
      </c>
      <c r="K87" s="76">
        <v>17404996.528464999</v>
      </c>
      <c r="L87" s="78">
        <v>112.133321</v>
      </c>
      <c r="M87" s="76">
        <v>19516.800552933997</v>
      </c>
      <c r="N87" s="69"/>
      <c r="O87" s="77">
        <f t="shared" si="2"/>
        <v>9.7146827169867812E-3</v>
      </c>
      <c r="P87" s="77">
        <f>M87/'סכום נכסי הקרן'!$C$42</f>
        <v>5.9138408267161253E-3</v>
      </c>
    </row>
    <row r="88" spans="2:16">
      <c r="B88" s="75" t="s">
        <v>1565</v>
      </c>
      <c r="C88" s="69" t="s">
        <v>1566</v>
      </c>
      <c r="D88" s="69" t="s">
        <v>228</v>
      </c>
      <c r="E88" s="69"/>
      <c r="F88" s="94">
        <v>43070</v>
      </c>
      <c r="G88" s="76">
        <v>7.7400000000001512</v>
      </c>
      <c r="H88" s="82" t="s">
        <v>130</v>
      </c>
      <c r="I88" s="83">
        <v>4.8000000000000001E-2</v>
      </c>
      <c r="J88" s="83">
        <v>4.8500000000001257E-2</v>
      </c>
      <c r="K88" s="76">
        <v>17823933.158794001</v>
      </c>
      <c r="L88" s="78">
        <v>111.371229</v>
      </c>
      <c r="M88" s="76">
        <v>19850.733406250001</v>
      </c>
      <c r="N88" s="69"/>
      <c r="O88" s="77">
        <f t="shared" si="2"/>
        <v>9.8809011353153623E-3</v>
      </c>
      <c r="P88" s="77">
        <f>M88/'סכום נכסי הקרן'!$C$42</f>
        <v>6.0150267632104711E-3</v>
      </c>
    </row>
    <row r="89" spans="2:16">
      <c r="B89" s="75" t="s">
        <v>1567</v>
      </c>
      <c r="C89" s="69" t="s">
        <v>1568</v>
      </c>
      <c r="D89" s="69" t="s">
        <v>228</v>
      </c>
      <c r="E89" s="69"/>
      <c r="F89" s="94">
        <v>43101</v>
      </c>
      <c r="G89" s="76">
        <v>7.8200000000000855</v>
      </c>
      <c r="H89" s="82" t="s">
        <v>130</v>
      </c>
      <c r="I89" s="83">
        <v>4.8000000000000001E-2</v>
      </c>
      <c r="J89" s="83">
        <v>4.8500000000000473E-2</v>
      </c>
      <c r="K89" s="76">
        <v>24334075.398350999</v>
      </c>
      <c r="L89" s="78">
        <v>111.25304300000001</v>
      </c>
      <c r="M89" s="76">
        <v>27072.399339802003</v>
      </c>
      <c r="N89" s="69"/>
      <c r="O89" s="77">
        <f t="shared" si="2"/>
        <v>1.3475557597692497E-2</v>
      </c>
      <c r="P89" s="77">
        <f>M89/'סכום נכסי הקרן'!$C$42</f>
        <v>8.2032841427390289E-3</v>
      </c>
    </row>
    <row r="90" spans="2:16">
      <c r="B90" s="75" t="s">
        <v>1569</v>
      </c>
      <c r="C90" s="69" t="s">
        <v>1570</v>
      </c>
      <c r="D90" s="69" t="s">
        <v>228</v>
      </c>
      <c r="E90" s="69"/>
      <c r="F90" s="94">
        <v>43132</v>
      </c>
      <c r="G90" s="76">
        <v>7.9099999999999806</v>
      </c>
      <c r="H90" s="82" t="s">
        <v>130</v>
      </c>
      <c r="I90" s="83">
        <v>4.8000000000000001E-2</v>
      </c>
      <c r="J90" s="83">
        <v>4.8499999999999668E-2</v>
      </c>
      <c r="K90" s="76">
        <v>23361428.715991996</v>
      </c>
      <c r="L90" s="78">
        <v>110.699871</v>
      </c>
      <c r="M90" s="76">
        <v>25861.071515760999</v>
      </c>
      <c r="N90" s="69"/>
      <c r="O90" s="77">
        <f t="shared" si="2"/>
        <v>1.2872607055419968E-2</v>
      </c>
      <c r="P90" s="77">
        <f>M90/'סכום נכסי הקרן'!$C$42</f>
        <v>7.8362362794931247E-3</v>
      </c>
    </row>
    <row r="91" spans="2:16">
      <c r="B91" s="75" t="s">
        <v>1571</v>
      </c>
      <c r="C91" s="69" t="s">
        <v>1572</v>
      </c>
      <c r="D91" s="69" t="s">
        <v>228</v>
      </c>
      <c r="E91" s="69"/>
      <c r="F91" s="94">
        <v>43161</v>
      </c>
      <c r="G91" s="76">
        <v>7.9900000000005535</v>
      </c>
      <c r="H91" s="82" t="s">
        <v>130</v>
      </c>
      <c r="I91" s="83">
        <v>4.8000000000000001E-2</v>
      </c>
      <c r="J91" s="83">
        <v>4.8500000000004186E-2</v>
      </c>
      <c r="K91" s="76">
        <v>5495292.4485950004</v>
      </c>
      <c r="L91" s="78">
        <v>110.815612</v>
      </c>
      <c r="M91" s="76">
        <v>6089.641982737</v>
      </c>
      <c r="N91" s="69"/>
      <c r="O91" s="77">
        <f t="shared" si="2"/>
        <v>3.0311802163412883E-3</v>
      </c>
      <c r="P91" s="77">
        <f>M91/'סכום נכסי הקרן'!$C$42</f>
        <v>1.8452396067643719E-3</v>
      </c>
    </row>
    <row r="92" spans="2:16">
      <c r="B92" s="75" t="s">
        <v>1573</v>
      </c>
      <c r="C92" s="69" t="s">
        <v>1574</v>
      </c>
      <c r="D92" s="69" t="s">
        <v>228</v>
      </c>
      <c r="E92" s="69"/>
      <c r="F92" s="94">
        <v>43221</v>
      </c>
      <c r="G92" s="76">
        <v>7.9600000000000417</v>
      </c>
      <c r="H92" s="82" t="s">
        <v>130</v>
      </c>
      <c r="I92" s="83">
        <v>4.8000000000000001E-2</v>
      </c>
      <c r="J92" s="83">
        <v>4.8500000000000251E-2</v>
      </c>
      <c r="K92" s="76">
        <v>22242025.826026</v>
      </c>
      <c r="L92" s="78">
        <v>112.135518</v>
      </c>
      <c r="M92" s="76">
        <v>24941.210878451002</v>
      </c>
      <c r="N92" s="69"/>
      <c r="O92" s="77">
        <f t="shared" si="2"/>
        <v>1.2414737221116185E-2</v>
      </c>
      <c r="P92" s="77">
        <f>M92/'סכום נכסי הקרן'!$C$42</f>
        <v>7.5575067112394192E-3</v>
      </c>
    </row>
    <row r="93" spans="2:16">
      <c r="B93" s="75" t="s">
        <v>1575</v>
      </c>
      <c r="C93" s="69" t="s">
        <v>1576</v>
      </c>
      <c r="D93" s="69" t="s">
        <v>228</v>
      </c>
      <c r="E93" s="69"/>
      <c r="F93" s="94">
        <v>43252</v>
      </c>
      <c r="G93" s="76">
        <v>8.0399999999998499</v>
      </c>
      <c r="H93" s="82" t="s">
        <v>130</v>
      </c>
      <c r="I93" s="83">
        <v>4.8000000000000001E-2</v>
      </c>
      <c r="J93" s="83">
        <v>4.8499999999998773E-2</v>
      </c>
      <c r="K93" s="76">
        <v>12394743.551131001</v>
      </c>
      <c r="L93" s="78">
        <v>111.25162</v>
      </c>
      <c r="M93" s="76">
        <v>13789.353049902</v>
      </c>
      <c r="N93" s="69"/>
      <c r="O93" s="77">
        <f t="shared" si="2"/>
        <v>6.8637884262322691E-3</v>
      </c>
      <c r="P93" s="77">
        <f>M93/'סכום נכסי הקרן'!$C$42</f>
        <v>4.1783507916339137E-3</v>
      </c>
    </row>
    <row r="94" spans="2:16">
      <c r="B94" s="75" t="s">
        <v>1577</v>
      </c>
      <c r="C94" s="69" t="s">
        <v>1578</v>
      </c>
      <c r="D94" s="69" t="s">
        <v>228</v>
      </c>
      <c r="E94" s="69"/>
      <c r="F94" s="94">
        <v>43282</v>
      </c>
      <c r="G94" s="76">
        <v>8.1299999999999972</v>
      </c>
      <c r="H94" s="82" t="s">
        <v>130</v>
      </c>
      <c r="I94" s="83">
        <v>4.8000000000000001E-2</v>
      </c>
      <c r="J94" s="83">
        <v>4.8500000000000189E-2</v>
      </c>
      <c r="K94" s="76">
        <v>9506167.9134720005</v>
      </c>
      <c r="L94" s="78">
        <v>110.271704</v>
      </c>
      <c r="M94" s="76">
        <v>10482.613350308</v>
      </c>
      <c r="N94" s="69"/>
      <c r="O94" s="77">
        <f t="shared" si="2"/>
        <v>5.2178256608654506E-3</v>
      </c>
      <c r="P94" s="77">
        <f>M94/'סכום נכסי הקרן'!$C$42</f>
        <v>3.1763662611396367E-3</v>
      </c>
    </row>
    <row r="95" spans="2:16">
      <c r="B95" s="75" t="s">
        <v>1579</v>
      </c>
      <c r="C95" s="69" t="s">
        <v>1580</v>
      </c>
      <c r="D95" s="69" t="s">
        <v>228</v>
      </c>
      <c r="E95" s="69"/>
      <c r="F95" s="94">
        <v>43313</v>
      </c>
      <c r="G95" s="76">
        <v>8.2100000000000861</v>
      </c>
      <c r="H95" s="82" t="s">
        <v>130</v>
      </c>
      <c r="I95" s="83">
        <v>4.8000000000000001E-2</v>
      </c>
      <c r="J95" s="83">
        <v>4.8600000000000664E-2</v>
      </c>
      <c r="K95" s="76">
        <v>26856781.028979</v>
      </c>
      <c r="L95" s="78">
        <v>109.694039</v>
      </c>
      <c r="M95" s="76">
        <v>29460.287760864001</v>
      </c>
      <c r="N95" s="69"/>
      <c r="O95" s="77">
        <f t="shared" si="2"/>
        <v>1.4664152947184681E-2</v>
      </c>
      <c r="P95" s="77">
        <f>M95/'סכום נכסי הקרן'!$C$42</f>
        <v>8.9268449536320949E-3</v>
      </c>
    </row>
    <row r="96" spans="2:16">
      <c r="B96" s="75" t="s">
        <v>1581</v>
      </c>
      <c r="C96" s="69" t="s">
        <v>1582</v>
      </c>
      <c r="D96" s="69" t="s">
        <v>228</v>
      </c>
      <c r="E96" s="69"/>
      <c r="F96" s="94">
        <v>43345</v>
      </c>
      <c r="G96" s="76">
        <v>8.299999999999871</v>
      </c>
      <c r="H96" s="82" t="s">
        <v>130</v>
      </c>
      <c r="I96" s="83">
        <v>4.8000000000000001E-2</v>
      </c>
      <c r="J96" s="83">
        <v>4.8499999999999169E-2</v>
      </c>
      <c r="K96" s="76">
        <v>24927157.461215001</v>
      </c>
      <c r="L96" s="78">
        <v>109.25872200000001</v>
      </c>
      <c r="M96" s="76">
        <v>27235.093636965001</v>
      </c>
      <c r="N96" s="69"/>
      <c r="O96" s="77">
        <f t="shared" si="2"/>
        <v>1.355654031166321E-2</v>
      </c>
      <c r="P96" s="77">
        <f>M96/'סכום נכסי הקרן'!$C$42</f>
        <v>8.2525826009687397E-3</v>
      </c>
    </row>
    <row r="97" spans="2:16">
      <c r="B97" s="75" t="s">
        <v>1583</v>
      </c>
      <c r="C97" s="69" t="s">
        <v>1584</v>
      </c>
      <c r="D97" s="69" t="s">
        <v>228</v>
      </c>
      <c r="E97" s="69"/>
      <c r="F97" s="94">
        <v>43375</v>
      </c>
      <c r="G97" s="76">
        <v>8.1899999999997348</v>
      </c>
      <c r="H97" s="82" t="s">
        <v>130</v>
      </c>
      <c r="I97" s="83">
        <v>4.8000000000000001E-2</v>
      </c>
      <c r="J97" s="83">
        <v>4.8499999999998392E-2</v>
      </c>
      <c r="K97" s="76">
        <v>8951404.4297139999</v>
      </c>
      <c r="L97" s="78">
        <v>111.334687</v>
      </c>
      <c r="M97" s="76">
        <v>9966.0181097559998</v>
      </c>
      <c r="N97" s="69"/>
      <c r="O97" s="77">
        <f t="shared" si="2"/>
        <v>4.9606852119759579E-3</v>
      </c>
      <c r="P97" s="77">
        <f>M97/'סכום נכסי הקרן'!$C$42</f>
        <v>3.0198312790775087E-3</v>
      </c>
    </row>
    <row r="98" spans="2:16">
      <c r="B98" s="75" t="s">
        <v>1585</v>
      </c>
      <c r="C98" s="69" t="s">
        <v>1586</v>
      </c>
      <c r="D98" s="69" t="s">
        <v>228</v>
      </c>
      <c r="E98" s="69"/>
      <c r="F98" s="94">
        <v>43405</v>
      </c>
      <c r="G98" s="76">
        <v>8.2700000006063039</v>
      </c>
      <c r="H98" s="82" t="s">
        <v>130</v>
      </c>
      <c r="I98" s="83">
        <v>4.8000000000000001E-2</v>
      </c>
      <c r="J98" s="83">
        <v>4.8500000002755936E-2</v>
      </c>
      <c r="K98" s="76">
        <v>6057.2324360000002</v>
      </c>
      <c r="L98" s="78">
        <v>110.82275</v>
      </c>
      <c r="M98" s="76">
        <v>6.7127915590000002</v>
      </c>
      <c r="N98" s="69"/>
      <c r="O98" s="77">
        <f t="shared" si="2"/>
        <v>3.3413591517769808E-6</v>
      </c>
      <c r="P98" s="77">
        <f>M98/'סכום נכסי הקרן'!$C$42</f>
        <v>2.0340619188672121E-6</v>
      </c>
    </row>
    <row r="99" spans="2:16">
      <c r="B99" s="75" t="s">
        <v>1587</v>
      </c>
      <c r="C99" s="69" t="s">
        <v>1588</v>
      </c>
      <c r="D99" s="69" t="s">
        <v>228</v>
      </c>
      <c r="E99" s="69"/>
      <c r="F99" s="94">
        <v>43435</v>
      </c>
      <c r="G99" s="76">
        <v>8.35000000000014</v>
      </c>
      <c r="H99" s="82" t="s">
        <v>130</v>
      </c>
      <c r="I99" s="83">
        <v>4.8000000000000001E-2</v>
      </c>
      <c r="J99" s="83">
        <v>4.8600000000001191E-2</v>
      </c>
      <c r="K99" s="76">
        <v>10356418.996934</v>
      </c>
      <c r="L99" s="78">
        <v>109.99556800000001</v>
      </c>
      <c r="M99" s="76">
        <v>11391.601924324001</v>
      </c>
      <c r="N99" s="69"/>
      <c r="O99" s="77">
        <f t="shared" si="2"/>
        <v>5.6702838169029263E-3</v>
      </c>
      <c r="P99" s="77">
        <f>M99/'סכום נכסי הקרן'!$C$42</f>
        <v>3.4518014548054433E-3</v>
      </c>
    </row>
    <row r="100" spans="2:16">
      <c r="B100" s="75" t="s">
        <v>1589</v>
      </c>
      <c r="C100" s="69" t="s">
        <v>1590</v>
      </c>
      <c r="D100" s="69" t="s">
        <v>228</v>
      </c>
      <c r="E100" s="69"/>
      <c r="F100" s="94">
        <v>43497</v>
      </c>
      <c r="G100" s="76">
        <v>8.5200000000000049</v>
      </c>
      <c r="H100" s="82" t="s">
        <v>130</v>
      </c>
      <c r="I100" s="83">
        <v>4.8000000000000001E-2</v>
      </c>
      <c r="J100" s="83">
        <v>4.8499999999999946E-2</v>
      </c>
      <c r="K100" s="76">
        <v>15630754.140581001</v>
      </c>
      <c r="L100" s="78">
        <v>109.79259999999999</v>
      </c>
      <c r="M100" s="76">
        <v>17161.411294046</v>
      </c>
      <c r="N100" s="69"/>
      <c r="O100" s="77">
        <f t="shared" si="2"/>
        <v>8.542264150581149E-3</v>
      </c>
      <c r="P100" s="77">
        <f>M100/'סכום נכסי הקרן'!$C$42</f>
        <v>5.200127678690619E-3</v>
      </c>
    </row>
    <row r="101" spans="2:16">
      <c r="B101" s="75" t="s">
        <v>1591</v>
      </c>
      <c r="C101" s="69" t="s">
        <v>1592</v>
      </c>
      <c r="D101" s="69" t="s">
        <v>228</v>
      </c>
      <c r="E101" s="69"/>
      <c r="F101" s="94">
        <v>43525</v>
      </c>
      <c r="G101" s="76">
        <v>8.5999999999999108</v>
      </c>
      <c r="H101" s="82" t="s">
        <v>130</v>
      </c>
      <c r="I101" s="83">
        <v>4.8000000000000001E-2</v>
      </c>
      <c r="J101" s="83">
        <v>4.8699999999999487E-2</v>
      </c>
      <c r="K101" s="76">
        <v>24527643.478371002</v>
      </c>
      <c r="L101" s="78">
        <v>109.39924499999999</v>
      </c>
      <c r="M101" s="76">
        <v>26833.056864874001</v>
      </c>
      <c r="N101" s="69"/>
      <c r="O101" s="77">
        <f t="shared" si="2"/>
        <v>1.3356422486467807E-2</v>
      </c>
      <c r="P101" s="77">
        <f>M101/'סכום נכסי הקרן'!$C$42</f>
        <v>8.1307603038056168E-3</v>
      </c>
    </row>
    <row r="102" spans="2:16">
      <c r="B102" s="75" t="s">
        <v>1593</v>
      </c>
      <c r="C102" s="69" t="s">
        <v>1594</v>
      </c>
      <c r="D102" s="69" t="s">
        <v>228</v>
      </c>
      <c r="E102" s="69"/>
      <c r="F102" s="94">
        <v>43556</v>
      </c>
      <c r="G102" s="76">
        <v>8.4800000000003344</v>
      </c>
      <c r="H102" s="82" t="s">
        <v>130</v>
      </c>
      <c r="I102" s="83">
        <v>4.8000000000000001E-2</v>
      </c>
      <c r="J102" s="83">
        <v>4.8700000000002082E-2</v>
      </c>
      <c r="K102" s="76">
        <v>10860946.955163</v>
      </c>
      <c r="L102" s="78">
        <v>111.449601</v>
      </c>
      <c r="M102" s="76">
        <v>12104.482092726999</v>
      </c>
      <c r="N102" s="69"/>
      <c r="O102" s="77">
        <f t="shared" si="2"/>
        <v>6.0251270522213365E-3</v>
      </c>
      <c r="P102" s="77">
        <f>M102/'סכום נכסי הקרן'!$C$42</f>
        <v>3.6678132869202183E-3</v>
      </c>
    </row>
    <row r="103" spans="2:16">
      <c r="B103" s="75" t="s">
        <v>1595</v>
      </c>
      <c r="C103" s="69" t="s">
        <v>1596</v>
      </c>
      <c r="D103" s="69" t="s">
        <v>228</v>
      </c>
      <c r="E103" s="69"/>
      <c r="F103" s="94">
        <v>43586</v>
      </c>
      <c r="G103" s="76">
        <v>8.559999999999869</v>
      </c>
      <c r="H103" s="82" t="s">
        <v>130</v>
      </c>
      <c r="I103" s="83">
        <v>4.8000000000000001E-2</v>
      </c>
      <c r="J103" s="83">
        <v>4.8499999999999266E-2</v>
      </c>
      <c r="K103" s="76">
        <v>26460098.143904001</v>
      </c>
      <c r="L103" s="78">
        <v>110.60804400000001</v>
      </c>
      <c r="M103" s="76">
        <v>29266.996909838999</v>
      </c>
      <c r="N103" s="69"/>
      <c r="O103" s="77">
        <f t="shared" si="2"/>
        <v>1.4567940492447988E-2</v>
      </c>
      <c r="P103" s="77">
        <f>M103/'סכום נכסי הקרן'!$C$42</f>
        <v>8.8682753472500413E-3</v>
      </c>
    </row>
    <row r="104" spans="2:16">
      <c r="B104" s="75" t="s">
        <v>1597</v>
      </c>
      <c r="C104" s="69" t="s">
        <v>1598</v>
      </c>
      <c r="D104" s="69" t="s">
        <v>228</v>
      </c>
      <c r="E104" s="69"/>
      <c r="F104" s="94">
        <v>43617</v>
      </c>
      <c r="G104" s="76">
        <v>8.6399999998028409</v>
      </c>
      <c r="H104" s="82" t="s">
        <v>130</v>
      </c>
      <c r="I104" s="83">
        <v>4.8000000000000001E-2</v>
      </c>
      <c r="J104" s="83">
        <v>4.8499999998836217E-2</v>
      </c>
      <c r="K104" s="76">
        <v>6649.7877829999998</v>
      </c>
      <c r="L104" s="78">
        <v>109.833832</v>
      </c>
      <c r="M104" s="76">
        <v>7.3037167209999998</v>
      </c>
      <c r="N104" s="69"/>
      <c r="O104" s="77">
        <f t="shared" si="2"/>
        <v>3.6354980626473391E-6</v>
      </c>
      <c r="P104" s="77">
        <f>M104/'סכום נכסי הקרן'!$C$42</f>
        <v>2.2131198202425521E-6</v>
      </c>
    </row>
    <row r="105" spans="2:16">
      <c r="B105" s="75" t="s">
        <v>1599</v>
      </c>
      <c r="C105" s="69" t="s">
        <v>1600</v>
      </c>
      <c r="D105" s="69" t="s">
        <v>228</v>
      </c>
      <c r="E105" s="69"/>
      <c r="F105" s="94">
        <v>43647</v>
      </c>
      <c r="G105" s="76">
        <v>8.7300000000002793</v>
      </c>
      <c r="H105" s="82" t="s">
        <v>130</v>
      </c>
      <c r="I105" s="83">
        <v>4.8000000000000001E-2</v>
      </c>
      <c r="J105" s="83">
        <v>4.8500000000001188E-2</v>
      </c>
      <c r="K105" s="76">
        <v>8212948.7883860003</v>
      </c>
      <c r="L105" s="78">
        <v>108.64634599999999</v>
      </c>
      <c r="M105" s="76">
        <v>8923.0687911869991</v>
      </c>
      <c r="N105" s="69"/>
      <c r="O105" s="77">
        <f t="shared" si="2"/>
        <v>4.4415467552235133E-3</v>
      </c>
      <c r="P105" s="77">
        <f>M105/'סכום נכסי הקרן'!$C$42</f>
        <v>2.7038042620661628E-3</v>
      </c>
    </row>
    <row r="106" spans="2:16">
      <c r="B106" s="75" t="s">
        <v>1601</v>
      </c>
      <c r="C106" s="69" t="s">
        <v>1602</v>
      </c>
      <c r="D106" s="69" t="s">
        <v>228</v>
      </c>
      <c r="E106" s="69"/>
      <c r="F106" s="94">
        <v>43678</v>
      </c>
      <c r="G106" s="76">
        <v>8.8199999999999168</v>
      </c>
      <c r="H106" s="82" t="s">
        <v>130</v>
      </c>
      <c r="I106" s="83">
        <v>4.8000000000000001E-2</v>
      </c>
      <c r="J106" s="83">
        <v>4.8499999999999474E-2</v>
      </c>
      <c r="K106" s="76">
        <v>18447103.865389001</v>
      </c>
      <c r="L106" s="78">
        <v>108.86049</v>
      </c>
      <c r="M106" s="76">
        <v>20081.607739213003</v>
      </c>
      <c r="N106" s="69"/>
      <c r="O106" s="77">
        <f t="shared" si="2"/>
        <v>9.9958211441635511E-3</v>
      </c>
      <c r="P106" s="77">
        <f>M106/'סכום נכסי הקרן'!$C$42</f>
        <v>6.0849846465435668E-3</v>
      </c>
    </row>
    <row r="107" spans="2:16">
      <c r="B107" s="75" t="s">
        <v>1603</v>
      </c>
      <c r="C107" s="69" t="s">
        <v>1604</v>
      </c>
      <c r="D107" s="69" t="s">
        <v>228</v>
      </c>
      <c r="E107" s="69"/>
      <c r="F107" s="94">
        <v>43709</v>
      </c>
      <c r="G107" s="76">
        <v>8.8999999996652797</v>
      </c>
      <c r="H107" s="82" t="s">
        <v>130</v>
      </c>
      <c r="I107" s="83">
        <v>4.8000000000000001E-2</v>
      </c>
      <c r="J107" s="83">
        <v>4.8499999998441817E-2</v>
      </c>
      <c r="K107" s="76">
        <v>7966.5774430000001</v>
      </c>
      <c r="L107" s="78">
        <v>108.754215</v>
      </c>
      <c r="M107" s="76">
        <v>8.6639887510000015</v>
      </c>
      <c r="N107" s="69"/>
      <c r="O107" s="77">
        <f t="shared" si="2"/>
        <v>4.312587073440912E-6</v>
      </c>
      <c r="P107" s="77">
        <f>M107/'סכום נכסי הקרן'!$C$42</f>
        <v>2.6252996877692867E-6</v>
      </c>
    </row>
    <row r="108" spans="2:16">
      <c r="B108" s="75" t="s">
        <v>1605</v>
      </c>
      <c r="C108" s="69" t="s">
        <v>1606</v>
      </c>
      <c r="D108" s="69" t="s">
        <v>228</v>
      </c>
      <c r="E108" s="69"/>
      <c r="F108" s="94">
        <v>43740</v>
      </c>
      <c r="G108" s="76">
        <v>8.7699999999999161</v>
      </c>
      <c r="H108" s="82" t="s">
        <v>130</v>
      </c>
      <c r="I108" s="83">
        <v>4.8000000000000001E-2</v>
      </c>
      <c r="J108" s="83">
        <v>4.8499999999999599E-2</v>
      </c>
      <c r="K108" s="76">
        <v>21047829.283372</v>
      </c>
      <c r="L108" s="78">
        <v>110.670672</v>
      </c>
      <c r="M108" s="76">
        <v>23293.774210286996</v>
      </c>
      <c r="N108" s="69"/>
      <c r="O108" s="77">
        <f t="shared" si="2"/>
        <v>1.1594709138944838E-2</v>
      </c>
      <c r="P108" s="77">
        <f>M108/'סכום נכסי הקרן'!$C$42</f>
        <v>7.0583122761068203E-3</v>
      </c>
    </row>
    <row r="109" spans="2:16">
      <c r="B109" s="75" t="s">
        <v>1607</v>
      </c>
      <c r="C109" s="69" t="s">
        <v>1608</v>
      </c>
      <c r="D109" s="69" t="s">
        <v>228</v>
      </c>
      <c r="E109" s="69"/>
      <c r="F109" s="94">
        <v>43770</v>
      </c>
      <c r="G109" s="76">
        <v>8.8499999999998842</v>
      </c>
      <c r="H109" s="82" t="s">
        <v>130</v>
      </c>
      <c r="I109" s="83">
        <v>4.8000000000000001E-2</v>
      </c>
      <c r="J109" s="83">
        <v>4.8499999999999419E-2</v>
      </c>
      <c r="K109" s="76">
        <v>30547281.569577999</v>
      </c>
      <c r="L109" s="78">
        <v>110.46750299999999</v>
      </c>
      <c r="M109" s="76">
        <v>33744.819263366997</v>
      </c>
      <c r="N109" s="69"/>
      <c r="O109" s="77">
        <f t="shared" si="2"/>
        <v>1.6796821364062776E-2</v>
      </c>
      <c r="P109" s="77">
        <f>M109/'סכום נכסי הקרן'!$C$42</f>
        <v>1.0225112938393791E-2</v>
      </c>
    </row>
    <row r="110" spans="2:16">
      <c r="B110" s="75" t="s">
        <v>1609</v>
      </c>
      <c r="C110" s="69" t="s">
        <v>1610</v>
      </c>
      <c r="D110" s="69" t="s">
        <v>228</v>
      </c>
      <c r="E110" s="69"/>
      <c r="F110" s="94">
        <v>43800</v>
      </c>
      <c r="G110" s="76">
        <v>8.9400000000001256</v>
      </c>
      <c r="H110" s="82" t="s">
        <v>130</v>
      </c>
      <c r="I110" s="83">
        <v>4.8000000000000001E-2</v>
      </c>
      <c r="J110" s="83">
        <v>4.8500000000000494E-2</v>
      </c>
      <c r="K110" s="76">
        <v>13692176.403129</v>
      </c>
      <c r="L110" s="78">
        <v>109.612039</v>
      </c>
      <c r="M110" s="76">
        <v>15008.273760965001</v>
      </c>
      <c r="N110" s="69"/>
      <c r="O110" s="77">
        <f t="shared" si="2"/>
        <v>7.4705184039775621E-3</v>
      </c>
      <c r="P110" s="77">
        <f>M110/'סכום נכסי הקרן'!$C$42</f>
        <v>4.547699397009222E-3</v>
      </c>
    </row>
    <row r="111" spans="2:16">
      <c r="B111" s="75" t="s">
        <v>1611</v>
      </c>
      <c r="C111" s="69" t="s">
        <v>1612</v>
      </c>
      <c r="D111" s="69" t="s">
        <v>228</v>
      </c>
      <c r="E111" s="69"/>
      <c r="F111" s="94">
        <v>43831</v>
      </c>
      <c r="G111" s="76">
        <v>9.0199999999999427</v>
      </c>
      <c r="H111" s="82" t="s">
        <v>130</v>
      </c>
      <c r="I111" s="83">
        <v>4.8000000000000001E-2</v>
      </c>
      <c r="J111" s="83">
        <v>4.8499999999999439E-2</v>
      </c>
      <c r="K111" s="76">
        <v>18461259.354233999</v>
      </c>
      <c r="L111" s="78">
        <v>109.582894</v>
      </c>
      <c r="M111" s="76">
        <v>20230.382302258997</v>
      </c>
      <c r="N111" s="69"/>
      <c r="O111" s="77">
        <f t="shared" si="2"/>
        <v>1.0069875171227578E-2</v>
      </c>
      <c r="P111" s="77">
        <f>M111/'סכום נכסי הקרן'!$C$42</f>
        <v>6.1300652468464674E-3</v>
      </c>
    </row>
    <row r="112" spans="2:16">
      <c r="B112" s="75" t="s">
        <v>1613</v>
      </c>
      <c r="C112" s="69" t="s">
        <v>1614</v>
      </c>
      <c r="D112" s="69" t="s">
        <v>228</v>
      </c>
      <c r="E112" s="69"/>
      <c r="F112" s="94">
        <v>43863</v>
      </c>
      <c r="G112" s="76">
        <v>9.1100000000000136</v>
      </c>
      <c r="H112" s="82" t="s">
        <v>130</v>
      </c>
      <c r="I112" s="83">
        <v>4.8000000000000001E-2</v>
      </c>
      <c r="J112" s="83">
        <v>4.8699999999999966E-2</v>
      </c>
      <c r="K112" s="76">
        <v>19760338.193307001</v>
      </c>
      <c r="L112" s="78">
        <v>108.938115</v>
      </c>
      <c r="M112" s="76">
        <v>21526.540003460999</v>
      </c>
      <c r="N112" s="69"/>
      <c r="O112" s="77">
        <f t="shared" si="2"/>
        <v>1.0715050633476357E-2</v>
      </c>
      <c r="P112" s="77">
        <f>M112/'סכום נכסי הקרן'!$C$42</f>
        <v>6.5228176506249951E-3</v>
      </c>
    </row>
    <row r="113" spans="2:16">
      <c r="B113" s="75" t="s">
        <v>1615</v>
      </c>
      <c r="C113" s="69" t="s">
        <v>1616</v>
      </c>
      <c r="D113" s="69" t="s">
        <v>228</v>
      </c>
      <c r="E113" s="69"/>
      <c r="F113" s="94">
        <v>43891</v>
      </c>
      <c r="G113" s="76">
        <v>9.1900000002123257</v>
      </c>
      <c r="H113" s="82" t="s">
        <v>130</v>
      </c>
      <c r="I113" s="83">
        <v>4.8000000000000001E-2</v>
      </c>
      <c r="J113" s="83">
        <v>4.8500000001647357E-2</v>
      </c>
      <c r="K113" s="76">
        <v>10007.601416</v>
      </c>
      <c r="L113" s="78">
        <v>109.183171</v>
      </c>
      <c r="M113" s="76">
        <v>10.926616572</v>
      </c>
      <c r="N113" s="69"/>
      <c r="O113" s="77">
        <f t="shared" si="2"/>
        <v>5.4388327061728483E-6</v>
      </c>
      <c r="P113" s="77">
        <f>M113/'סכום נכסי הקרן'!$C$42</f>
        <v>3.3109049306574185E-6</v>
      </c>
    </row>
    <row r="114" spans="2:16">
      <c r="B114" s="75" t="s">
        <v>1617</v>
      </c>
      <c r="C114" s="69" t="s">
        <v>1618</v>
      </c>
      <c r="D114" s="69" t="s">
        <v>228</v>
      </c>
      <c r="E114" s="69"/>
      <c r="F114" s="94">
        <v>44045</v>
      </c>
      <c r="G114" s="76">
        <v>9.3900000000015371</v>
      </c>
      <c r="H114" s="82" t="s">
        <v>130</v>
      </c>
      <c r="I114" s="83">
        <v>4.8000000000000001E-2</v>
      </c>
      <c r="J114" s="83">
        <v>4.8500000000007641E-2</v>
      </c>
      <c r="K114" s="76">
        <v>2735301.3212349997</v>
      </c>
      <c r="L114" s="78">
        <v>110.04333200000001</v>
      </c>
      <c r="M114" s="76">
        <v>3010.0167240419996</v>
      </c>
      <c r="N114" s="69"/>
      <c r="O114" s="77">
        <f t="shared" si="2"/>
        <v>1.4982659359346721E-3</v>
      </c>
      <c r="P114" s="77">
        <f>M114/'סכום נכסי הקרן'!$C$42</f>
        <v>9.1207366409561846E-4</v>
      </c>
    </row>
    <row r="115" spans="2:16">
      <c r="B115" s="75" t="s">
        <v>1619</v>
      </c>
      <c r="C115" s="69" t="s">
        <v>1620</v>
      </c>
      <c r="D115" s="69" t="s">
        <v>228</v>
      </c>
      <c r="E115" s="69"/>
      <c r="F115" s="94">
        <v>44075</v>
      </c>
      <c r="G115" s="76">
        <v>9.4700000000000664</v>
      </c>
      <c r="H115" s="82" t="s">
        <v>130</v>
      </c>
      <c r="I115" s="83">
        <v>4.8000000000000001E-2</v>
      </c>
      <c r="J115" s="83">
        <v>4.8600000000000268E-2</v>
      </c>
      <c r="K115" s="76">
        <v>36137448.713175997</v>
      </c>
      <c r="L115" s="78">
        <v>109.367848</v>
      </c>
      <c r="M115" s="76">
        <v>39522.749906322002</v>
      </c>
      <c r="N115" s="69"/>
      <c r="O115" s="77">
        <f t="shared" si="2"/>
        <v>1.9672844142736151E-2</v>
      </c>
      <c r="P115" s="77">
        <f>M115/'סכום נכסי הקרן'!$C$42</f>
        <v>1.1975900012205675E-2</v>
      </c>
    </row>
    <row r="116" spans="2:16">
      <c r="B116" s="75" t="s">
        <v>1621</v>
      </c>
      <c r="C116" s="69" t="s">
        <v>1622</v>
      </c>
      <c r="D116" s="69" t="s">
        <v>228</v>
      </c>
      <c r="E116" s="69"/>
      <c r="F116" s="94">
        <v>44166</v>
      </c>
      <c r="G116" s="76">
        <v>9.4900000000000304</v>
      </c>
      <c r="H116" s="82" t="s">
        <v>130</v>
      </c>
      <c r="I116" s="83">
        <v>4.8000000000000001E-2</v>
      </c>
      <c r="J116" s="83">
        <v>4.8500000000000147E-2</v>
      </c>
      <c r="K116" s="76">
        <v>65969384.299958989</v>
      </c>
      <c r="L116" s="78">
        <v>110.469313</v>
      </c>
      <c r="M116" s="76">
        <v>72875.925691313998</v>
      </c>
      <c r="N116" s="69"/>
      <c r="O116" s="77">
        <f t="shared" si="2"/>
        <v>3.6274721047522877E-2</v>
      </c>
      <c r="P116" s="77">
        <f>M116/'סכום נכסי הקרן'!$C$42</f>
        <v>2.2082339954702965E-2</v>
      </c>
    </row>
    <row r="117" spans="2:16">
      <c r="B117" s="75" t="s">
        <v>1623</v>
      </c>
      <c r="C117" s="69" t="s">
        <v>1624</v>
      </c>
      <c r="D117" s="69" t="s">
        <v>228</v>
      </c>
      <c r="E117" s="69"/>
      <c r="F117" s="94">
        <v>44197</v>
      </c>
      <c r="G117" s="76">
        <v>9.5799999999998207</v>
      </c>
      <c r="H117" s="82" t="s">
        <v>130</v>
      </c>
      <c r="I117" s="83">
        <v>4.8000000000000001E-2</v>
      </c>
      <c r="J117" s="83">
        <v>4.8499999999999356E-2</v>
      </c>
      <c r="K117" s="76">
        <v>19896099.207253002</v>
      </c>
      <c r="L117" s="78">
        <v>110.25264900000001</v>
      </c>
      <c r="M117" s="76">
        <v>21935.976500724002</v>
      </c>
      <c r="N117" s="69"/>
      <c r="O117" s="77">
        <f t="shared" si="2"/>
        <v>1.0918851745901341E-2</v>
      </c>
      <c r="P117" s="77">
        <f>M117/'סכום נכסי הקרן'!$C$42</f>
        <v>6.6468821594001075E-3</v>
      </c>
    </row>
    <row r="118" spans="2:16">
      <c r="B118" s="75" t="s">
        <v>1625</v>
      </c>
      <c r="C118" s="69" t="s">
        <v>1626</v>
      </c>
      <c r="D118" s="69" t="s">
        <v>228</v>
      </c>
      <c r="E118" s="69"/>
      <c r="F118" s="94">
        <v>44228</v>
      </c>
      <c r="G118" s="76">
        <v>9.6700000000001083</v>
      </c>
      <c r="H118" s="82" t="s">
        <v>130</v>
      </c>
      <c r="I118" s="83">
        <v>4.8000000000000001E-2</v>
      </c>
      <c r="J118" s="83">
        <v>4.8500000000000612E-2</v>
      </c>
      <c r="K118" s="76">
        <v>36369072.014370002</v>
      </c>
      <c r="L118" s="78">
        <v>109.948142</v>
      </c>
      <c r="M118" s="76">
        <v>39987.118940215994</v>
      </c>
      <c r="N118" s="69"/>
      <c r="O118" s="77">
        <f t="shared" si="2"/>
        <v>1.9903988474802181E-2</v>
      </c>
      <c r="P118" s="77">
        <f>M118/'סכום נכסי הקרן'!$C$42</f>
        <v>1.2116609783966507E-2</v>
      </c>
    </row>
    <row r="119" spans="2:16">
      <c r="B119" s="75" t="s">
        <v>1627</v>
      </c>
      <c r="C119" s="69" t="s">
        <v>1628</v>
      </c>
      <c r="D119" s="69" t="s">
        <v>228</v>
      </c>
      <c r="E119" s="69"/>
      <c r="F119" s="94">
        <v>44256</v>
      </c>
      <c r="G119" s="76">
        <v>9.7499999999997016</v>
      </c>
      <c r="H119" s="82" t="s">
        <v>130</v>
      </c>
      <c r="I119" s="83">
        <v>4.8000000000000001E-2</v>
      </c>
      <c r="J119" s="83">
        <v>4.8499999999998475E-2</v>
      </c>
      <c r="K119" s="76">
        <v>13796861.181098999</v>
      </c>
      <c r="L119" s="78">
        <v>109.62450699999999</v>
      </c>
      <c r="M119" s="76">
        <v>15124.741097098</v>
      </c>
      <c r="N119" s="69"/>
      <c r="O119" s="77">
        <f t="shared" si="2"/>
        <v>7.5284911856512799E-3</v>
      </c>
      <c r="P119" s="77">
        <f>M119/'סכום נכסי הקרן'!$C$42</f>
        <v>4.5829904932897887E-3</v>
      </c>
    </row>
    <row r="120" spans="2:16">
      <c r="B120" s="75" t="s">
        <v>1629</v>
      </c>
      <c r="C120" s="69" t="s">
        <v>1630</v>
      </c>
      <c r="D120" s="69" t="s">
        <v>228</v>
      </c>
      <c r="E120" s="69"/>
      <c r="F120" s="94">
        <v>44287</v>
      </c>
      <c r="G120" s="76">
        <v>9.6000000000001009</v>
      </c>
      <c r="H120" s="82" t="s">
        <v>130</v>
      </c>
      <c r="I120" s="83">
        <v>4.8000000000000001E-2</v>
      </c>
      <c r="J120" s="83">
        <v>4.8500000000000439E-2</v>
      </c>
      <c r="K120" s="76">
        <v>19305058.168361999</v>
      </c>
      <c r="L120" s="78">
        <v>111.478189</v>
      </c>
      <c r="M120" s="76">
        <v>21520.929181813</v>
      </c>
      <c r="N120" s="69"/>
      <c r="O120" s="77">
        <f t="shared" si="2"/>
        <v>1.0712257790871644E-2</v>
      </c>
      <c r="P120" s="77">
        <f>M120/'סכום נכסי הקרן'!$C$42</f>
        <v>6.5211174997194532E-3</v>
      </c>
    </row>
    <row r="121" spans="2:16">
      <c r="B121" s="75" t="s">
        <v>1631</v>
      </c>
      <c r="C121" s="69" t="s">
        <v>1632</v>
      </c>
      <c r="D121" s="69" t="s">
        <v>228</v>
      </c>
      <c r="E121" s="69"/>
      <c r="F121" s="94">
        <v>44318</v>
      </c>
      <c r="G121" s="76">
        <v>9.6900000000001292</v>
      </c>
      <c r="H121" s="82" t="s">
        <v>130</v>
      </c>
      <c r="I121" s="83">
        <v>4.8000000000000001E-2</v>
      </c>
      <c r="J121" s="83">
        <v>4.8500000000000751E-2</v>
      </c>
      <c r="K121" s="76">
        <v>30430943.203117002</v>
      </c>
      <c r="L121" s="78">
        <v>110.361526</v>
      </c>
      <c r="M121" s="76">
        <v>33584.053163029996</v>
      </c>
      <c r="N121" s="69"/>
      <c r="O121" s="77">
        <f t="shared" si="2"/>
        <v>1.6716798429351459E-2</v>
      </c>
      <c r="P121" s="77">
        <f>M121/'סכום נכסי הקרן'!$C$42</f>
        <v>1.0176398748527155E-2</v>
      </c>
    </row>
    <row r="122" spans="2:16">
      <c r="B122" s="75" t="s">
        <v>1633</v>
      </c>
      <c r="C122" s="69" t="s">
        <v>1634</v>
      </c>
      <c r="D122" s="69" t="s">
        <v>228</v>
      </c>
      <c r="E122" s="69"/>
      <c r="F122" s="94">
        <v>44348</v>
      </c>
      <c r="G122" s="76">
        <v>9.7700000000000209</v>
      </c>
      <c r="H122" s="82" t="s">
        <v>130</v>
      </c>
      <c r="I122" s="83">
        <v>4.8000000000000001E-2</v>
      </c>
      <c r="J122" s="83">
        <v>4.850000000000021E-2</v>
      </c>
      <c r="K122" s="76">
        <v>24515265.655567002</v>
      </c>
      <c r="L122" s="78">
        <v>109.613124</v>
      </c>
      <c r="M122" s="76">
        <v>26871.948659636997</v>
      </c>
      <c r="N122" s="69"/>
      <c r="O122" s="77">
        <f t="shared" si="2"/>
        <v>1.3375781266376017E-2</v>
      </c>
      <c r="P122" s="77">
        <f>M122/'סכום נכסי הקרן'!$C$42</f>
        <v>8.1425450163188119E-3</v>
      </c>
    </row>
    <row r="123" spans="2:16">
      <c r="B123" s="75" t="s">
        <v>1635</v>
      </c>
      <c r="C123" s="69" t="s">
        <v>1636</v>
      </c>
      <c r="D123" s="69" t="s">
        <v>228</v>
      </c>
      <c r="E123" s="69"/>
      <c r="F123" s="94">
        <v>44378</v>
      </c>
      <c r="G123" s="76">
        <v>9.8499999999997794</v>
      </c>
      <c r="H123" s="82" t="s">
        <v>130</v>
      </c>
      <c r="I123" s="83">
        <v>4.8000000000000001E-2</v>
      </c>
      <c r="J123" s="83">
        <v>4.8499999999999009E-2</v>
      </c>
      <c r="K123" s="76">
        <v>7434528.5808770005</v>
      </c>
      <c r="L123" s="78">
        <v>108.750292</v>
      </c>
      <c r="M123" s="76">
        <v>8085.0715198879998</v>
      </c>
      <c r="N123" s="69"/>
      <c r="O123" s="77">
        <f t="shared" si="2"/>
        <v>4.0244252302947441E-3</v>
      </c>
      <c r="P123" s="77">
        <f>M123/'סכום נכסי הקרן'!$C$42</f>
        <v>2.4498803434277812E-3</v>
      </c>
    </row>
    <row r="124" spans="2:16">
      <c r="B124" s="75" t="s">
        <v>1637</v>
      </c>
      <c r="C124" s="69" t="s">
        <v>1638</v>
      </c>
      <c r="D124" s="69" t="s">
        <v>228</v>
      </c>
      <c r="E124" s="69"/>
      <c r="F124" s="94">
        <v>44409</v>
      </c>
      <c r="G124" s="76">
        <v>9.9300000000001649</v>
      </c>
      <c r="H124" s="82" t="s">
        <v>130</v>
      </c>
      <c r="I124" s="83">
        <v>4.8000000000000001E-2</v>
      </c>
      <c r="J124" s="83">
        <v>4.8600000000001337E-2</v>
      </c>
      <c r="K124" s="76">
        <v>9411424.8974350002</v>
      </c>
      <c r="L124" s="78">
        <v>108.094956</v>
      </c>
      <c r="M124" s="76">
        <v>10173.275640424001</v>
      </c>
      <c r="N124" s="69"/>
      <c r="O124" s="77">
        <f t="shared" si="2"/>
        <v>5.0638497212245346E-3</v>
      </c>
      <c r="P124" s="77">
        <f>M124/'סכום נכסי הקרן'!$C$42</f>
        <v>3.0826329684827186E-3</v>
      </c>
    </row>
    <row r="125" spans="2:16">
      <c r="B125" s="75" t="s">
        <v>1639</v>
      </c>
      <c r="C125" s="69" t="s">
        <v>1640</v>
      </c>
      <c r="D125" s="69" t="s">
        <v>228</v>
      </c>
      <c r="E125" s="69"/>
      <c r="F125" s="94">
        <v>44440</v>
      </c>
      <c r="G125" s="76">
        <v>10.01999999999987</v>
      </c>
      <c r="H125" s="82" t="s">
        <v>130</v>
      </c>
      <c r="I125" s="83">
        <v>4.8000000000000001E-2</v>
      </c>
      <c r="J125" s="83">
        <v>4.8499999999999419E-2</v>
      </c>
      <c r="K125" s="76">
        <v>27573246.282985002</v>
      </c>
      <c r="L125" s="78">
        <v>107.36398</v>
      </c>
      <c r="M125" s="76">
        <v>29603.734635742003</v>
      </c>
      <c r="N125" s="69"/>
      <c r="O125" s="77">
        <f t="shared" si="2"/>
        <v>1.4735555064166074E-2</v>
      </c>
      <c r="P125" s="77">
        <f>M125/'סכום נכסי הקרן'!$C$42</f>
        <v>8.9703111961044468E-3</v>
      </c>
    </row>
    <row r="126" spans="2:16">
      <c r="B126" s="75" t="s">
        <v>1641</v>
      </c>
      <c r="C126" s="69" t="s">
        <v>1642</v>
      </c>
      <c r="D126" s="69" t="s">
        <v>228</v>
      </c>
      <c r="E126" s="69"/>
      <c r="F126" s="94">
        <v>44501</v>
      </c>
      <c r="G126" s="76">
        <v>9.9499999999999993</v>
      </c>
      <c r="H126" s="82" t="s">
        <v>130</v>
      </c>
      <c r="I126" s="83">
        <v>4.8000000000000001E-2</v>
      </c>
      <c r="J126" s="83">
        <v>4.849999999999996E-2</v>
      </c>
      <c r="K126" s="76">
        <v>34766275.640217997</v>
      </c>
      <c r="L126" s="78">
        <v>108.54188499999999</v>
      </c>
      <c r="M126" s="76">
        <v>37735.970867099</v>
      </c>
      <c r="N126" s="69"/>
      <c r="O126" s="77">
        <f t="shared" si="2"/>
        <v>1.8783457001419871E-2</v>
      </c>
      <c r="P126" s="77">
        <f>M126/'סכום נכסי הקרן'!$C$42</f>
        <v>1.1434483051888935E-2</v>
      </c>
    </row>
    <row r="127" spans="2:16">
      <c r="B127" s="75" t="s">
        <v>1643</v>
      </c>
      <c r="C127" s="69" t="s">
        <v>1644</v>
      </c>
      <c r="D127" s="69" t="s">
        <v>228</v>
      </c>
      <c r="E127" s="69"/>
      <c r="F127" s="94">
        <v>44531</v>
      </c>
      <c r="G127" s="76">
        <v>10.02999999999958</v>
      </c>
      <c r="H127" s="82" t="s">
        <v>130</v>
      </c>
      <c r="I127" s="83">
        <v>4.8000000000000001E-2</v>
      </c>
      <c r="J127" s="83">
        <v>4.8499999999997767E-2</v>
      </c>
      <c r="K127" s="76">
        <v>9964213.196703</v>
      </c>
      <c r="L127" s="78">
        <v>108.008031</v>
      </c>
      <c r="M127" s="76">
        <v>10762.150478684001</v>
      </c>
      <c r="N127" s="69"/>
      <c r="O127" s="77">
        <f t="shared" si="2"/>
        <v>5.3569680629423225E-3</v>
      </c>
      <c r="P127" s="77">
        <f>M127/'סכום נכסי הקרן'!$C$42</f>
        <v>3.2610695954740374E-3</v>
      </c>
    </row>
    <row r="128" spans="2:16">
      <c r="B128" s="75" t="s">
        <v>1645</v>
      </c>
      <c r="C128" s="69" t="s">
        <v>1646</v>
      </c>
      <c r="D128" s="69" t="s">
        <v>228</v>
      </c>
      <c r="E128" s="69"/>
      <c r="F128" s="94">
        <v>44563</v>
      </c>
      <c r="G128" s="76">
        <v>10.120000000000019</v>
      </c>
      <c r="H128" s="82" t="s">
        <v>130</v>
      </c>
      <c r="I128" s="83">
        <v>4.8000000000000001E-2</v>
      </c>
      <c r="J128" s="83">
        <v>4.8500000000000015E-2</v>
      </c>
      <c r="K128" s="76">
        <v>28624505.308045998</v>
      </c>
      <c r="L128" s="78">
        <v>107.668902</v>
      </c>
      <c r="M128" s="76">
        <v>30819.690520486998</v>
      </c>
      <c r="N128" s="69"/>
      <c r="O128" s="77">
        <f t="shared" si="2"/>
        <v>1.5340809269952111E-2</v>
      </c>
      <c r="P128" s="77">
        <f>M128/'סכום נכסי הקרן'!$C$42</f>
        <v>9.3387614210881549E-3</v>
      </c>
    </row>
    <row r="129" spans="2:16">
      <c r="B129" s="75" t="s">
        <v>1647</v>
      </c>
      <c r="C129" s="69" t="s">
        <v>1648</v>
      </c>
      <c r="D129" s="69" t="s">
        <v>228</v>
      </c>
      <c r="E129" s="69"/>
      <c r="F129" s="94">
        <v>44652</v>
      </c>
      <c r="G129" s="76">
        <v>10.119999999999669</v>
      </c>
      <c r="H129" s="82" t="s">
        <v>130</v>
      </c>
      <c r="I129" s="83">
        <v>4.8000000000000001E-2</v>
      </c>
      <c r="J129" s="83">
        <v>4.8499999999996109E-2</v>
      </c>
      <c r="K129" s="76">
        <v>2028777.8291620002</v>
      </c>
      <c r="L129" s="78">
        <v>107.70826700000001</v>
      </c>
      <c r="M129" s="76">
        <v>2185.1614355810002</v>
      </c>
      <c r="N129" s="69"/>
      <c r="O129" s="77">
        <f t="shared" si="2"/>
        <v>1.0876859644330125E-3</v>
      </c>
      <c r="P129" s="77">
        <f>M129/'סכום נכסי הקרן'!$C$42</f>
        <v>6.6213193477359408E-4</v>
      </c>
    </row>
    <row r="130" spans="2:16">
      <c r="B130" s="75" t="s">
        <v>1649</v>
      </c>
      <c r="C130" s="69" t="s">
        <v>1650</v>
      </c>
      <c r="D130" s="69" t="s">
        <v>228</v>
      </c>
      <c r="E130" s="69"/>
      <c r="F130" s="94">
        <v>40057</v>
      </c>
      <c r="G130" s="76">
        <v>1.3900000000000035</v>
      </c>
      <c r="H130" s="82" t="s">
        <v>130</v>
      </c>
      <c r="I130" s="83">
        <v>4.8000000000000001E-2</v>
      </c>
      <c r="J130" s="83">
        <v>4.8299999999999892E-2</v>
      </c>
      <c r="K130" s="76">
        <v>7121725.1971439989</v>
      </c>
      <c r="L130" s="78">
        <v>119.29795799999999</v>
      </c>
      <c r="M130" s="76">
        <v>8496.0727010230003</v>
      </c>
      <c r="N130" s="69"/>
      <c r="O130" s="77">
        <f t="shared" si="2"/>
        <v>4.2290051797697677E-3</v>
      </c>
      <c r="P130" s="77">
        <f>M130/'סכום נכסי הקרן'!$C$42</f>
        <v>2.5744189714796686E-3</v>
      </c>
    </row>
    <row r="131" spans="2:16">
      <c r="B131" s="75" t="s">
        <v>1651</v>
      </c>
      <c r="C131" s="69" t="s">
        <v>1652</v>
      </c>
      <c r="D131" s="69" t="s">
        <v>228</v>
      </c>
      <c r="E131" s="69"/>
      <c r="F131" s="94">
        <v>40087</v>
      </c>
      <c r="G131" s="76">
        <v>1.4399999999999997</v>
      </c>
      <c r="H131" s="82" t="s">
        <v>130</v>
      </c>
      <c r="I131" s="83">
        <v>4.8000000000000001E-2</v>
      </c>
      <c r="J131" s="83">
        <v>4.8400000000001248E-2</v>
      </c>
      <c r="K131" s="76">
        <v>6605807.0083560003</v>
      </c>
      <c r="L131" s="78">
        <v>121.099281</v>
      </c>
      <c r="M131" s="76">
        <v>7999.5847990749999</v>
      </c>
      <c r="N131" s="69"/>
      <c r="O131" s="77">
        <f t="shared" si="2"/>
        <v>3.9818733598197924E-3</v>
      </c>
      <c r="P131" s="77">
        <f>M131/'סכום נכסי הקרן'!$C$42</f>
        <v>2.423976770846055E-3</v>
      </c>
    </row>
    <row r="132" spans="2:16">
      <c r="B132" s="75" t="s">
        <v>1653</v>
      </c>
      <c r="C132" s="69" t="s">
        <v>1654</v>
      </c>
      <c r="D132" s="69" t="s">
        <v>228</v>
      </c>
      <c r="E132" s="69"/>
      <c r="F132" s="94">
        <v>40118</v>
      </c>
      <c r="G132" s="76">
        <v>1.5200000000000164</v>
      </c>
      <c r="H132" s="82" t="s">
        <v>130</v>
      </c>
      <c r="I132" s="83">
        <v>4.8000000000000001E-2</v>
      </c>
      <c r="J132" s="83">
        <v>4.8300000000000141E-2</v>
      </c>
      <c r="K132" s="76">
        <v>8086866.1784410002</v>
      </c>
      <c r="L132" s="78">
        <v>120.966442</v>
      </c>
      <c r="M132" s="76">
        <v>9782.3942718419985</v>
      </c>
      <c r="N132" s="69"/>
      <c r="O132" s="77">
        <f t="shared" si="2"/>
        <v>4.869284609721929E-3</v>
      </c>
      <c r="P132" s="77">
        <f>M132/'סכום נכסי הקרן'!$C$42</f>
        <v>2.9641909016258428E-3</v>
      </c>
    </row>
    <row r="133" spans="2:16">
      <c r="B133" s="75" t="s">
        <v>1655</v>
      </c>
      <c r="C133" s="69" t="s">
        <v>1656</v>
      </c>
      <c r="D133" s="69" t="s">
        <v>228</v>
      </c>
      <c r="E133" s="69"/>
      <c r="F133" s="94">
        <v>39600</v>
      </c>
      <c r="G133" s="76">
        <v>0.17000000000001914</v>
      </c>
      <c r="H133" s="82" t="s">
        <v>130</v>
      </c>
      <c r="I133" s="83">
        <v>4.8000000000000001E-2</v>
      </c>
      <c r="J133" s="83">
        <v>4.7699999999996363E-2</v>
      </c>
      <c r="K133" s="76">
        <v>2874222.6303650006</v>
      </c>
      <c r="L133" s="78">
        <v>127.36648</v>
      </c>
      <c r="M133" s="76">
        <v>3660.796186129</v>
      </c>
      <c r="N133" s="69"/>
      <c r="O133" s="77">
        <f t="shared" si="2"/>
        <v>1.8221979234425386E-3</v>
      </c>
      <c r="P133" s="77">
        <f>M133/'סכום נכסי הקרן'!$C$42</f>
        <v>1.109268185894423E-3</v>
      </c>
    </row>
    <row r="134" spans="2:16">
      <c r="B134" s="75" t="s">
        <v>1657</v>
      </c>
      <c r="C134" s="69" t="s">
        <v>1658</v>
      </c>
      <c r="D134" s="69" t="s">
        <v>228</v>
      </c>
      <c r="E134" s="69"/>
      <c r="F134" s="94">
        <v>39630</v>
      </c>
      <c r="G134" s="76">
        <v>0.25</v>
      </c>
      <c r="H134" s="82" t="s">
        <v>130</v>
      </c>
      <c r="I134" s="83">
        <v>4.8000000000000001E-2</v>
      </c>
      <c r="J134" s="83">
        <v>4.8200000000010589E-2</v>
      </c>
      <c r="K134" s="76">
        <v>1348326.772357</v>
      </c>
      <c r="L134" s="78">
        <v>126.016992</v>
      </c>
      <c r="M134" s="76">
        <v>1699.1208341600002</v>
      </c>
      <c r="N134" s="69"/>
      <c r="O134" s="77">
        <f t="shared" si="2"/>
        <v>8.4575439283283938E-4</v>
      </c>
      <c r="P134" s="77">
        <f>M134/'סכום נכסי הקרן'!$C$42</f>
        <v>5.1485540016285017E-4</v>
      </c>
    </row>
    <row r="135" spans="2:16">
      <c r="B135" s="75" t="s">
        <v>1659</v>
      </c>
      <c r="C135" s="69" t="s">
        <v>1660</v>
      </c>
      <c r="D135" s="69" t="s">
        <v>228</v>
      </c>
      <c r="E135" s="69"/>
      <c r="F135" s="94">
        <v>39904</v>
      </c>
      <c r="G135" s="76">
        <v>0.97000000000002984</v>
      </c>
      <c r="H135" s="82" t="s">
        <v>130</v>
      </c>
      <c r="I135" s="83">
        <v>4.8000000000000001E-2</v>
      </c>
      <c r="J135" s="83">
        <v>4.8300000000000162E-2</v>
      </c>
      <c r="K135" s="76">
        <v>10290052.79807</v>
      </c>
      <c r="L135" s="78">
        <v>126.39644800000001</v>
      </c>
      <c r="M135" s="76">
        <v>13006.261236113001</v>
      </c>
      <c r="N135" s="69"/>
      <c r="O135" s="77">
        <f t="shared" si="2"/>
        <v>6.4739966420411781E-3</v>
      </c>
      <c r="P135" s="77">
        <f>M135/'סכום נכסי הקרן'!$C$42</f>
        <v>3.9410639306603629E-3</v>
      </c>
    </row>
    <row r="136" spans="2:16">
      <c r="B136" s="75" t="s">
        <v>1661</v>
      </c>
      <c r="C136" s="69" t="s">
        <v>1662</v>
      </c>
      <c r="D136" s="69" t="s">
        <v>228</v>
      </c>
      <c r="E136" s="69"/>
      <c r="F136" s="94">
        <v>39965</v>
      </c>
      <c r="G136" s="76">
        <v>1.1399999999999602</v>
      </c>
      <c r="H136" s="82" t="s">
        <v>130</v>
      </c>
      <c r="I136" s="83">
        <v>4.8000000000000001E-2</v>
      </c>
      <c r="J136" s="83">
        <v>4.839999999999927E-2</v>
      </c>
      <c r="K136" s="76">
        <v>4848287.8491540002</v>
      </c>
      <c r="L136" s="78">
        <v>123.556428</v>
      </c>
      <c r="M136" s="76">
        <v>5990.3713079159998</v>
      </c>
      <c r="N136" s="69"/>
      <c r="O136" s="77">
        <f t="shared" si="2"/>
        <v>2.9817672448672209E-3</v>
      </c>
      <c r="P136" s="77">
        <f>M136/'סכום נכסי הקרן'!$C$42</f>
        <v>1.8151593193699385E-3</v>
      </c>
    </row>
    <row r="137" spans="2:16">
      <c r="B137" s="75" t="s">
        <v>1663</v>
      </c>
      <c r="C137" s="69" t="s">
        <v>1664</v>
      </c>
      <c r="D137" s="69" t="s">
        <v>228</v>
      </c>
      <c r="E137" s="69"/>
      <c r="F137" s="94">
        <v>39995</v>
      </c>
      <c r="G137" s="76">
        <v>1.2200000000000706</v>
      </c>
      <c r="H137" s="82" t="s">
        <v>130</v>
      </c>
      <c r="I137" s="83">
        <v>4.8000000000000001E-2</v>
      </c>
      <c r="J137" s="83">
        <v>4.8500000000002423E-2</v>
      </c>
      <c r="K137" s="76">
        <v>7406678.479568</v>
      </c>
      <c r="L137" s="78">
        <v>122.577544</v>
      </c>
      <c r="M137" s="76">
        <v>9078.9245716879996</v>
      </c>
      <c r="N137" s="69"/>
      <c r="O137" s="77">
        <f t="shared" si="2"/>
        <v>4.5191255291147049E-3</v>
      </c>
      <c r="P137" s="77">
        <f>M137/'סכום נכסי הקרן'!$C$42</f>
        <v>2.7510305620586564E-3</v>
      </c>
    </row>
    <row r="138" spans="2:16">
      <c r="B138" s="75" t="s">
        <v>1665</v>
      </c>
      <c r="C138" s="69" t="s">
        <v>1666</v>
      </c>
      <c r="D138" s="69" t="s">
        <v>228</v>
      </c>
      <c r="E138" s="69"/>
      <c r="F138" s="94">
        <v>40027</v>
      </c>
      <c r="G138" s="76">
        <v>1.3099999999999654</v>
      </c>
      <c r="H138" s="82" t="s">
        <v>130</v>
      </c>
      <c r="I138" s="83">
        <v>4.8000000000000001E-2</v>
      </c>
      <c r="J138" s="83">
        <v>4.8399999999998278E-2</v>
      </c>
      <c r="K138" s="76">
        <v>9326162.7669500001</v>
      </c>
      <c r="L138" s="78">
        <v>121.028952</v>
      </c>
      <c r="M138" s="76">
        <v>11287.357057468998</v>
      </c>
      <c r="N138" s="69"/>
      <c r="O138" s="77">
        <f t="shared" si="2"/>
        <v>5.6183948915832158E-3</v>
      </c>
      <c r="P138" s="77">
        <f>M138/'סכום נכסי הקרן'!$C$42</f>
        <v>3.4202139234418552E-3</v>
      </c>
    </row>
    <row r="139" spans="2:16">
      <c r="B139" s="75" t="s">
        <v>1667</v>
      </c>
      <c r="C139" s="69" t="s">
        <v>1668</v>
      </c>
      <c r="D139" s="69" t="s">
        <v>228</v>
      </c>
      <c r="E139" s="69"/>
      <c r="F139" s="94">
        <v>40179</v>
      </c>
      <c r="G139" s="76">
        <v>1.6900000000000368</v>
      </c>
      <c r="H139" s="82" t="s">
        <v>130</v>
      </c>
      <c r="I139" s="83">
        <v>4.8000000000000001E-2</v>
      </c>
      <c r="J139" s="83">
        <v>4.8400000000004058E-2</v>
      </c>
      <c r="K139" s="76">
        <v>3628545.5870960001</v>
      </c>
      <c r="L139" s="78">
        <v>119.444315</v>
      </c>
      <c r="M139" s="76">
        <v>4334.0914326359998</v>
      </c>
      <c r="N139" s="69"/>
      <c r="O139" s="77">
        <f t="shared" si="2"/>
        <v>2.157337367888396E-3</v>
      </c>
      <c r="P139" s="77">
        <f>M139/'סכום נכסי הקרן'!$C$42</f>
        <v>1.3132852790869035E-3</v>
      </c>
    </row>
    <row r="140" spans="2:16">
      <c r="B140" s="75" t="s">
        <v>1669</v>
      </c>
      <c r="C140" s="69" t="s">
        <v>1670</v>
      </c>
      <c r="D140" s="69" t="s">
        <v>228</v>
      </c>
      <c r="E140" s="69"/>
      <c r="F140" s="94">
        <v>40210</v>
      </c>
      <c r="G140" s="76">
        <v>1.7699999999999256</v>
      </c>
      <c r="H140" s="82" t="s">
        <v>130</v>
      </c>
      <c r="I140" s="83">
        <v>4.8000000000000001E-2</v>
      </c>
      <c r="J140" s="83">
        <v>4.8299999999998212E-2</v>
      </c>
      <c r="K140" s="76">
        <v>5315879.8574200002</v>
      </c>
      <c r="L140" s="78">
        <v>118.97310899999999</v>
      </c>
      <c r="M140" s="76">
        <v>6324.467549811</v>
      </c>
      <c r="N140" s="69"/>
      <c r="O140" s="77">
        <f t="shared" si="2"/>
        <v>3.1480669914955009E-3</v>
      </c>
      <c r="P140" s="77">
        <f>M140/'סכום נכסי הקרן'!$C$42</f>
        <v>1.9163947646988122E-3</v>
      </c>
    </row>
    <row r="141" spans="2:16">
      <c r="B141" s="75" t="s">
        <v>1671</v>
      </c>
      <c r="C141" s="69" t="s">
        <v>1672</v>
      </c>
      <c r="D141" s="69" t="s">
        <v>228</v>
      </c>
      <c r="E141" s="69"/>
      <c r="F141" s="94">
        <v>40238</v>
      </c>
      <c r="G141" s="76">
        <v>1.8499999999999501</v>
      </c>
      <c r="H141" s="82" t="s">
        <v>130</v>
      </c>
      <c r="I141" s="83">
        <v>4.8000000000000001E-2</v>
      </c>
      <c r="J141" s="83">
        <v>4.8499999999998399E-2</v>
      </c>
      <c r="K141" s="76">
        <v>7583391.6519400002</v>
      </c>
      <c r="L141" s="78">
        <v>119.297431</v>
      </c>
      <c r="M141" s="76">
        <v>9046.7914125169991</v>
      </c>
      <c r="N141" s="69"/>
      <c r="O141" s="77">
        <f t="shared" si="2"/>
        <v>4.5031309276843097E-3</v>
      </c>
      <c r="P141" s="77">
        <f>M141/'סכום נכסי הקרן'!$C$42</f>
        <v>2.7412938027941741E-3</v>
      </c>
    </row>
    <row r="142" spans="2:16">
      <c r="B142" s="75" t="s">
        <v>1673</v>
      </c>
      <c r="C142" s="69" t="s">
        <v>1674</v>
      </c>
      <c r="D142" s="69" t="s">
        <v>228</v>
      </c>
      <c r="E142" s="69"/>
      <c r="F142" s="94">
        <v>40300</v>
      </c>
      <c r="G142" s="76">
        <v>1.980000000000278</v>
      </c>
      <c r="H142" s="82" t="s">
        <v>130</v>
      </c>
      <c r="I142" s="83">
        <v>4.8000000000000001E-2</v>
      </c>
      <c r="J142" s="83">
        <v>4.8500000000013907E-2</v>
      </c>
      <c r="K142" s="76">
        <v>1185176.533483</v>
      </c>
      <c r="L142" s="78">
        <v>121.41767299999999</v>
      </c>
      <c r="M142" s="76">
        <v>1439.01376482</v>
      </c>
      <c r="N142" s="69"/>
      <c r="O142" s="77">
        <f t="shared" ref="O142:O158" si="3">IFERROR(M142/$M$11,0)</f>
        <v>7.1628349701515805E-4</v>
      </c>
      <c r="P142" s="77">
        <f>M142/'סכום נכסי הקרן'!$C$42</f>
        <v>4.3603962286326969E-4</v>
      </c>
    </row>
    <row r="143" spans="2:16">
      <c r="B143" s="75" t="s">
        <v>1675</v>
      </c>
      <c r="C143" s="69" t="s">
        <v>1676</v>
      </c>
      <c r="D143" s="69" t="s">
        <v>228</v>
      </c>
      <c r="E143" s="69"/>
      <c r="F143" s="94">
        <v>40360</v>
      </c>
      <c r="G143" s="76">
        <v>2.140000000000096</v>
      </c>
      <c r="H143" s="82" t="s">
        <v>130</v>
      </c>
      <c r="I143" s="83">
        <v>4.8000000000000001E-2</v>
      </c>
      <c r="J143" s="83">
        <v>4.8500000000003665E-2</v>
      </c>
      <c r="K143" s="76">
        <v>3328449.223582</v>
      </c>
      <c r="L143" s="78">
        <v>118.990949</v>
      </c>
      <c r="M143" s="76">
        <v>3960.5533294830002</v>
      </c>
      <c r="N143" s="69"/>
      <c r="O143" s="77">
        <f t="shared" si="3"/>
        <v>1.9714050402512753E-3</v>
      </c>
      <c r="P143" s="77">
        <f>M143/'סכום נכסי הקרן'!$C$42</f>
        <v>1.2000984440434816E-3</v>
      </c>
    </row>
    <row r="144" spans="2:16">
      <c r="B144" s="75" t="s">
        <v>1677</v>
      </c>
      <c r="C144" s="69" t="s">
        <v>1678</v>
      </c>
      <c r="D144" s="69" t="s">
        <v>228</v>
      </c>
      <c r="E144" s="69"/>
      <c r="F144" s="94">
        <v>40422</v>
      </c>
      <c r="G144" s="76">
        <v>2.3100000000000374</v>
      </c>
      <c r="H144" s="82" t="s">
        <v>130</v>
      </c>
      <c r="I144" s="83">
        <v>4.8000000000000001E-2</v>
      </c>
      <c r="J144" s="83">
        <v>4.840000000000072E-2</v>
      </c>
      <c r="K144" s="76">
        <v>6611600.8828600002</v>
      </c>
      <c r="L144" s="78">
        <v>117.164395</v>
      </c>
      <c r="M144" s="76">
        <v>7746.4421670410002</v>
      </c>
      <c r="N144" s="69"/>
      <c r="O144" s="77">
        <f t="shared" si="3"/>
        <v>3.855869082341866E-3</v>
      </c>
      <c r="P144" s="77">
        <f>M144/'סכום נכסי הקרן'!$C$42</f>
        <v>2.3472713073534749E-3</v>
      </c>
    </row>
    <row r="145" spans="2:16">
      <c r="B145" s="75" t="s">
        <v>1679</v>
      </c>
      <c r="C145" s="69" t="s">
        <v>1680</v>
      </c>
      <c r="D145" s="69" t="s">
        <v>228</v>
      </c>
      <c r="E145" s="69"/>
      <c r="F145" s="94">
        <v>40483</v>
      </c>
      <c r="G145" s="76">
        <v>2.4199999999999435</v>
      </c>
      <c r="H145" s="82" t="s">
        <v>130</v>
      </c>
      <c r="I145" s="83">
        <v>4.8000000000000001E-2</v>
      </c>
      <c r="J145" s="83">
        <v>4.8399999999998868E-2</v>
      </c>
      <c r="K145" s="76">
        <v>12850352.773491001</v>
      </c>
      <c r="L145" s="78">
        <v>118.143359</v>
      </c>
      <c r="M145" s="76">
        <v>15181.838373383</v>
      </c>
      <c r="N145" s="69"/>
      <c r="O145" s="77">
        <f t="shared" si="3"/>
        <v>7.556911926110685E-3</v>
      </c>
      <c r="P145" s="77">
        <f>M145/'סכום נכסי הקרן'!$C$42</f>
        <v>4.6002917001486026E-3</v>
      </c>
    </row>
    <row r="146" spans="2:16">
      <c r="B146" s="75" t="s">
        <v>1681</v>
      </c>
      <c r="C146" s="69" t="s">
        <v>1682</v>
      </c>
      <c r="D146" s="69" t="s">
        <v>228</v>
      </c>
      <c r="E146" s="69"/>
      <c r="F146" s="94">
        <v>40513</v>
      </c>
      <c r="G146" s="76">
        <v>2.4999999999997073</v>
      </c>
      <c r="H146" s="82" t="s">
        <v>130</v>
      </c>
      <c r="I146" s="83">
        <v>4.8000000000000001E-2</v>
      </c>
      <c r="J146" s="83">
        <v>4.849999999999581E-2</v>
      </c>
      <c r="K146" s="76">
        <v>4367922.9811859997</v>
      </c>
      <c r="L146" s="78">
        <v>117.349904</v>
      </c>
      <c r="M146" s="76">
        <v>5125.7534441989992</v>
      </c>
      <c r="N146" s="69"/>
      <c r="O146" s="77">
        <f t="shared" si="3"/>
        <v>2.5513950537558627E-3</v>
      </c>
      <c r="P146" s="77">
        <f>M146/'סכום נכסי הקרן'!$C$42</f>
        <v>1.5531690198795336E-3</v>
      </c>
    </row>
    <row r="147" spans="2:16">
      <c r="B147" s="75" t="s">
        <v>1683</v>
      </c>
      <c r="C147" s="69" t="s">
        <v>1684</v>
      </c>
      <c r="D147" s="69" t="s">
        <v>228</v>
      </c>
      <c r="E147" s="69"/>
      <c r="F147" s="94">
        <v>40544</v>
      </c>
      <c r="G147" s="76">
        <v>2.5900000000000105</v>
      </c>
      <c r="H147" s="82" t="s">
        <v>130</v>
      </c>
      <c r="I147" s="83">
        <v>4.8000000000000001E-2</v>
      </c>
      <c r="J147" s="83">
        <v>4.8400000000000498E-2</v>
      </c>
      <c r="K147" s="76">
        <v>10977746.198004998</v>
      </c>
      <c r="L147" s="78">
        <v>116.778769</v>
      </c>
      <c r="M147" s="76">
        <v>12819.676922553999</v>
      </c>
      <c r="N147" s="69"/>
      <c r="O147" s="77">
        <f t="shared" si="3"/>
        <v>6.3811224334189053E-3</v>
      </c>
      <c r="P147" s="77">
        <f>M147/'סכום נכסי הקרן'!$C$42</f>
        <v>3.8845264911268047E-3</v>
      </c>
    </row>
    <row r="148" spans="2:16">
      <c r="B148" s="75" t="s">
        <v>1685</v>
      </c>
      <c r="C148" s="69" t="s">
        <v>1686</v>
      </c>
      <c r="D148" s="69" t="s">
        <v>228</v>
      </c>
      <c r="E148" s="69"/>
      <c r="F148" s="94">
        <v>40575</v>
      </c>
      <c r="G148" s="76">
        <v>2.6699999999998005</v>
      </c>
      <c r="H148" s="82" t="s">
        <v>130</v>
      </c>
      <c r="I148" s="83">
        <v>4.8000000000000001E-2</v>
      </c>
      <c r="J148" s="83">
        <v>4.8399999999996009E-2</v>
      </c>
      <c r="K148" s="76">
        <v>4326839.1437940001</v>
      </c>
      <c r="L148" s="78">
        <v>115.88802</v>
      </c>
      <c r="M148" s="76">
        <v>5014.2882166999998</v>
      </c>
      <c r="N148" s="69"/>
      <c r="O148" s="77">
        <f t="shared" si="3"/>
        <v>2.4959121216947084E-3</v>
      </c>
      <c r="P148" s="77">
        <f>M148/'סכום נכסי הקרן'!$C$42</f>
        <v>1.5193936266558895E-3</v>
      </c>
    </row>
    <row r="149" spans="2:16">
      <c r="B149" s="75" t="s">
        <v>1687</v>
      </c>
      <c r="C149" s="69" t="s">
        <v>1688</v>
      </c>
      <c r="D149" s="69" t="s">
        <v>228</v>
      </c>
      <c r="E149" s="69"/>
      <c r="F149" s="94">
        <v>40603</v>
      </c>
      <c r="G149" s="76">
        <v>2.7500000000001297</v>
      </c>
      <c r="H149" s="82" t="s">
        <v>130</v>
      </c>
      <c r="I149" s="83">
        <v>4.8000000000000001E-2</v>
      </c>
      <c r="J149" s="83">
        <v>4.8500000000001549E-2</v>
      </c>
      <c r="K149" s="76">
        <v>6708714.1202849997</v>
      </c>
      <c r="L149" s="78">
        <v>115.193217</v>
      </c>
      <c r="M149" s="76">
        <v>7727.9835814279995</v>
      </c>
      <c r="N149" s="69"/>
      <c r="O149" s="77">
        <f t="shared" si="3"/>
        <v>3.8466811366973793E-3</v>
      </c>
      <c r="P149" s="77">
        <f>M149/'סכום נכסי הקרן'!$C$42</f>
        <v>2.3416781192227907E-3</v>
      </c>
    </row>
    <row r="150" spans="2:16">
      <c r="B150" s="75" t="s">
        <v>1689</v>
      </c>
      <c r="C150" s="69" t="s">
        <v>1690</v>
      </c>
      <c r="D150" s="69" t="s">
        <v>228</v>
      </c>
      <c r="E150" s="69"/>
      <c r="F150" s="94">
        <v>40634</v>
      </c>
      <c r="G150" s="76">
        <v>2.7699999999999387</v>
      </c>
      <c r="H150" s="82" t="s">
        <v>130</v>
      </c>
      <c r="I150" s="83">
        <v>4.8000000000000001E-2</v>
      </c>
      <c r="J150" s="83">
        <v>4.8500000000000536E-2</v>
      </c>
      <c r="K150" s="76">
        <v>2379307.2366539999</v>
      </c>
      <c r="L150" s="78">
        <v>117.147637</v>
      </c>
      <c r="M150" s="76">
        <v>2787.3021929209999</v>
      </c>
      <c r="N150" s="69"/>
      <c r="O150" s="77">
        <f t="shared" si="3"/>
        <v>1.3874075500821953E-3</v>
      </c>
      <c r="P150" s="77">
        <f>M150/'סכום נכסי הקרן'!$C$42</f>
        <v>8.445883053517999E-4</v>
      </c>
    </row>
    <row r="151" spans="2:16">
      <c r="B151" s="75" t="s">
        <v>1691</v>
      </c>
      <c r="C151" s="69" t="s">
        <v>1692</v>
      </c>
      <c r="D151" s="69" t="s">
        <v>228</v>
      </c>
      <c r="E151" s="69"/>
      <c r="F151" s="94">
        <v>40664</v>
      </c>
      <c r="G151" s="76">
        <v>2.8499999999998979</v>
      </c>
      <c r="H151" s="82" t="s">
        <v>130</v>
      </c>
      <c r="I151" s="83">
        <v>4.8000000000000001E-2</v>
      </c>
      <c r="J151" s="83">
        <v>4.849999999999801E-2</v>
      </c>
      <c r="K151" s="76">
        <v>8829930.5835790001</v>
      </c>
      <c r="L151" s="78">
        <v>116.46052400000001</v>
      </c>
      <c r="M151" s="76">
        <v>10283.383459253</v>
      </c>
      <c r="N151" s="69"/>
      <c r="O151" s="77">
        <f t="shared" si="3"/>
        <v>5.1186569895409796E-3</v>
      </c>
      <c r="P151" s="77">
        <f>M151/'סכום נכסי הקרן'!$C$42</f>
        <v>3.1159970494736323E-3</v>
      </c>
    </row>
    <row r="152" spans="2:16">
      <c r="B152" s="75" t="s">
        <v>1693</v>
      </c>
      <c r="C152" s="69" t="s">
        <v>1694</v>
      </c>
      <c r="D152" s="69" t="s">
        <v>228</v>
      </c>
      <c r="E152" s="69"/>
      <c r="F152" s="94">
        <v>40756</v>
      </c>
      <c r="G152" s="76">
        <v>3.1000000000001453</v>
      </c>
      <c r="H152" s="82" t="s">
        <v>130</v>
      </c>
      <c r="I152" s="83">
        <v>4.8000000000000001E-2</v>
      </c>
      <c r="J152" s="83">
        <v>4.8500000000001452E-2</v>
      </c>
      <c r="K152" s="76">
        <v>4858756.3269509999</v>
      </c>
      <c r="L152" s="78">
        <v>113.42447799999999</v>
      </c>
      <c r="M152" s="76">
        <v>5511.0190037920001</v>
      </c>
      <c r="N152" s="69"/>
      <c r="O152" s="77">
        <f t="shared" si="3"/>
        <v>2.7431648401548795E-3</v>
      </c>
      <c r="P152" s="77">
        <f>M152/'סכום נכסי הקרן'!$C$42</f>
        <v>1.669909424602592E-3</v>
      </c>
    </row>
    <row r="153" spans="2:16">
      <c r="B153" s="75" t="s">
        <v>1695</v>
      </c>
      <c r="C153" s="69" t="s">
        <v>1696</v>
      </c>
      <c r="D153" s="69" t="s">
        <v>228</v>
      </c>
      <c r="E153" s="69"/>
      <c r="F153" s="94">
        <v>40848</v>
      </c>
      <c r="G153" s="76">
        <v>3.2800000000000584</v>
      </c>
      <c r="H153" s="82" t="s">
        <v>130</v>
      </c>
      <c r="I153" s="83">
        <v>4.8000000000000001E-2</v>
      </c>
      <c r="J153" s="83">
        <v>4.8500000000000883E-2</v>
      </c>
      <c r="K153" s="76">
        <v>13701657.288681002</v>
      </c>
      <c r="L153" s="78">
        <v>114.77843799999999</v>
      </c>
      <c r="M153" s="76">
        <v>15726.548254335999</v>
      </c>
      <c r="N153" s="69"/>
      <c r="O153" s="77">
        <f t="shared" si="3"/>
        <v>7.8280467185124301E-3</v>
      </c>
      <c r="P153" s="77">
        <f>M153/'סכום נכסי הקרן'!$C$42</f>
        <v>4.7653457787594153E-3</v>
      </c>
    </row>
    <row r="154" spans="2:16">
      <c r="B154" s="75" t="s">
        <v>1697</v>
      </c>
      <c r="C154" s="69" t="s">
        <v>1698</v>
      </c>
      <c r="D154" s="69" t="s">
        <v>228</v>
      </c>
      <c r="E154" s="69"/>
      <c r="F154" s="94">
        <v>40940</v>
      </c>
      <c r="G154" s="76">
        <v>3.5300000000000726</v>
      </c>
      <c r="H154" s="82" t="s">
        <v>130</v>
      </c>
      <c r="I154" s="83">
        <v>4.8000000000000001E-2</v>
      </c>
      <c r="J154" s="83">
        <v>4.8400000000000908E-2</v>
      </c>
      <c r="K154" s="76">
        <v>17232628.761971001</v>
      </c>
      <c r="L154" s="78">
        <v>113.430826</v>
      </c>
      <c r="M154" s="76">
        <v>19547.113190485998</v>
      </c>
      <c r="N154" s="69"/>
      <c r="O154" s="77">
        <f t="shared" si="3"/>
        <v>9.7297711355692224E-3</v>
      </c>
      <c r="P154" s="77">
        <f>M154/'סכום נכסי הקרן'!$C$42</f>
        <v>5.9230259445859452E-3</v>
      </c>
    </row>
    <row r="155" spans="2:16">
      <c r="B155" s="75" t="s">
        <v>1699</v>
      </c>
      <c r="C155" s="69" t="s">
        <v>1700</v>
      </c>
      <c r="D155" s="69" t="s">
        <v>228</v>
      </c>
      <c r="E155" s="69"/>
      <c r="F155" s="94">
        <v>40969</v>
      </c>
      <c r="G155" s="76">
        <v>3.6100000000000683</v>
      </c>
      <c r="H155" s="82" t="s">
        <v>130</v>
      </c>
      <c r="I155" s="83">
        <v>4.8000000000000001E-2</v>
      </c>
      <c r="J155" s="83">
        <v>4.8600000000000677E-2</v>
      </c>
      <c r="K155" s="76">
        <v>10499619.872459</v>
      </c>
      <c r="L155" s="78">
        <v>112.970878</v>
      </c>
      <c r="M155" s="76">
        <v>11861.512766919999</v>
      </c>
      <c r="N155" s="69"/>
      <c r="O155" s="77">
        <f t="shared" si="3"/>
        <v>5.9041866396894087E-3</v>
      </c>
      <c r="P155" s="77">
        <f>M155/'סכום נכסי הקרן'!$C$42</f>
        <v>3.5941904656642456E-3</v>
      </c>
    </row>
    <row r="156" spans="2:16">
      <c r="B156" s="75" t="s">
        <v>1701</v>
      </c>
      <c r="C156" s="69" t="s">
        <v>1702</v>
      </c>
      <c r="D156" s="69" t="s">
        <v>228</v>
      </c>
      <c r="E156" s="69"/>
      <c r="F156" s="94">
        <v>41000</v>
      </c>
      <c r="G156" s="76">
        <v>3.6099999999998063</v>
      </c>
      <c r="H156" s="82" t="s">
        <v>130</v>
      </c>
      <c r="I156" s="83">
        <v>4.8000000000000001E-2</v>
      </c>
      <c r="J156" s="83">
        <v>4.8499999999997281E-2</v>
      </c>
      <c r="K156" s="76">
        <v>5736659.9932730012</v>
      </c>
      <c r="L156" s="78">
        <v>115.23331399999999</v>
      </c>
      <c r="M156" s="76">
        <v>6610.5434250479993</v>
      </c>
      <c r="N156" s="69"/>
      <c r="O156" s="77">
        <f t="shared" si="3"/>
        <v>3.2904641202346143E-3</v>
      </c>
      <c r="P156" s="77">
        <f>M156/'סכום נכסי הקרן'!$C$42</f>
        <v>2.0030794231768526E-3</v>
      </c>
    </row>
    <row r="157" spans="2:16">
      <c r="B157" s="75" t="s">
        <v>1703</v>
      </c>
      <c r="C157" s="69" t="s">
        <v>1704</v>
      </c>
      <c r="D157" s="69" t="s">
        <v>228</v>
      </c>
      <c r="E157" s="69"/>
      <c r="F157" s="94">
        <v>41640</v>
      </c>
      <c r="G157" s="76">
        <v>5.0400000000001652</v>
      </c>
      <c r="H157" s="82" t="s">
        <v>130</v>
      </c>
      <c r="I157" s="83">
        <v>4.8000000000000001E-2</v>
      </c>
      <c r="J157" s="83">
        <v>4.8500000000001604E-2</v>
      </c>
      <c r="K157" s="76">
        <v>10767784.086718</v>
      </c>
      <c r="L157" s="78">
        <v>110.143771</v>
      </c>
      <c r="M157" s="76">
        <v>11860.043497625998</v>
      </c>
      <c r="N157" s="69"/>
      <c r="O157" s="77">
        <f t="shared" si="3"/>
        <v>5.9034552962000742E-3</v>
      </c>
      <c r="P157" s="77">
        <f>M157/'סכום נכסי הקרן'!$C$42</f>
        <v>3.593745258228081E-3</v>
      </c>
    </row>
    <row r="158" spans="2:16">
      <c r="B158" s="75" t="s">
        <v>1705</v>
      </c>
      <c r="C158" s="69" t="s">
        <v>1706</v>
      </c>
      <c r="D158" s="69" t="s">
        <v>228</v>
      </c>
      <c r="E158" s="69"/>
      <c r="F158" s="94">
        <v>44774</v>
      </c>
      <c r="G158" s="76">
        <v>10.460000000032339</v>
      </c>
      <c r="H158" s="82" t="s">
        <v>130</v>
      </c>
      <c r="I158" s="83">
        <v>4.8000000000000001E-2</v>
      </c>
      <c r="J158" s="83">
        <v>4.8500000000070306E-2</v>
      </c>
      <c r="K158" s="76">
        <v>27455.064410999999</v>
      </c>
      <c r="L158" s="78">
        <v>103.615988</v>
      </c>
      <c r="M158" s="76">
        <v>28.447836247999998</v>
      </c>
      <c r="N158" s="69"/>
      <c r="O158" s="77">
        <f t="shared" si="3"/>
        <v>1.4160195078315215E-5</v>
      </c>
      <c r="P158" s="77">
        <f>M158/'סכום נכסי הקרן'!$C$42</f>
        <v>8.6200591628152927E-6</v>
      </c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26" t="s">
        <v>109</v>
      </c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26" t="s">
        <v>198</v>
      </c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26" t="s">
        <v>206</v>
      </c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2:16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2:16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2:16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2:16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2:16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2:16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2:16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2:16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2:16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2:16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2:16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2:16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2:16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2:16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2:16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2:16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2:16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2:16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2:16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2:16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2:16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2:16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2:16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2:16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2:16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2:16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2:16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2:16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2:16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</row>
    <row r="412" spans="2:16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</row>
    <row r="413" spans="2:16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</row>
    <row r="414" spans="2:16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</row>
    <row r="415" spans="2:16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</row>
    <row r="416" spans="2:16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</row>
    <row r="417" spans="2:16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</row>
    <row r="418" spans="2:16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</row>
    <row r="419" spans="2:16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</row>
    <row r="420" spans="2:16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</row>
    <row r="421" spans="2:16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</row>
    <row r="422" spans="2:16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</row>
    <row r="423" spans="2:16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</row>
    <row r="424" spans="2:16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</row>
    <row r="425" spans="2:16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</row>
    <row r="426" spans="2:16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</row>
    <row r="427" spans="2:16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</row>
    <row r="428" spans="2:16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</row>
    <row r="429" spans="2:16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</row>
    <row r="430" spans="2:16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</row>
    <row r="431" spans="2:16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</row>
    <row r="432" spans="2:16">
      <c r="B432" s="118"/>
      <c r="C432" s="118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</row>
    <row r="433" spans="2:16">
      <c r="B433" s="118"/>
      <c r="C433" s="118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</row>
    <row r="434" spans="2:16">
      <c r="B434" s="118"/>
      <c r="C434" s="118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</row>
    <row r="435" spans="2:16">
      <c r="B435" s="118"/>
      <c r="C435" s="118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</row>
    <row r="436" spans="2:16">
      <c r="B436" s="118"/>
      <c r="C436" s="118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</row>
    <row r="437" spans="2:16">
      <c r="B437" s="118"/>
      <c r="C437" s="118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</row>
    <row r="438" spans="2:16">
      <c r="B438" s="118"/>
      <c r="C438" s="118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</row>
    <row r="439" spans="2:16">
      <c r="B439" s="118"/>
      <c r="C439" s="118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</row>
    <row r="440" spans="2:16">
      <c r="B440" s="118"/>
      <c r="C440" s="118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</row>
    <row r="441" spans="2:16">
      <c r="B441" s="118"/>
      <c r="C441" s="118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</row>
    <row r="442" spans="2:16">
      <c r="B442" s="118"/>
      <c r="C442" s="118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</row>
    <row r="443" spans="2:16">
      <c r="B443" s="118"/>
      <c r="C443" s="118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</row>
    <row r="444" spans="2:16">
      <c r="B444" s="118"/>
      <c r="C444" s="118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</row>
    <row r="445" spans="2:16">
      <c r="B445" s="118"/>
      <c r="C445" s="118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</row>
    <row r="446" spans="2:16">
      <c r="B446" s="118"/>
      <c r="C446" s="118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</row>
    <row r="447" spans="2:16">
      <c r="B447" s="118"/>
      <c r="C447" s="118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</row>
    <row r="448" spans="2:16">
      <c r="B448" s="118"/>
      <c r="C448" s="118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</row>
    <row r="449" spans="2:16">
      <c r="B449" s="118"/>
      <c r="C449" s="118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</row>
    <row r="450" spans="2:16">
      <c r="B450" s="118"/>
      <c r="C450" s="118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</row>
    <row r="451" spans="2:16">
      <c r="B451" s="118"/>
      <c r="C451" s="118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</row>
    <row r="452" spans="2:16">
      <c r="B452" s="118"/>
      <c r="C452" s="118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143</v>
      </c>
      <c r="C1" s="67" t="s" vm="1">
        <v>223</v>
      </c>
    </row>
    <row r="2" spans="2:19">
      <c r="B2" s="46" t="s">
        <v>142</v>
      </c>
      <c r="C2" s="67" t="s">
        <v>224</v>
      </c>
    </row>
    <row r="3" spans="2:19">
      <c r="B3" s="46" t="s">
        <v>144</v>
      </c>
      <c r="C3" s="67" t="s">
        <v>225</v>
      </c>
    </row>
    <row r="4" spans="2:19">
      <c r="B4" s="46" t="s">
        <v>145</v>
      </c>
      <c r="C4" s="67">
        <v>2207</v>
      </c>
    </row>
    <row r="6" spans="2:19" ht="26.25" customHeight="1">
      <c r="B6" s="147" t="s">
        <v>171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</row>
    <row r="7" spans="2:19" ht="26.25" customHeight="1">
      <c r="B7" s="147" t="s">
        <v>87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</row>
    <row r="8" spans="2:19" s="3" customFormat="1" ht="78.75">
      <c r="B8" s="21" t="s">
        <v>113</v>
      </c>
      <c r="C8" s="29" t="s">
        <v>44</v>
      </c>
      <c r="D8" s="29" t="s">
        <v>115</v>
      </c>
      <c r="E8" s="29" t="s">
        <v>114</v>
      </c>
      <c r="F8" s="29" t="s">
        <v>63</v>
      </c>
      <c r="G8" s="29" t="s">
        <v>14</v>
      </c>
      <c r="H8" s="29" t="s">
        <v>64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29" t="s">
        <v>200</v>
      </c>
      <c r="O8" s="29" t="s">
        <v>199</v>
      </c>
      <c r="P8" s="29" t="s">
        <v>108</v>
      </c>
      <c r="Q8" s="29" t="s">
        <v>57</v>
      </c>
      <c r="R8" s="29" t="s">
        <v>146</v>
      </c>
      <c r="S8" s="30" t="s">
        <v>148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207</v>
      </c>
      <c r="O9" s="31"/>
      <c r="P9" s="31" t="s">
        <v>203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</row>
    <row r="11" spans="2:19" s="4" customFormat="1" ht="18" customHeight="1">
      <c r="B11" s="123" t="s">
        <v>2584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4">
        <v>0</v>
      </c>
      <c r="Q11" s="68"/>
      <c r="R11" s="125">
        <v>0</v>
      </c>
      <c r="S11" s="125">
        <v>0</v>
      </c>
    </row>
    <row r="12" spans="2:19" ht="20.25" customHeight="1">
      <c r="B12" s="126" t="s">
        <v>215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26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26" t="s">
        <v>198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26" t="s">
        <v>206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2:19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2:19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2:19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2:19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2:19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2:19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2:19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2:19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2:19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2:19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2:19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2:19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2:19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2:19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2:19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2:19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2:19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2:19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2:19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2:19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2:19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2:19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2:19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2:19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2:19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2:19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2:19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2:19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2:19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2:19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2:19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2:19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2:19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2:19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2:19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2:19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2:19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2:19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2:19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2:19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2:19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2:19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2:19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2:19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2:19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2:19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2:19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2:19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2:19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2:19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2:19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2:19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2:19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2:19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2:19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2:19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2:19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2:19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2:19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2:19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2:19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2:19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2:19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2:19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2:19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2:19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2:19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2:19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2:19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2:19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2:19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2:19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2:19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2:19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2:19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2:19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2:19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2:19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2:19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2:19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2:19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2:19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2:19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2:19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2:19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2:19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2:19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2:19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2:19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2:19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2:19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2:19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2:19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2:19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2:19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2:19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2:19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2:19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2:19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2:19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2:19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2:19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2:19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2:19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2:19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2:19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2:19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2:19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2:19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2:19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2:19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2:19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2:19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2:19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2:19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2:19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2:19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2:19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2:19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2:19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2:19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2:19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2:19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2:19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2:19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2:19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</row>
    <row r="256" spans="2:19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</row>
    <row r="257" spans="2:19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</row>
    <row r="258" spans="2:19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</row>
    <row r="259" spans="2:19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</row>
    <row r="260" spans="2:19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</row>
    <row r="261" spans="2:19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</row>
    <row r="262" spans="2:19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</row>
    <row r="263" spans="2:19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</row>
    <row r="264" spans="2:19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</row>
    <row r="265" spans="2:19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</row>
    <row r="266" spans="2:19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</row>
    <row r="267" spans="2:19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</row>
    <row r="268" spans="2:19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</row>
    <row r="269" spans="2:19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</row>
    <row r="270" spans="2:19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</row>
    <row r="271" spans="2:19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</row>
    <row r="272" spans="2:19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</row>
    <row r="273" spans="2:19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</row>
    <row r="274" spans="2:19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</row>
    <row r="275" spans="2:19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</row>
    <row r="276" spans="2:19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</row>
    <row r="277" spans="2:19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</row>
    <row r="278" spans="2:19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</row>
    <row r="279" spans="2:19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</row>
    <row r="280" spans="2:19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</row>
    <row r="281" spans="2:19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</row>
    <row r="282" spans="2:19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</row>
    <row r="283" spans="2:19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</row>
    <row r="284" spans="2:19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</row>
    <row r="285" spans="2:19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</row>
    <row r="286" spans="2:19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</row>
    <row r="287" spans="2:19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</row>
    <row r="288" spans="2:19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</row>
    <row r="289" spans="2:19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</row>
    <row r="290" spans="2:19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2:19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</row>
    <row r="292" spans="2:19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</row>
    <row r="293" spans="2:19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</row>
    <row r="294" spans="2:19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2:19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2:19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2:19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2:19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2:19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2:19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2:19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2:19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2:19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2:19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2:19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2:19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2:19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2:19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2:19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2:19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2:19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5.85546875" style="2" customWidth="1"/>
    <col min="4" max="4" width="9.28515625" style="2" bestFit="1" customWidth="1"/>
    <col min="5" max="5" width="15" style="2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143</v>
      </c>
      <c r="C1" s="67" t="s" vm="1">
        <v>223</v>
      </c>
    </row>
    <row r="2" spans="2:30">
      <c r="B2" s="46" t="s">
        <v>142</v>
      </c>
      <c r="C2" s="67" t="s">
        <v>224</v>
      </c>
    </row>
    <row r="3" spans="2:30">
      <c r="B3" s="46" t="s">
        <v>144</v>
      </c>
      <c r="C3" s="67" t="s">
        <v>225</v>
      </c>
    </row>
    <row r="4" spans="2:30">
      <c r="B4" s="46" t="s">
        <v>145</v>
      </c>
      <c r="C4" s="67">
        <v>2207</v>
      </c>
    </row>
    <row r="6" spans="2:30" ht="26.25" customHeight="1">
      <c r="B6" s="147" t="s">
        <v>171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</row>
    <row r="7" spans="2:30" ht="26.25" customHeight="1">
      <c r="B7" s="147" t="s">
        <v>88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</row>
    <row r="8" spans="2:30" s="3" customFormat="1" ht="78.75">
      <c r="B8" s="21" t="s">
        <v>113</v>
      </c>
      <c r="C8" s="29" t="s">
        <v>44</v>
      </c>
      <c r="D8" s="29" t="s">
        <v>115</v>
      </c>
      <c r="E8" s="29" t="s">
        <v>114</v>
      </c>
      <c r="F8" s="29" t="s">
        <v>63</v>
      </c>
      <c r="G8" s="29" t="s">
        <v>14</v>
      </c>
      <c r="H8" s="29" t="s">
        <v>64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58" t="s">
        <v>200</v>
      </c>
      <c r="O8" s="29" t="s">
        <v>199</v>
      </c>
      <c r="P8" s="29" t="s">
        <v>108</v>
      </c>
      <c r="Q8" s="29" t="s">
        <v>57</v>
      </c>
      <c r="R8" s="29" t="s">
        <v>146</v>
      </c>
      <c r="S8" s="30" t="s">
        <v>148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207</v>
      </c>
      <c r="O9" s="31"/>
      <c r="P9" s="31" t="s">
        <v>203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  <c r="AA10" s="1"/>
    </row>
    <row r="11" spans="2:30" s="4" customFormat="1" ht="18" customHeight="1">
      <c r="B11" s="95" t="s">
        <v>51</v>
      </c>
      <c r="C11" s="69"/>
      <c r="D11" s="69"/>
      <c r="E11" s="69"/>
      <c r="F11" s="69"/>
      <c r="G11" s="69"/>
      <c r="H11" s="69"/>
      <c r="I11" s="69"/>
      <c r="J11" s="78">
        <v>6.7895864360373626</v>
      </c>
      <c r="K11" s="69"/>
      <c r="L11" s="69"/>
      <c r="M11" s="77">
        <v>3.0751022376781026E-2</v>
      </c>
      <c r="N11" s="76"/>
      <c r="O11" s="78"/>
      <c r="P11" s="76">
        <v>12899.867659235</v>
      </c>
      <c r="Q11" s="69"/>
      <c r="R11" s="77">
        <f>IFERROR(P11/$P$11,0)</f>
        <v>1</v>
      </c>
      <c r="S11" s="77">
        <f>P11/'סכום נכסי הקרן'!$C$42</f>
        <v>3.9088253126074212E-3</v>
      </c>
      <c r="AA11" s="1"/>
      <c r="AD11" s="1"/>
    </row>
    <row r="12" spans="2:30" ht="17.25" customHeight="1">
      <c r="B12" s="96" t="s">
        <v>194</v>
      </c>
      <c r="C12" s="69"/>
      <c r="D12" s="69"/>
      <c r="E12" s="69"/>
      <c r="F12" s="69"/>
      <c r="G12" s="69"/>
      <c r="H12" s="69"/>
      <c r="I12" s="69"/>
      <c r="J12" s="78">
        <v>6.7750515763398074</v>
      </c>
      <c r="K12" s="69"/>
      <c r="L12" s="69"/>
      <c r="M12" s="77">
        <v>3.0672414895314713E-2</v>
      </c>
      <c r="N12" s="76"/>
      <c r="O12" s="78"/>
      <c r="P12" s="76">
        <v>12866.051585886999</v>
      </c>
      <c r="Q12" s="69"/>
      <c r="R12" s="77">
        <f t="shared" ref="R12:R35" si="0">IFERROR(P12/$P$11,0)</f>
        <v>0.99737857207211011</v>
      </c>
      <c r="S12" s="77">
        <f>P12/'סכום נכסי הקרן'!$C$42</f>
        <v>3.8985786087677096E-3</v>
      </c>
    </row>
    <row r="13" spans="2:30">
      <c r="B13" s="97" t="s">
        <v>58</v>
      </c>
      <c r="C13" s="71"/>
      <c r="D13" s="71"/>
      <c r="E13" s="71"/>
      <c r="F13" s="71"/>
      <c r="G13" s="71"/>
      <c r="H13" s="71"/>
      <c r="I13" s="71"/>
      <c r="J13" s="81">
        <v>7.256089434164644</v>
      </c>
      <c r="K13" s="71"/>
      <c r="L13" s="71"/>
      <c r="M13" s="80">
        <v>2.7401691629647437E-2</v>
      </c>
      <c r="N13" s="79"/>
      <c r="O13" s="81"/>
      <c r="P13" s="79">
        <v>11505.429704954999</v>
      </c>
      <c r="Q13" s="71"/>
      <c r="R13" s="80">
        <f t="shared" si="0"/>
        <v>0.89190292558685869</v>
      </c>
      <c r="S13" s="80">
        <f>P13/'סכום נכסי הקרן'!$C$42</f>
        <v>3.4862927319225263E-3</v>
      </c>
    </row>
    <row r="14" spans="2:30">
      <c r="B14" s="98" t="s">
        <v>1707</v>
      </c>
      <c r="C14" s="69" t="s">
        <v>1708</v>
      </c>
      <c r="D14" s="82" t="s">
        <v>1709</v>
      </c>
      <c r="E14" s="69" t="s">
        <v>268</v>
      </c>
      <c r="F14" s="82" t="s">
        <v>126</v>
      </c>
      <c r="G14" s="69" t="s">
        <v>253</v>
      </c>
      <c r="H14" s="69" t="s">
        <v>254</v>
      </c>
      <c r="I14" s="94">
        <v>39076</v>
      </c>
      <c r="J14" s="78">
        <v>6.2399999999993145</v>
      </c>
      <c r="K14" s="82" t="s">
        <v>130</v>
      </c>
      <c r="L14" s="83">
        <v>4.9000000000000002E-2</v>
      </c>
      <c r="M14" s="77">
        <v>2.7299999999999144E-2</v>
      </c>
      <c r="N14" s="76">
        <v>1926894.578276</v>
      </c>
      <c r="O14" s="78">
        <v>151.36000000000001</v>
      </c>
      <c r="P14" s="76">
        <v>2916.5475972250001</v>
      </c>
      <c r="Q14" s="77">
        <v>1.1918923228518036E-3</v>
      </c>
      <c r="R14" s="77">
        <f t="shared" si="0"/>
        <v>0.22609128048976898</v>
      </c>
      <c r="S14" s="77">
        <f>P14/'סכום נכסי הקרן'!$C$42</f>
        <v>8.8375132013823342E-4</v>
      </c>
    </row>
    <row r="15" spans="2:30">
      <c r="B15" s="98" t="s">
        <v>1710</v>
      </c>
      <c r="C15" s="69" t="s">
        <v>1711</v>
      </c>
      <c r="D15" s="82" t="s">
        <v>1709</v>
      </c>
      <c r="E15" s="69" t="s">
        <v>268</v>
      </c>
      <c r="F15" s="82" t="s">
        <v>126</v>
      </c>
      <c r="G15" s="69" t="s">
        <v>253</v>
      </c>
      <c r="H15" s="69" t="s">
        <v>254</v>
      </c>
      <c r="I15" s="94">
        <v>40738</v>
      </c>
      <c r="J15" s="78">
        <v>9.989999999999073</v>
      </c>
      <c r="K15" s="82" t="s">
        <v>130</v>
      </c>
      <c r="L15" s="83">
        <v>4.0999999999999995E-2</v>
      </c>
      <c r="M15" s="77">
        <v>2.5399999999997348E-2</v>
      </c>
      <c r="N15" s="76">
        <v>3932871.8952029999</v>
      </c>
      <c r="O15" s="78">
        <v>134.4</v>
      </c>
      <c r="P15" s="76">
        <v>5285.77998071</v>
      </c>
      <c r="Q15" s="77">
        <v>1.0413971477204326E-3</v>
      </c>
      <c r="R15" s="77">
        <f t="shared" si="0"/>
        <v>0.40975458976324586</v>
      </c>
      <c r="S15" s="77">
        <f>P15/'סכום נכסי הקרן'!$C$42</f>
        <v>1.6016591124236451E-3</v>
      </c>
    </row>
    <row r="16" spans="2:30">
      <c r="B16" s="98" t="s">
        <v>1712</v>
      </c>
      <c r="C16" s="69" t="s">
        <v>1713</v>
      </c>
      <c r="D16" s="82" t="s">
        <v>1709</v>
      </c>
      <c r="E16" s="69" t="s">
        <v>1714</v>
      </c>
      <c r="F16" s="82" t="s">
        <v>511</v>
      </c>
      <c r="G16" s="69" t="s">
        <v>258</v>
      </c>
      <c r="H16" s="69" t="s">
        <v>128</v>
      </c>
      <c r="I16" s="94">
        <v>42795</v>
      </c>
      <c r="J16" s="78">
        <v>5.5399999999989742</v>
      </c>
      <c r="K16" s="82" t="s">
        <v>130</v>
      </c>
      <c r="L16" s="83">
        <v>2.1400000000000002E-2</v>
      </c>
      <c r="M16" s="77">
        <v>1.9899999999997361E-2</v>
      </c>
      <c r="N16" s="76">
        <v>1293837.21236</v>
      </c>
      <c r="O16" s="78">
        <v>111.56</v>
      </c>
      <c r="P16" s="76">
        <v>1443.404824062</v>
      </c>
      <c r="Q16" s="77">
        <v>3.0415327651494473E-3</v>
      </c>
      <c r="R16" s="77">
        <f t="shared" si="0"/>
        <v>0.11189299473383885</v>
      </c>
      <c r="S16" s="77">
        <f>P16/'סכום נכסי הקרן'!$C$42</f>
        <v>4.3737017011907819E-4</v>
      </c>
    </row>
    <row r="17" spans="2:19">
      <c r="B17" s="98" t="s">
        <v>1715</v>
      </c>
      <c r="C17" s="69" t="s">
        <v>1716</v>
      </c>
      <c r="D17" s="82" t="s">
        <v>1709</v>
      </c>
      <c r="E17" s="69" t="s">
        <v>262</v>
      </c>
      <c r="F17" s="82" t="s">
        <v>257</v>
      </c>
      <c r="G17" s="69" t="s">
        <v>294</v>
      </c>
      <c r="H17" s="69" t="s">
        <v>254</v>
      </c>
      <c r="I17" s="94">
        <v>36489</v>
      </c>
      <c r="J17" s="78">
        <v>3.3400000007160822</v>
      </c>
      <c r="K17" s="82" t="s">
        <v>130</v>
      </c>
      <c r="L17" s="83">
        <v>6.0499999999999998E-2</v>
      </c>
      <c r="M17" s="77">
        <v>1.5900000005171701E-2</v>
      </c>
      <c r="N17" s="76">
        <v>742.85680000000002</v>
      </c>
      <c r="O17" s="78">
        <v>169.19</v>
      </c>
      <c r="P17" s="76">
        <v>1.256839365</v>
      </c>
      <c r="Q17" s="129"/>
      <c r="R17" s="77">
        <f t="shared" si="0"/>
        <v>9.7430407675557057E-5</v>
      </c>
      <c r="S17" s="77">
        <f>P17/'סכום נכסי הקרן'!$C$42</f>
        <v>3.808384437398778E-7</v>
      </c>
    </row>
    <row r="18" spans="2:19">
      <c r="B18" s="98" t="s">
        <v>1717</v>
      </c>
      <c r="C18" s="69" t="s">
        <v>1718</v>
      </c>
      <c r="D18" s="82" t="s">
        <v>1709</v>
      </c>
      <c r="E18" s="69" t="s">
        <v>291</v>
      </c>
      <c r="F18" s="82" t="s">
        <v>126</v>
      </c>
      <c r="G18" s="69" t="s">
        <v>285</v>
      </c>
      <c r="H18" s="69" t="s">
        <v>128</v>
      </c>
      <c r="I18" s="94">
        <v>39084</v>
      </c>
      <c r="J18" s="78">
        <v>1.9299999999995241</v>
      </c>
      <c r="K18" s="82" t="s">
        <v>130</v>
      </c>
      <c r="L18" s="83">
        <v>5.5999999999999994E-2</v>
      </c>
      <c r="M18" s="77">
        <v>2.4199999999993303E-2</v>
      </c>
      <c r="N18" s="76">
        <v>400301.97928700002</v>
      </c>
      <c r="O18" s="78">
        <v>141.75</v>
      </c>
      <c r="P18" s="76">
        <v>567.42802673899996</v>
      </c>
      <c r="Q18" s="77">
        <v>8.291401792925267E-4</v>
      </c>
      <c r="R18" s="77">
        <f t="shared" si="0"/>
        <v>4.3987120002179164E-2</v>
      </c>
      <c r="S18" s="77">
        <f>P18/'סכום נכסי הקרן'!$C$42</f>
        <v>1.7193796809321813E-4</v>
      </c>
    </row>
    <row r="19" spans="2:19">
      <c r="B19" s="98" t="s">
        <v>1719</v>
      </c>
      <c r="C19" s="69" t="s">
        <v>1720</v>
      </c>
      <c r="D19" s="82" t="s">
        <v>1709</v>
      </c>
      <c r="E19" s="69" t="s">
        <v>1721</v>
      </c>
      <c r="F19" s="82" t="s">
        <v>257</v>
      </c>
      <c r="G19" s="69" t="s">
        <v>371</v>
      </c>
      <c r="H19" s="69" t="s">
        <v>128</v>
      </c>
      <c r="I19" s="94">
        <v>44381</v>
      </c>
      <c r="J19" s="78">
        <v>3.2199999999994504</v>
      </c>
      <c r="K19" s="82" t="s">
        <v>130</v>
      </c>
      <c r="L19" s="83">
        <v>8.5000000000000006E-3</v>
      </c>
      <c r="M19" s="77">
        <v>5.0500000000000975E-2</v>
      </c>
      <c r="N19" s="76">
        <v>1078949.6000000001</v>
      </c>
      <c r="O19" s="78">
        <v>94.44</v>
      </c>
      <c r="P19" s="76">
        <v>1018.9600412980001</v>
      </c>
      <c r="Q19" s="77">
        <v>3.3717175000000004E-3</v>
      </c>
      <c r="R19" s="77">
        <f t="shared" si="0"/>
        <v>7.8989960844174076E-2</v>
      </c>
      <c r="S19" s="77">
        <f>P19/'סכום נכסי הקרן'!$C$42</f>
        <v>3.0875795838957668E-4</v>
      </c>
    </row>
    <row r="20" spans="2:19">
      <c r="B20" s="98" t="s">
        <v>1722</v>
      </c>
      <c r="C20" s="69" t="s">
        <v>1723</v>
      </c>
      <c r="D20" s="130" t="s">
        <v>26</v>
      </c>
      <c r="E20" s="69" t="s">
        <v>1724</v>
      </c>
      <c r="F20" s="82" t="s">
        <v>428</v>
      </c>
      <c r="G20" s="69" t="s">
        <v>486</v>
      </c>
      <c r="H20" s="130"/>
      <c r="I20" s="94">
        <v>39104</v>
      </c>
      <c r="J20" s="78">
        <v>0.37999999999897077</v>
      </c>
      <c r="K20" s="82" t="s">
        <v>130</v>
      </c>
      <c r="L20" s="83">
        <v>5.5999999999999994E-2</v>
      </c>
      <c r="M20" s="129">
        <v>0</v>
      </c>
      <c r="N20" s="76">
        <v>457141.87241700001</v>
      </c>
      <c r="O20" s="78">
        <v>59.511901999999999</v>
      </c>
      <c r="P20" s="76">
        <v>272.05239555600002</v>
      </c>
      <c r="Q20" s="77">
        <v>1.2158621513221567E-3</v>
      </c>
      <c r="R20" s="77">
        <f t="shared" si="0"/>
        <v>2.1089549345976278E-2</v>
      </c>
      <c r="S20" s="77">
        <f>P20/'סכום נכסי הקרן'!$C$42</f>
        <v>8.2435364315035353E-5</v>
      </c>
    </row>
    <row r="21" spans="2:19">
      <c r="B21" s="99"/>
      <c r="C21" s="69"/>
      <c r="D21" s="69"/>
      <c r="E21" s="69"/>
      <c r="F21" s="69"/>
      <c r="G21" s="69"/>
      <c r="H21" s="69"/>
      <c r="I21" s="69"/>
      <c r="J21" s="78"/>
      <c r="K21" s="69"/>
      <c r="L21" s="69"/>
      <c r="M21" s="77"/>
      <c r="N21" s="76"/>
      <c r="O21" s="78"/>
      <c r="P21" s="69"/>
      <c r="Q21" s="69"/>
      <c r="R21" s="77"/>
      <c r="S21" s="69"/>
    </row>
    <row r="22" spans="2:19">
      <c r="B22" s="97" t="s">
        <v>59</v>
      </c>
      <c r="C22" s="71"/>
      <c r="D22" s="71"/>
      <c r="E22" s="71"/>
      <c r="F22" s="71"/>
      <c r="G22" s="71"/>
      <c r="H22" s="71"/>
      <c r="I22" s="71"/>
      <c r="J22" s="81">
        <v>2.7077780008676169</v>
      </c>
      <c r="K22" s="71"/>
      <c r="L22" s="71"/>
      <c r="M22" s="80">
        <v>5.7674276655862389E-2</v>
      </c>
      <c r="N22" s="79"/>
      <c r="O22" s="81"/>
      <c r="P22" s="79">
        <v>1359.6619371219999</v>
      </c>
      <c r="Q22" s="71"/>
      <c r="R22" s="80">
        <f t="shared" si="0"/>
        <v>0.10540123147299263</v>
      </c>
      <c r="S22" s="80">
        <f>P22/'סכום נכסי הקרן'!$C$42</f>
        <v>4.1199500156162763E-4</v>
      </c>
    </row>
    <row r="23" spans="2:19">
      <c r="B23" s="98" t="s">
        <v>1725</v>
      </c>
      <c r="C23" s="69" t="s">
        <v>1726</v>
      </c>
      <c r="D23" s="82" t="s">
        <v>1709</v>
      </c>
      <c r="E23" s="69" t="s">
        <v>1714</v>
      </c>
      <c r="F23" s="82" t="s">
        <v>511</v>
      </c>
      <c r="G23" s="69" t="s">
        <v>258</v>
      </c>
      <c r="H23" s="69" t="s">
        <v>128</v>
      </c>
      <c r="I23" s="94">
        <v>42795</v>
      </c>
      <c r="J23" s="78">
        <v>5.0400000000142864</v>
      </c>
      <c r="K23" s="82" t="s">
        <v>130</v>
      </c>
      <c r="L23" s="83">
        <v>3.7400000000000003E-2</v>
      </c>
      <c r="M23" s="77">
        <v>5.4000000000189508E-2</v>
      </c>
      <c r="N23" s="76">
        <v>148355.609796</v>
      </c>
      <c r="O23" s="78">
        <v>92.48</v>
      </c>
      <c r="P23" s="76">
        <v>137.199271251</v>
      </c>
      <c r="Q23" s="77">
        <v>2.1858132370434366E-4</v>
      </c>
      <c r="R23" s="77">
        <f t="shared" si="0"/>
        <v>1.0635711534046568E-2</v>
      </c>
      <c r="S23" s="77">
        <f>P23/'סכום נכסי הקרן'!$C$42</f>
        <v>4.1573138461871935E-5</v>
      </c>
    </row>
    <row r="24" spans="2:19">
      <c r="B24" s="98" t="s">
        <v>1727</v>
      </c>
      <c r="C24" s="69" t="s">
        <v>1728</v>
      </c>
      <c r="D24" s="82" t="s">
        <v>1709</v>
      </c>
      <c r="E24" s="69" t="s">
        <v>1714</v>
      </c>
      <c r="F24" s="82" t="s">
        <v>511</v>
      </c>
      <c r="G24" s="69" t="s">
        <v>258</v>
      </c>
      <c r="H24" s="69" t="s">
        <v>128</v>
      </c>
      <c r="I24" s="94">
        <v>42795</v>
      </c>
      <c r="J24" s="78">
        <v>1.9000000000000001</v>
      </c>
      <c r="K24" s="82" t="s">
        <v>130</v>
      </c>
      <c r="L24" s="83">
        <v>2.5000000000000001E-2</v>
      </c>
      <c r="M24" s="77">
        <v>4.8899999999962966E-2</v>
      </c>
      <c r="N24" s="76">
        <v>338154.32489699998</v>
      </c>
      <c r="O24" s="78">
        <v>95.82</v>
      </c>
      <c r="P24" s="76">
        <v>324.01947788000001</v>
      </c>
      <c r="Q24" s="77">
        <v>8.2871711429770474E-4</v>
      </c>
      <c r="R24" s="77">
        <f t="shared" si="0"/>
        <v>2.5118046668334216E-2</v>
      </c>
      <c r="S24" s="77">
        <f>P24/'סכום נכסי הקרן'!$C$42</f>
        <v>9.8182056620439297E-5</v>
      </c>
    </row>
    <row r="25" spans="2:19">
      <c r="B25" s="98" t="s">
        <v>1729</v>
      </c>
      <c r="C25" s="69" t="s">
        <v>1730</v>
      </c>
      <c r="D25" s="82" t="s">
        <v>1709</v>
      </c>
      <c r="E25" s="69" t="s">
        <v>1731</v>
      </c>
      <c r="F25" s="82" t="s">
        <v>274</v>
      </c>
      <c r="G25" s="69" t="s">
        <v>303</v>
      </c>
      <c r="H25" s="69" t="s">
        <v>128</v>
      </c>
      <c r="I25" s="94">
        <v>42598</v>
      </c>
      <c r="J25" s="78">
        <v>2.7300000000008238</v>
      </c>
      <c r="K25" s="82" t="s">
        <v>130</v>
      </c>
      <c r="L25" s="83">
        <v>3.1E-2</v>
      </c>
      <c r="M25" s="77">
        <v>5.4000000000015452E-2</v>
      </c>
      <c r="N25" s="76">
        <v>412399.48346299998</v>
      </c>
      <c r="O25" s="78">
        <v>94.2</v>
      </c>
      <c r="P25" s="76">
        <v>388.480313416</v>
      </c>
      <c r="Q25" s="77">
        <v>5.4307976686857485E-4</v>
      </c>
      <c r="R25" s="77">
        <f t="shared" si="0"/>
        <v>3.0115061927622755E-2</v>
      </c>
      <c r="S25" s="77">
        <f>P25/'סכום נכסי הקרן'!$C$42</f>
        <v>1.1771451635343186E-4</v>
      </c>
    </row>
    <row r="26" spans="2:19">
      <c r="B26" s="98" t="s">
        <v>1732</v>
      </c>
      <c r="C26" s="69" t="s">
        <v>1733</v>
      </c>
      <c r="D26" s="82" t="s">
        <v>1709</v>
      </c>
      <c r="E26" s="69" t="s">
        <v>640</v>
      </c>
      <c r="F26" s="82" t="s">
        <v>498</v>
      </c>
      <c r="G26" s="69" t="s">
        <v>368</v>
      </c>
      <c r="H26" s="69" t="s">
        <v>254</v>
      </c>
      <c r="I26" s="94">
        <v>44007</v>
      </c>
      <c r="J26" s="78">
        <v>3.5899999999962429</v>
      </c>
      <c r="K26" s="82" t="s">
        <v>130</v>
      </c>
      <c r="L26" s="83">
        <v>3.3500000000000002E-2</v>
      </c>
      <c r="M26" s="77">
        <v>7.3599999999932289E-2</v>
      </c>
      <c r="N26" s="76">
        <v>276014.77665800002</v>
      </c>
      <c r="O26" s="78">
        <v>87.75</v>
      </c>
      <c r="P26" s="76">
        <v>242.20296344900001</v>
      </c>
      <c r="Q26" s="77">
        <v>3.0668308517555555E-4</v>
      </c>
      <c r="R26" s="77">
        <f t="shared" si="0"/>
        <v>1.8775616141736708E-2</v>
      </c>
      <c r="S26" s="77">
        <f>P26/'סכום נכסי הקרן'!$C$42</f>
        <v>7.339060363462094E-5</v>
      </c>
    </row>
    <row r="27" spans="2:19">
      <c r="B27" s="98" t="s">
        <v>1734</v>
      </c>
      <c r="C27" s="69" t="s">
        <v>1735</v>
      </c>
      <c r="D27" s="82" t="s">
        <v>1709</v>
      </c>
      <c r="E27" s="69" t="s">
        <v>1736</v>
      </c>
      <c r="F27" s="82" t="s">
        <v>274</v>
      </c>
      <c r="G27" s="69" t="s">
        <v>415</v>
      </c>
      <c r="H27" s="69" t="s">
        <v>254</v>
      </c>
      <c r="I27" s="94">
        <v>43310</v>
      </c>
      <c r="J27" s="78">
        <v>1.6600000000031372</v>
      </c>
      <c r="K27" s="82" t="s">
        <v>130</v>
      </c>
      <c r="L27" s="83">
        <v>3.5499999999999997E-2</v>
      </c>
      <c r="M27" s="77">
        <v>6.1100000000079924E-2</v>
      </c>
      <c r="N27" s="76">
        <v>276297.50400000002</v>
      </c>
      <c r="O27" s="78">
        <v>96.91</v>
      </c>
      <c r="P27" s="76">
        <v>267.75991112600002</v>
      </c>
      <c r="Q27" s="77">
        <v>1.0278925E-3</v>
      </c>
      <c r="R27" s="77">
        <f t="shared" si="0"/>
        <v>2.0756795201252395E-2</v>
      </c>
      <c r="S27" s="77">
        <f>P27/'סכום נכסי הקרן'!$C$42</f>
        <v>8.1134686491263615E-5</v>
      </c>
    </row>
    <row r="28" spans="2:19">
      <c r="B28" s="99"/>
      <c r="C28" s="69"/>
      <c r="D28" s="69"/>
      <c r="E28" s="69"/>
      <c r="F28" s="69"/>
      <c r="G28" s="69"/>
      <c r="H28" s="69"/>
      <c r="I28" s="69"/>
      <c r="J28" s="78"/>
      <c r="K28" s="69"/>
      <c r="L28" s="69"/>
      <c r="M28" s="77"/>
      <c r="N28" s="76"/>
      <c r="O28" s="78"/>
      <c r="P28" s="69"/>
      <c r="Q28" s="69"/>
      <c r="R28" s="77"/>
      <c r="S28" s="69"/>
    </row>
    <row r="29" spans="2:19">
      <c r="B29" s="97" t="s">
        <v>46</v>
      </c>
      <c r="C29" s="71"/>
      <c r="D29" s="71"/>
      <c r="E29" s="71"/>
      <c r="F29" s="71"/>
      <c r="G29" s="71"/>
      <c r="H29" s="71"/>
      <c r="I29" s="71"/>
      <c r="J29" s="81">
        <v>2.1599999993749637</v>
      </c>
      <c r="K29" s="71"/>
      <c r="L29" s="71"/>
      <c r="M29" s="80">
        <v>5.9699999982290634E-2</v>
      </c>
      <c r="N29" s="79"/>
      <c r="O29" s="81"/>
      <c r="P29" s="79">
        <v>0.95994380999999995</v>
      </c>
      <c r="Q29" s="71"/>
      <c r="R29" s="80">
        <f t="shared" si="0"/>
        <v>7.4415012258887575E-5</v>
      </c>
      <c r="S29" s="80">
        <f>P29/'סכום נכסי הקרן'!$C$42</f>
        <v>2.9087528355553133E-7</v>
      </c>
    </row>
    <row r="30" spans="2:19">
      <c r="B30" s="98" t="s">
        <v>1737</v>
      </c>
      <c r="C30" s="69" t="s">
        <v>1738</v>
      </c>
      <c r="D30" s="82" t="s">
        <v>1709</v>
      </c>
      <c r="E30" s="69" t="s">
        <v>1739</v>
      </c>
      <c r="F30" s="82" t="s">
        <v>428</v>
      </c>
      <c r="G30" s="69" t="s">
        <v>285</v>
      </c>
      <c r="H30" s="69" t="s">
        <v>128</v>
      </c>
      <c r="I30" s="94">
        <v>38118</v>
      </c>
      <c r="J30" s="78">
        <v>2.1599999993749637</v>
      </c>
      <c r="K30" s="82" t="s">
        <v>129</v>
      </c>
      <c r="L30" s="83">
        <v>7.9699999999999993E-2</v>
      </c>
      <c r="M30" s="77">
        <v>5.9699999982290634E-2</v>
      </c>
      <c r="N30" s="76">
        <v>249.57201699999999</v>
      </c>
      <c r="O30" s="78">
        <v>106.4</v>
      </c>
      <c r="P30" s="76">
        <v>0.95994380999999995</v>
      </c>
      <c r="Q30" s="77">
        <v>4.9812913573626817E-6</v>
      </c>
      <c r="R30" s="77">
        <f t="shared" si="0"/>
        <v>7.4415012258887575E-5</v>
      </c>
      <c r="S30" s="77">
        <f>P30/'סכום נכסי הקרן'!$C$42</f>
        <v>2.9087528355553133E-7</v>
      </c>
    </row>
    <row r="31" spans="2:19">
      <c r="B31" s="99"/>
      <c r="C31" s="69"/>
      <c r="D31" s="69"/>
      <c r="E31" s="69"/>
      <c r="F31" s="69"/>
      <c r="G31" s="69"/>
      <c r="H31" s="69"/>
      <c r="I31" s="69"/>
      <c r="J31" s="78"/>
      <c r="K31" s="69"/>
      <c r="L31" s="69"/>
      <c r="M31" s="77"/>
      <c r="N31" s="76"/>
      <c r="O31" s="78"/>
      <c r="P31" s="69"/>
      <c r="Q31" s="69"/>
      <c r="R31" s="77"/>
      <c r="S31" s="69"/>
    </row>
    <row r="32" spans="2:19">
      <c r="B32" s="96" t="s">
        <v>193</v>
      </c>
      <c r="C32" s="69"/>
      <c r="D32" s="69"/>
      <c r="E32" s="69"/>
      <c r="F32" s="69"/>
      <c r="G32" s="69"/>
      <c r="H32" s="69"/>
      <c r="I32" s="69"/>
      <c r="J32" s="78">
        <v>12.319686064634096</v>
      </c>
      <c r="K32" s="69"/>
      <c r="L32" s="69"/>
      <c r="M32" s="77">
        <v>6.0026525412065712E-2</v>
      </c>
      <c r="N32" s="76"/>
      <c r="O32" s="78"/>
      <c r="P32" s="76">
        <v>33.816073347999996</v>
      </c>
      <c r="Q32" s="69"/>
      <c r="R32" s="77">
        <f t="shared" si="0"/>
        <v>2.6214279278897181E-3</v>
      </c>
      <c r="S32" s="77">
        <f>P32/'סכום נכסי הקרן'!$C$42</f>
        <v>1.0246703839711353E-5</v>
      </c>
    </row>
    <row r="33" spans="2:19">
      <c r="B33" s="97" t="s">
        <v>66</v>
      </c>
      <c r="C33" s="71"/>
      <c r="D33" s="71"/>
      <c r="E33" s="71"/>
      <c r="F33" s="71"/>
      <c r="G33" s="71"/>
      <c r="H33" s="71"/>
      <c r="I33" s="71"/>
      <c r="J33" s="81">
        <v>12.319686064634096</v>
      </c>
      <c r="K33" s="71"/>
      <c r="L33" s="71"/>
      <c r="M33" s="80">
        <v>6.0026525412065712E-2</v>
      </c>
      <c r="N33" s="79"/>
      <c r="O33" s="81"/>
      <c r="P33" s="79">
        <v>33.816073347999996</v>
      </c>
      <c r="Q33" s="71"/>
      <c r="R33" s="80">
        <f t="shared" si="0"/>
        <v>2.6214279278897181E-3</v>
      </c>
      <c r="S33" s="80">
        <f>P33/'סכום נכסי הקרן'!$C$42</f>
        <v>1.0246703839711353E-5</v>
      </c>
    </row>
    <row r="34" spans="2:19">
      <c r="B34" s="98" t="s">
        <v>1740</v>
      </c>
      <c r="C34" s="69">
        <v>4824</v>
      </c>
      <c r="D34" s="82" t="s">
        <v>1709</v>
      </c>
      <c r="E34" s="69"/>
      <c r="F34" s="82" t="s">
        <v>1741</v>
      </c>
      <c r="G34" s="69" t="s">
        <v>1742</v>
      </c>
      <c r="H34" s="69" t="s">
        <v>1743</v>
      </c>
      <c r="I34" s="94">
        <v>42206</v>
      </c>
      <c r="J34" s="78">
        <v>14.510000000376092</v>
      </c>
      <c r="K34" s="82" t="s">
        <v>137</v>
      </c>
      <c r="L34" s="83">
        <v>4.555E-2</v>
      </c>
      <c r="M34" s="77">
        <v>6.3400000001735804E-2</v>
      </c>
      <c r="N34" s="76">
        <v>8341.1503499999999</v>
      </c>
      <c r="O34" s="78">
        <v>77.7</v>
      </c>
      <c r="P34" s="76">
        <v>17.283078549999999</v>
      </c>
      <c r="Q34" s="77">
        <v>5.0073240624568522E-5</v>
      </c>
      <c r="R34" s="77">
        <f t="shared" si="0"/>
        <v>1.3397872758506219E-3</v>
      </c>
      <c r="S34" s="77">
        <f>P34/'סכום נכסי הקרן'!$C$42</f>
        <v>5.2369944173542524E-6</v>
      </c>
    </row>
    <row r="35" spans="2:19">
      <c r="B35" s="98" t="s">
        <v>1744</v>
      </c>
      <c r="C35" s="69">
        <v>5168</v>
      </c>
      <c r="D35" s="82" t="s">
        <v>1709</v>
      </c>
      <c r="E35" s="69"/>
      <c r="F35" s="82" t="s">
        <v>1741</v>
      </c>
      <c r="G35" s="69" t="s">
        <v>1745</v>
      </c>
      <c r="H35" s="69" t="s">
        <v>1746</v>
      </c>
      <c r="I35" s="94">
        <v>42408</v>
      </c>
      <c r="J35" s="78">
        <v>10.029999999701204</v>
      </c>
      <c r="K35" s="82" t="s">
        <v>137</v>
      </c>
      <c r="L35" s="83">
        <v>3.9510000000000003E-2</v>
      </c>
      <c r="M35" s="77">
        <v>5.6499999998366898E-2</v>
      </c>
      <c r="N35" s="76">
        <v>7249.5268340000002</v>
      </c>
      <c r="O35" s="78">
        <v>85.52</v>
      </c>
      <c r="P35" s="76">
        <v>16.532994798000001</v>
      </c>
      <c r="Q35" s="77">
        <v>1.8374304795119466E-5</v>
      </c>
      <c r="R35" s="77">
        <f t="shared" si="0"/>
        <v>1.2816406520390967E-3</v>
      </c>
      <c r="S35" s="77">
        <f>P35/'סכום נכסי הקרן'!$C$42</f>
        <v>5.0097094223571008E-6</v>
      </c>
    </row>
    <row r="36" spans="2:19">
      <c r="B36" s="100"/>
      <c r="C36" s="101"/>
      <c r="D36" s="101"/>
      <c r="E36" s="101"/>
      <c r="F36" s="101"/>
      <c r="G36" s="101"/>
      <c r="H36" s="101"/>
      <c r="I36" s="101"/>
      <c r="J36" s="102"/>
      <c r="K36" s="101"/>
      <c r="L36" s="101"/>
      <c r="M36" s="103"/>
      <c r="N36" s="104"/>
      <c r="O36" s="102"/>
      <c r="P36" s="101"/>
      <c r="Q36" s="101"/>
      <c r="R36" s="103"/>
      <c r="S36" s="101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126" t="s">
        <v>215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126" t="s">
        <v>109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126" t="s">
        <v>198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126" t="s">
        <v>206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</row>
    <row r="112" spans="2:19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</row>
    <row r="113" spans="2:19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</row>
    <row r="114" spans="2:19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</row>
    <row r="115" spans="2:19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</row>
    <row r="116" spans="2:19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</row>
    <row r="117" spans="2:19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</row>
    <row r="118" spans="2:19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</row>
    <row r="119" spans="2:19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</row>
    <row r="120" spans="2:19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</row>
    <row r="121" spans="2:19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2:19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</row>
    <row r="123" spans="2:19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</row>
    <row r="124" spans="2:19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</row>
    <row r="125" spans="2:19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2:19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</row>
    <row r="127" spans="2:19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</row>
    <row r="128" spans="2:19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</row>
    <row r="129" spans="2:19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</row>
    <row r="130" spans="2:19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</row>
    <row r="131" spans="2:19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</row>
    <row r="132" spans="2:19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</row>
    <row r="133" spans="2:19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</row>
    <row r="134" spans="2:19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</row>
    <row r="135" spans="2:19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</row>
    <row r="136" spans="2:19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2:19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2:19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2:19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2:19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2:19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2:19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2:19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2:19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2:19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2:19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2:19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2:19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2:19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2:19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2:19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2:19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2:19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2:19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2:19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2:19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2:19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2:19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2:19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2:19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2:19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2:19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2:19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2:19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2:19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2:19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2:19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2:19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2:19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2:19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2:19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2:19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2:19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2:19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2:19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2:19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2:19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2:19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2:19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2:19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2:19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2:19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2:19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2:19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2:19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2:19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2:19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2:19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2:19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2:19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2:19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2:19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2:19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2:19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2:19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2:19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2:19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2:19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2:19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2:19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2:19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2:19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2:19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2:19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2:19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2:19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2:19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2:19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2:19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2:19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2:19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2:19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2:19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2:19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2:19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2:19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2:19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2:19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2:19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2:19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2:19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2:19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2:19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2:19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2:19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2:19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2:19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2:19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2:19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2:19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2:19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2:19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2:19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2:19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2:19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2:19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2:19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2:19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</row>
    <row r="256" spans="2:19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</row>
    <row r="257" spans="2:19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</row>
    <row r="258" spans="2:19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</row>
    <row r="259" spans="2:19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</row>
    <row r="260" spans="2:19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</row>
    <row r="261" spans="2:19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</row>
    <row r="262" spans="2:19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</row>
    <row r="263" spans="2:19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</row>
    <row r="264" spans="2:19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</row>
    <row r="265" spans="2:19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</row>
    <row r="266" spans="2:19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</row>
    <row r="267" spans="2:19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</row>
    <row r="268" spans="2:19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</row>
    <row r="269" spans="2:19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</row>
    <row r="270" spans="2:19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</row>
    <row r="271" spans="2:19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</row>
    <row r="272" spans="2:19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</row>
    <row r="273" spans="2:19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</row>
    <row r="274" spans="2:19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</row>
    <row r="275" spans="2:19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</row>
    <row r="276" spans="2:19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</row>
    <row r="277" spans="2:19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</row>
    <row r="278" spans="2:19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</row>
    <row r="279" spans="2:19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</row>
    <row r="280" spans="2:19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</row>
    <row r="281" spans="2:19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</row>
    <row r="282" spans="2:19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</row>
    <row r="283" spans="2:19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</row>
    <row r="284" spans="2:19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</row>
    <row r="285" spans="2:19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</row>
    <row r="286" spans="2:19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</row>
    <row r="287" spans="2:19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</row>
    <row r="288" spans="2:19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</row>
    <row r="289" spans="2:19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</row>
    <row r="290" spans="2:19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2:19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</row>
    <row r="292" spans="2:19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</row>
    <row r="293" spans="2:19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</row>
    <row r="294" spans="2:19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2:19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2:19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2:19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2:19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2:19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2:19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2:19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2:19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2:19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2:19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2:19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2:19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2:19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2:19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2:19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2:19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2:19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2:19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2:19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2:19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2:19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2:19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2:19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2:19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2:19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2:19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2:19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2:19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2:19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2:19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2:19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2:19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  <row r="327" spans="2:19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</row>
    <row r="328" spans="2:19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</row>
    <row r="329" spans="2:19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</row>
    <row r="330" spans="2:19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</row>
    <row r="331" spans="2:19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</row>
    <row r="332" spans="2:19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</row>
    <row r="333" spans="2:19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</row>
    <row r="334" spans="2:19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</row>
    <row r="335" spans="2:19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  <row r="336" spans="2:19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</row>
    <row r="337" spans="2:19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</row>
    <row r="338" spans="2:19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2:19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2:19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2:19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2:19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2:19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2:19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2:19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2:19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2:19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2:19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2:19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2:19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2:19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2:19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2:19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2:19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2:19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2:19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2:19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2:19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2:19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2:19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2:19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2:19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2:19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2:19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2:19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2:19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2:19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2:19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2:19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2:19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2:19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2:19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2:19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2:19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2:19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2:19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2:19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2:19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2:19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2:19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2:19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2:19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2:19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2:19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2:19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2:19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2:19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2:19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2:19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2:19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2:19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2:19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2:19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2:19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2:19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2:19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2:19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2:19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2:19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2:19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2:19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2:19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2:19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2:19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2:19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2:19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2:19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2:19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2:19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2:19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2:19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2:19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2:19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2:19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2:19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2:19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2:19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2:19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2:19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2:19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2:19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2:19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2:19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2:19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2:19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2:19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2:19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2:19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2:19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2:19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2:19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2:19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2:19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2:19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2:19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2:19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2:19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2:19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2:19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2:19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2:19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2:19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2:19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2:19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2:19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2:19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2:19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2:19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2:19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2:19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2:19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2:19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2:19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2:19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2:19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2:19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2:19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2:19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2:19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2:19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2:19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2:19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2:19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2:19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2:19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2:19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2:19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2:19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2:19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2:19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2:19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2:19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2:19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2:19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2:19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2:19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2:19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2:19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2:19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2:19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2:19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2:19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2:19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2:19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2:19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2:19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2:19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2:19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2:19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  <row r="490" spans="2:19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</row>
    <row r="491" spans="2:19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</row>
    <row r="492" spans="2:19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</row>
    <row r="493" spans="2:19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</row>
    <row r="494" spans="2:19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</row>
    <row r="495" spans="2:19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</row>
    <row r="496" spans="2:19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</row>
    <row r="497" spans="2:19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</row>
    <row r="498" spans="2:19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</row>
    <row r="499" spans="2:19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</row>
    <row r="500" spans="2:19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</row>
    <row r="501" spans="2:19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</row>
    <row r="502" spans="2:19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</row>
    <row r="503" spans="2:19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</row>
    <row r="504" spans="2:19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</row>
    <row r="505" spans="2:19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</row>
    <row r="506" spans="2:19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</row>
    <row r="507" spans="2:19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</row>
    <row r="508" spans="2:19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</row>
    <row r="509" spans="2:19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</row>
    <row r="510" spans="2:19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</row>
    <row r="511" spans="2:19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</row>
    <row r="512" spans="2:19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</row>
    <row r="513" spans="2:19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</row>
    <row r="514" spans="2:19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</row>
    <row r="515" spans="2:19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</row>
    <row r="516" spans="2:19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</row>
    <row r="517" spans="2:19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</row>
    <row r="518" spans="2:19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</row>
    <row r="519" spans="2:19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</row>
    <row r="520" spans="2:19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</row>
    <row r="521" spans="2:19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</row>
    <row r="522" spans="2:19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</row>
    <row r="523" spans="2:19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</row>
    <row r="524" spans="2:19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</row>
    <row r="525" spans="2:19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</row>
    <row r="526" spans="2:19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</row>
    <row r="527" spans="2:19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</row>
    <row r="528" spans="2:19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</row>
    <row r="529" spans="2:19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</row>
    <row r="530" spans="2:19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</row>
    <row r="531" spans="2:19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</row>
    <row r="532" spans="2:19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</row>
    <row r="533" spans="2:19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</row>
    <row r="534" spans="2:19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</row>
    <row r="535" spans="2:19">
      <c r="B535" s="118"/>
      <c r="C535" s="118"/>
      <c r="D535" s="118"/>
      <c r="E535" s="118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</row>
    <row r="536" spans="2:19">
      <c r="B536" s="118"/>
      <c r="C536" s="118"/>
      <c r="D536" s="118"/>
      <c r="E536" s="118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</row>
    <row r="537" spans="2:19">
      <c r="B537" s="118"/>
      <c r="C537" s="118"/>
      <c r="D537" s="118"/>
      <c r="E537" s="118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</row>
    <row r="538" spans="2:19">
      <c r="B538" s="127"/>
      <c r="C538" s="118"/>
      <c r="D538" s="118"/>
      <c r="E538" s="118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</row>
    <row r="539" spans="2:19">
      <c r="B539" s="127"/>
      <c r="C539" s="118"/>
      <c r="D539" s="118"/>
      <c r="E539" s="118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</row>
    <row r="540" spans="2:19">
      <c r="B540" s="128"/>
      <c r="C540" s="118"/>
      <c r="D540" s="118"/>
      <c r="E540" s="118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</row>
    <row r="541" spans="2:19">
      <c r="B541" s="118"/>
      <c r="C541" s="118"/>
      <c r="D541" s="118"/>
      <c r="E541" s="118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</row>
    <row r="542" spans="2:19">
      <c r="B542" s="118"/>
      <c r="C542" s="118"/>
      <c r="D542" s="118"/>
      <c r="E542" s="118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</row>
    <row r="543" spans="2:19">
      <c r="B543" s="118"/>
      <c r="C543" s="118"/>
      <c r="D543" s="118"/>
      <c r="E543" s="118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</row>
    <row r="544" spans="2:19">
      <c r="B544" s="118"/>
      <c r="C544" s="118"/>
      <c r="D544" s="118"/>
      <c r="E544" s="118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</row>
    <row r="545" spans="2:19">
      <c r="B545" s="118"/>
      <c r="C545" s="118"/>
      <c r="D545" s="118"/>
      <c r="E545" s="118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</row>
    <row r="546" spans="2:19">
      <c r="B546" s="118"/>
      <c r="C546" s="118"/>
      <c r="D546" s="118"/>
      <c r="E546" s="118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</row>
    <row r="547" spans="2:19">
      <c r="B547" s="118"/>
      <c r="C547" s="118"/>
      <c r="D547" s="118"/>
      <c r="E547" s="118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</row>
    <row r="548" spans="2:19">
      <c r="B548" s="118"/>
      <c r="C548" s="118"/>
      <c r="D548" s="118"/>
      <c r="E548" s="118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</row>
    <row r="549" spans="2:19">
      <c r="B549" s="118"/>
      <c r="C549" s="118"/>
      <c r="D549" s="118"/>
      <c r="E549" s="118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</row>
    <row r="550" spans="2:19">
      <c r="B550" s="118"/>
      <c r="C550" s="118"/>
      <c r="D550" s="118"/>
      <c r="E550" s="118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</row>
    <row r="551" spans="2:19">
      <c r="B551" s="118"/>
      <c r="C551" s="118"/>
      <c r="D551" s="118"/>
      <c r="E551" s="118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</row>
    <row r="552" spans="2:19">
      <c r="B552" s="118"/>
      <c r="C552" s="118"/>
      <c r="D552" s="118"/>
      <c r="E552" s="118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</row>
    <row r="553" spans="2:19">
      <c r="B553" s="118"/>
      <c r="C553" s="118"/>
      <c r="D553" s="118"/>
      <c r="E553" s="118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</row>
    <row r="554" spans="2:19">
      <c r="B554" s="118"/>
      <c r="C554" s="118"/>
      <c r="D554" s="118"/>
      <c r="E554" s="118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</row>
    <row r="555" spans="2:19">
      <c r="B555" s="118"/>
      <c r="C555" s="118"/>
      <c r="D555" s="118"/>
      <c r="E555" s="118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</row>
    <row r="556" spans="2:19">
      <c r="B556" s="118"/>
      <c r="C556" s="118"/>
      <c r="D556" s="118"/>
      <c r="E556" s="118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</row>
    <row r="557" spans="2:19">
      <c r="B557" s="118"/>
      <c r="C557" s="118"/>
      <c r="D557" s="118"/>
      <c r="E557" s="118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</row>
    <row r="558" spans="2:19">
      <c r="B558" s="118"/>
      <c r="C558" s="118"/>
      <c r="D558" s="118"/>
      <c r="E558" s="118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</row>
    <row r="559" spans="2:19">
      <c r="B559" s="118"/>
      <c r="C559" s="118"/>
      <c r="D559" s="118"/>
      <c r="E559" s="118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</row>
    <row r="560" spans="2:19">
      <c r="B560" s="118"/>
      <c r="C560" s="118"/>
      <c r="D560" s="118"/>
      <c r="E560" s="118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</row>
    <row r="561" spans="2:19">
      <c r="B561" s="118"/>
      <c r="C561" s="118"/>
      <c r="D561" s="118"/>
      <c r="E561" s="118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</row>
    <row r="562" spans="2:19">
      <c r="B562" s="118"/>
      <c r="C562" s="118"/>
      <c r="D562" s="118"/>
      <c r="E562" s="118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</row>
    <row r="563" spans="2:19">
      <c r="B563" s="118"/>
      <c r="C563" s="118"/>
      <c r="D563" s="118"/>
      <c r="E563" s="118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</row>
    <row r="564" spans="2:19">
      <c r="B564" s="118"/>
      <c r="C564" s="118"/>
      <c r="D564" s="118"/>
      <c r="E564" s="118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</row>
    <row r="565" spans="2:19">
      <c r="B565" s="118"/>
      <c r="C565" s="118"/>
      <c r="D565" s="118"/>
      <c r="E565" s="118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</row>
    <row r="566" spans="2:19">
      <c r="B566" s="118"/>
      <c r="C566" s="118"/>
      <c r="D566" s="118"/>
      <c r="E566" s="118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</row>
    <row r="567" spans="2:19">
      <c r="B567" s="118"/>
      <c r="C567" s="118"/>
      <c r="D567" s="118"/>
      <c r="E567" s="118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</row>
    <row r="568" spans="2:19">
      <c r="B568" s="118"/>
      <c r="C568" s="118"/>
      <c r="D568" s="118"/>
      <c r="E568" s="118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</row>
    <row r="569" spans="2:19">
      <c r="B569" s="118"/>
      <c r="C569" s="118"/>
      <c r="D569" s="118"/>
      <c r="E569" s="118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</row>
    <row r="570" spans="2:19">
      <c r="B570" s="118"/>
      <c r="C570" s="118"/>
      <c r="D570" s="118"/>
      <c r="E570" s="118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</row>
    <row r="571" spans="2:19">
      <c r="B571" s="118"/>
      <c r="C571" s="118"/>
      <c r="D571" s="118"/>
      <c r="E571" s="118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</row>
    <row r="572" spans="2:19">
      <c r="B572" s="118"/>
      <c r="C572" s="118"/>
      <c r="D572" s="118"/>
      <c r="E572" s="118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</row>
    <row r="573" spans="2:19">
      <c r="B573" s="118"/>
      <c r="C573" s="118"/>
      <c r="D573" s="118"/>
      <c r="E573" s="118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</row>
    <row r="574" spans="2:19">
      <c r="B574" s="118"/>
      <c r="C574" s="118"/>
      <c r="D574" s="118"/>
      <c r="E574" s="118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</row>
    <row r="575" spans="2:19">
      <c r="B575" s="118"/>
      <c r="C575" s="118"/>
      <c r="D575" s="118"/>
      <c r="E575" s="118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</row>
    <row r="576" spans="2:19">
      <c r="B576" s="118"/>
      <c r="C576" s="118"/>
      <c r="D576" s="118"/>
      <c r="E576" s="118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</row>
    <row r="577" spans="2:19">
      <c r="B577" s="118"/>
      <c r="C577" s="118"/>
      <c r="D577" s="118"/>
      <c r="E577" s="118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</row>
    <row r="578" spans="2:19">
      <c r="B578" s="118"/>
      <c r="C578" s="118"/>
      <c r="D578" s="118"/>
      <c r="E578" s="118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</row>
    <row r="579" spans="2:19">
      <c r="B579" s="118"/>
      <c r="C579" s="118"/>
      <c r="D579" s="118"/>
      <c r="E579" s="118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</row>
    <row r="580" spans="2:19">
      <c r="B580" s="118"/>
      <c r="C580" s="118"/>
      <c r="D580" s="118"/>
      <c r="E580" s="118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</row>
    <row r="581" spans="2:19">
      <c r="B581" s="118"/>
      <c r="C581" s="118"/>
      <c r="D581" s="118"/>
      <c r="E581" s="118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</row>
    <row r="582" spans="2:19">
      <c r="B582" s="118"/>
      <c r="C582" s="118"/>
      <c r="D582" s="118"/>
      <c r="E582" s="118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</row>
    <row r="583" spans="2:19">
      <c r="B583" s="118"/>
      <c r="C583" s="118"/>
      <c r="D583" s="118"/>
      <c r="E583" s="118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</row>
    <row r="584" spans="2:19">
      <c r="B584" s="118"/>
      <c r="C584" s="118"/>
      <c r="D584" s="118"/>
      <c r="E584" s="118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</row>
    <row r="585" spans="2:19">
      <c r="B585" s="118"/>
      <c r="C585" s="118"/>
      <c r="D585" s="118"/>
      <c r="E585" s="118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</row>
    <row r="586" spans="2:19">
      <c r="B586" s="118"/>
      <c r="C586" s="118"/>
      <c r="D586" s="118"/>
      <c r="E586" s="118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</row>
    <row r="587" spans="2:19">
      <c r="B587" s="118"/>
      <c r="C587" s="118"/>
      <c r="D587" s="118"/>
      <c r="E587" s="118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</row>
    <row r="588" spans="2:19">
      <c r="B588" s="118"/>
      <c r="C588" s="118"/>
      <c r="D588" s="118"/>
      <c r="E588" s="118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</row>
    <row r="589" spans="2:19">
      <c r="B589" s="118"/>
      <c r="C589" s="118"/>
      <c r="D589" s="118"/>
      <c r="E589" s="118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</row>
    <row r="590" spans="2:19">
      <c r="B590" s="118"/>
      <c r="C590" s="118"/>
      <c r="D590" s="118"/>
      <c r="E590" s="118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</row>
    <row r="591" spans="2:19">
      <c r="B591" s="118"/>
      <c r="C591" s="118"/>
      <c r="D591" s="118"/>
      <c r="E591" s="118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</row>
    <row r="592" spans="2:19">
      <c r="B592" s="118"/>
      <c r="C592" s="118"/>
      <c r="D592" s="118"/>
      <c r="E592" s="118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</row>
    <row r="593" spans="2:19">
      <c r="B593" s="118"/>
      <c r="C593" s="118"/>
      <c r="D593" s="118"/>
      <c r="E593" s="118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</row>
    <row r="594" spans="2:19">
      <c r="B594" s="118"/>
      <c r="C594" s="118"/>
      <c r="D594" s="118"/>
      <c r="E594" s="118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</row>
    <row r="595" spans="2:19">
      <c r="B595" s="118"/>
      <c r="C595" s="118"/>
      <c r="D595" s="118"/>
      <c r="E595" s="118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</row>
    <row r="596" spans="2:19">
      <c r="B596" s="118"/>
      <c r="C596" s="118"/>
      <c r="D596" s="118"/>
      <c r="E596" s="118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</row>
    <row r="597" spans="2:19">
      <c r="B597" s="118"/>
      <c r="C597" s="118"/>
      <c r="D597" s="118"/>
      <c r="E597" s="118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</row>
    <row r="598" spans="2:19">
      <c r="B598" s="118"/>
      <c r="C598" s="118"/>
      <c r="D598" s="118"/>
      <c r="E598" s="118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</row>
    <row r="599" spans="2:19">
      <c r="B599" s="118"/>
      <c r="C599" s="118"/>
      <c r="D599" s="118"/>
      <c r="E599" s="118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</row>
    <row r="600" spans="2:19">
      <c r="B600" s="118"/>
      <c r="C600" s="118"/>
      <c r="D600" s="118"/>
      <c r="E600" s="118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</row>
    <row r="601" spans="2:19">
      <c r="B601" s="118"/>
      <c r="C601" s="118"/>
      <c r="D601" s="118"/>
      <c r="E601" s="118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</row>
    <row r="602" spans="2:19">
      <c r="B602" s="118"/>
      <c r="C602" s="118"/>
      <c r="D602" s="118"/>
      <c r="E602" s="118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</row>
    <row r="603" spans="2:19">
      <c r="B603" s="118"/>
      <c r="C603" s="118"/>
      <c r="D603" s="118"/>
      <c r="E603" s="118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</row>
    <row r="604" spans="2:19">
      <c r="B604" s="118"/>
      <c r="C604" s="118"/>
      <c r="D604" s="118"/>
      <c r="E604" s="118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</row>
    <row r="605" spans="2:19">
      <c r="B605" s="118"/>
      <c r="C605" s="118"/>
      <c r="D605" s="118"/>
      <c r="E605" s="118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</row>
    <row r="606" spans="2:19">
      <c r="B606" s="118"/>
      <c r="C606" s="118"/>
      <c r="D606" s="118"/>
      <c r="E606" s="118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</row>
    <row r="607" spans="2:19">
      <c r="B607" s="118"/>
      <c r="C607" s="118"/>
      <c r="D607" s="118"/>
      <c r="E607" s="118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</row>
    <row r="608" spans="2:19">
      <c r="B608" s="118"/>
      <c r="C608" s="118"/>
      <c r="D608" s="118"/>
      <c r="E608" s="118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</row>
    <row r="609" spans="2:19">
      <c r="B609" s="118"/>
      <c r="C609" s="118"/>
      <c r="D609" s="118"/>
      <c r="E609" s="118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</row>
    <row r="610" spans="2:19">
      <c r="B610" s="118"/>
      <c r="C610" s="118"/>
      <c r="D610" s="118"/>
      <c r="E610" s="118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</row>
    <row r="611" spans="2:19">
      <c r="B611" s="118"/>
      <c r="C611" s="118"/>
      <c r="D611" s="118"/>
      <c r="E611" s="118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</row>
    <row r="612" spans="2:19">
      <c r="B612" s="118"/>
      <c r="C612" s="118"/>
      <c r="D612" s="118"/>
      <c r="E612" s="118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</row>
    <row r="613" spans="2:19">
      <c r="B613" s="118"/>
      <c r="C613" s="118"/>
      <c r="D613" s="118"/>
      <c r="E613" s="118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</row>
    <row r="614" spans="2:19">
      <c r="B614" s="118"/>
      <c r="C614" s="118"/>
      <c r="D614" s="118"/>
      <c r="E614" s="118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</row>
    <row r="615" spans="2:19">
      <c r="B615" s="118"/>
      <c r="C615" s="118"/>
      <c r="D615" s="118"/>
      <c r="E615" s="118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</row>
    <row r="616" spans="2:19">
      <c r="B616" s="118"/>
      <c r="C616" s="118"/>
      <c r="D616" s="118"/>
      <c r="E616" s="118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</row>
    <row r="617" spans="2:19">
      <c r="B617" s="118"/>
      <c r="C617" s="118"/>
      <c r="D617" s="118"/>
      <c r="E617" s="118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</row>
    <row r="618" spans="2:19">
      <c r="B618" s="118"/>
      <c r="C618" s="118"/>
      <c r="D618" s="118"/>
      <c r="E618" s="118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</row>
    <row r="619" spans="2:19">
      <c r="B619" s="118"/>
      <c r="C619" s="118"/>
      <c r="D619" s="118"/>
      <c r="E619" s="118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</row>
    <row r="620" spans="2:19">
      <c r="B620" s="118"/>
      <c r="C620" s="118"/>
      <c r="D620" s="118"/>
      <c r="E620" s="118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</row>
    <row r="621" spans="2:19">
      <c r="B621" s="118"/>
      <c r="C621" s="118"/>
      <c r="D621" s="118"/>
      <c r="E621" s="118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</row>
    <row r="622" spans="2:19">
      <c r="B622" s="118"/>
      <c r="C622" s="118"/>
      <c r="D622" s="118"/>
      <c r="E622" s="118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</row>
    <row r="623" spans="2:19">
      <c r="B623" s="118"/>
      <c r="C623" s="118"/>
      <c r="D623" s="118"/>
      <c r="E623" s="118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</row>
    <row r="624" spans="2:19">
      <c r="B624" s="118"/>
      <c r="C624" s="118"/>
      <c r="D624" s="118"/>
      <c r="E624" s="118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</row>
    <row r="625" spans="2:19">
      <c r="B625" s="118"/>
      <c r="C625" s="118"/>
      <c r="D625" s="118"/>
      <c r="E625" s="118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</row>
    <row r="626" spans="2:19">
      <c r="B626" s="118"/>
      <c r="C626" s="118"/>
      <c r="D626" s="118"/>
      <c r="E626" s="118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</row>
    <row r="627" spans="2:19">
      <c r="B627" s="118"/>
      <c r="C627" s="118"/>
      <c r="D627" s="118"/>
      <c r="E627" s="118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</row>
    <row r="628" spans="2:19">
      <c r="B628" s="118"/>
      <c r="C628" s="118"/>
      <c r="D628" s="118"/>
      <c r="E628" s="11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</row>
    <row r="629" spans="2:19">
      <c r="B629" s="118"/>
      <c r="C629" s="118"/>
      <c r="D629" s="118"/>
      <c r="E629" s="118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</row>
    <row r="630" spans="2:19">
      <c r="B630" s="118"/>
      <c r="C630" s="118"/>
      <c r="D630" s="118"/>
      <c r="E630" s="118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</row>
    <row r="631" spans="2:19">
      <c r="B631" s="118"/>
      <c r="C631" s="118"/>
      <c r="D631" s="118"/>
      <c r="E631" s="118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</row>
    <row r="632" spans="2:19">
      <c r="B632" s="118"/>
      <c r="C632" s="118"/>
      <c r="D632" s="118"/>
      <c r="E632" s="118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</row>
    <row r="633" spans="2:19">
      <c r="B633" s="118"/>
      <c r="C633" s="118"/>
      <c r="D633" s="118"/>
      <c r="E633" s="118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</row>
    <row r="634" spans="2:19">
      <c r="B634" s="118"/>
      <c r="C634" s="118"/>
      <c r="D634" s="118"/>
      <c r="E634" s="118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</row>
    <row r="635" spans="2:19">
      <c r="B635" s="118"/>
      <c r="C635" s="118"/>
      <c r="D635" s="118"/>
      <c r="E635" s="118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</row>
    <row r="636" spans="2:19">
      <c r="B636" s="118"/>
      <c r="C636" s="118"/>
      <c r="D636" s="118"/>
      <c r="E636" s="11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</row>
    <row r="637" spans="2:19">
      <c r="B637" s="118"/>
      <c r="C637" s="118"/>
      <c r="D637" s="118"/>
      <c r="E637" s="118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</row>
    <row r="638" spans="2:19">
      <c r="B638" s="118"/>
      <c r="C638" s="118"/>
      <c r="D638" s="118"/>
      <c r="E638" s="118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</row>
    <row r="639" spans="2:19">
      <c r="B639" s="118"/>
      <c r="C639" s="118"/>
      <c r="D639" s="118"/>
      <c r="E639" s="118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</row>
    <row r="640" spans="2:19">
      <c r="B640" s="118"/>
      <c r="C640" s="118"/>
      <c r="D640" s="118"/>
      <c r="E640" s="118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</row>
    <row r="641" spans="2:19">
      <c r="B641" s="118"/>
      <c r="C641" s="118"/>
      <c r="D641" s="118"/>
      <c r="E641" s="118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</row>
    <row r="642" spans="2:19">
      <c r="B642" s="118"/>
      <c r="C642" s="118"/>
      <c r="D642" s="118"/>
      <c r="E642" s="118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</row>
    <row r="643" spans="2:19">
      <c r="B643" s="118"/>
      <c r="C643" s="118"/>
      <c r="D643" s="118"/>
      <c r="E643" s="118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</row>
    <row r="644" spans="2:19">
      <c r="B644" s="118"/>
      <c r="C644" s="118"/>
      <c r="D644" s="118"/>
      <c r="E644" s="11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</row>
    <row r="645" spans="2:19">
      <c r="B645" s="118"/>
      <c r="C645" s="118"/>
      <c r="D645" s="118"/>
      <c r="E645" s="118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</row>
    <row r="646" spans="2:19">
      <c r="B646" s="118"/>
      <c r="C646" s="118"/>
      <c r="D646" s="118"/>
      <c r="E646" s="118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</row>
    <row r="647" spans="2:19">
      <c r="B647" s="118"/>
      <c r="C647" s="118"/>
      <c r="D647" s="118"/>
      <c r="E647" s="118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</row>
    <row r="648" spans="2:19">
      <c r="B648" s="118"/>
      <c r="C648" s="118"/>
      <c r="D648" s="118"/>
      <c r="E648" s="118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</row>
    <row r="649" spans="2:19">
      <c r="B649" s="118"/>
      <c r="C649" s="118"/>
      <c r="D649" s="118"/>
      <c r="E649" s="118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</row>
    <row r="650" spans="2:19">
      <c r="B650" s="118"/>
      <c r="C650" s="118"/>
      <c r="D650" s="118"/>
      <c r="E650" s="118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</row>
    <row r="651" spans="2:19">
      <c r="B651" s="118"/>
      <c r="C651" s="118"/>
      <c r="D651" s="118"/>
      <c r="E651" s="118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</row>
    <row r="652" spans="2:19">
      <c r="B652" s="118"/>
      <c r="C652" s="118"/>
      <c r="D652" s="118"/>
      <c r="E652" s="11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</row>
    <row r="653" spans="2:19">
      <c r="B653" s="118"/>
      <c r="C653" s="118"/>
      <c r="D653" s="118"/>
      <c r="E653" s="118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</row>
    <row r="654" spans="2:19">
      <c r="B654" s="118"/>
      <c r="C654" s="118"/>
      <c r="D654" s="118"/>
      <c r="E654" s="118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</row>
    <row r="655" spans="2:19">
      <c r="B655" s="118"/>
      <c r="C655" s="118"/>
      <c r="D655" s="118"/>
      <c r="E655" s="118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</row>
    <row r="656" spans="2:19">
      <c r="B656" s="118"/>
      <c r="C656" s="118"/>
      <c r="D656" s="118"/>
      <c r="E656" s="118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</row>
    <row r="657" spans="2:19">
      <c r="B657" s="118"/>
      <c r="C657" s="118"/>
      <c r="D657" s="118"/>
      <c r="E657" s="118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</row>
    <row r="658" spans="2:19">
      <c r="B658" s="118"/>
      <c r="C658" s="118"/>
      <c r="D658" s="118"/>
      <c r="E658" s="118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</row>
    <row r="659" spans="2:19">
      <c r="B659" s="118"/>
      <c r="C659" s="118"/>
      <c r="D659" s="118"/>
      <c r="E659" s="118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</row>
    <row r="660" spans="2:19">
      <c r="B660" s="118"/>
      <c r="C660" s="118"/>
      <c r="D660" s="118"/>
      <c r="E660" s="11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</row>
    <row r="661" spans="2:19">
      <c r="B661" s="118"/>
      <c r="C661" s="118"/>
      <c r="D661" s="118"/>
      <c r="E661" s="118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</row>
    <row r="662" spans="2:19">
      <c r="B662" s="118"/>
      <c r="C662" s="118"/>
      <c r="D662" s="118"/>
      <c r="E662" s="118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</row>
    <row r="663" spans="2:19">
      <c r="B663" s="118"/>
      <c r="C663" s="118"/>
      <c r="D663" s="118"/>
      <c r="E663" s="118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</row>
    <row r="664" spans="2:19">
      <c r="B664" s="118"/>
      <c r="C664" s="118"/>
      <c r="D664" s="118"/>
      <c r="E664" s="118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</row>
    <row r="665" spans="2:19">
      <c r="B665" s="118"/>
      <c r="C665" s="118"/>
      <c r="D665" s="118"/>
      <c r="E665" s="118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</row>
    <row r="666" spans="2:19">
      <c r="B666" s="118"/>
      <c r="C666" s="118"/>
      <c r="D666" s="118"/>
      <c r="E666" s="118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</row>
    <row r="667" spans="2:19">
      <c r="B667" s="118"/>
      <c r="C667" s="118"/>
      <c r="D667" s="118"/>
      <c r="E667" s="118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</row>
    <row r="668" spans="2:19">
      <c r="B668" s="118"/>
      <c r="C668" s="118"/>
      <c r="D668" s="118"/>
      <c r="E668" s="11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</row>
  </sheetData>
  <sheetProtection sheet="1" objects="1" scenarios="1"/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4.7109375" style="2" customWidth="1"/>
    <col min="4" max="4" width="5.7109375" style="2" bestFit="1" customWidth="1"/>
    <col min="5" max="5" width="11.28515625" style="2" bestFit="1" customWidth="1"/>
    <col min="6" max="6" width="16.140625" style="1" bestFit="1" customWidth="1"/>
    <col min="7" max="7" width="12.28515625" style="1" bestFit="1" customWidth="1"/>
    <col min="8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143</v>
      </c>
      <c r="C1" s="67" t="s" vm="1">
        <v>223</v>
      </c>
    </row>
    <row r="2" spans="2:49">
      <c r="B2" s="46" t="s">
        <v>142</v>
      </c>
      <c r="C2" s="67" t="s">
        <v>224</v>
      </c>
    </row>
    <row r="3" spans="2:49">
      <c r="B3" s="46" t="s">
        <v>144</v>
      </c>
      <c r="C3" s="67" t="s">
        <v>225</v>
      </c>
    </row>
    <row r="4" spans="2:49">
      <c r="B4" s="46" t="s">
        <v>145</v>
      </c>
      <c r="C4" s="67">
        <v>2207</v>
      </c>
    </row>
    <row r="6" spans="2:49" ht="26.25" customHeight="1">
      <c r="B6" s="147" t="s">
        <v>171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</row>
    <row r="7" spans="2:49" ht="26.25" customHeight="1">
      <c r="B7" s="147" t="s">
        <v>89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2:49" s="3" customFormat="1" ht="63">
      <c r="B8" s="21" t="s">
        <v>113</v>
      </c>
      <c r="C8" s="29" t="s">
        <v>44</v>
      </c>
      <c r="D8" s="29" t="s">
        <v>115</v>
      </c>
      <c r="E8" s="29" t="s">
        <v>114</v>
      </c>
      <c r="F8" s="29" t="s">
        <v>63</v>
      </c>
      <c r="G8" s="29" t="s">
        <v>100</v>
      </c>
      <c r="H8" s="29" t="s">
        <v>200</v>
      </c>
      <c r="I8" s="29" t="s">
        <v>199</v>
      </c>
      <c r="J8" s="29" t="s">
        <v>108</v>
      </c>
      <c r="K8" s="29" t="s">
        <v>57</v>
      </c>
      <c r="L8" s="29" t="s">
        <v>146</v>
      </c>
      <c r="M8" s="30" t="s">
        <v>148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207</v>
      </c>
      <c r="I9" s="31"/>
      <c r="J9" s="31" t="s">
        <v>203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28</v>
      </c>
      <c r="C11" s="69"/>
      <c r="D11" s="69"/>
      <c r="E11" s="69"/>
      <c r="F11" s="69"/>
      <c r="G11" s="69"/>
      <c r="H11" s="76"/>
      <c r="I11" s="76"/>
      <c r="J11" s="76">
        <v>17590.640319999999</v>
      </c>
      <c r="K11" s="69"/>
      <c r="L11" s="77">
        <f>IFERROR(J11/$J$11,0)</f>
        <v>1</v>
      </c>
      <c r="M11" s="77">
        <f>J11/'סכום נכסי הקרן'!$C$42</f>
        <v>5.3301895774538746E-3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6" t="s">
        <v>194</v>
      </c>
      <c r="C12" s="71"/>
      <c r="D12" s="71"/>
      <c r="E12" s="71"/>
      <c r="F12" s="71"/>
      <c r="G12" s="71"/>
      <c r="H12" s="79"/>
      <c r="I12" s="79"/>
      <c r="J12" s="79">
        <v>1977.1307300000001</v>
      </c>
      <c r="K12" s="71"/>
      <c r="L12" s="80">
        <f t="shared" ref="L12:L33" si="0">IFERROR(J12/$J$11,0)</f>
        <v>0.11239674588491616</v>
      </c>
      <c r="M12" s="80">
        <f>J12/'סכום נכסי הקרן'!$C$42</f>
        <v>5.9909596345551178E-4</v>
      </c>
    </row>
    <row r="13" spans="2:49">
      <c r="B13" s="75" t="s">
        <v>1747</v>
      </c>
      <c r="C13" s="69">
        <v>5992</v>
      </c>
      <c r="D13" s="82" t="s">
        <v>26</v>
      </c>
      <c r="E13" s="69" t="s">
        <v>1724</v>
      </c>
      <c r="F13" s="82" t="s">
        <v>428</v>
      </c>
      <c r="G13" s="82" t="s">
        <v>130</v>
      </c>
      <c r="H13" s="76">
        <v>1821</v>
      </c>
      <c r="I13" s="131">
        <v>0</v>
      </c>
      <c r="J13" s="131">
        <v>0</v>
      </c>
      <c r="K13" s="77">
        <v>6.6703296703296699E-5</v>
      </c>
      <c r="L13" s="132">
        <v>0</v>
      </c>
      <c r="M13" s="132">
        <v>0</v>
      </c>
    </row>
    <row r="14" spans="2:49">
      <c r="B14" s="75" t="s">
        <v>1748</v>
      </c>
      <c r="C14" s="69" t="s">
        <v>1749</v>
      </c>
      <c r="D14" s="82" t="s">
        <v>26</v>
      </c>
      <c r="E14" s="69" t="s">
        <v>1750</v>
      </c>
      <c r="F14" s="82" t="s">
        <v>274</v>
      </c>
      <c r="G14" s="82" t="s">
        <v>129</v>
      </c>
      <c r="H14" s="76">
        <v>84344.21</v>
      </c>
      <c r="I14" s="76">
        <v>648.44299999999998</v>
      </c>
      <c r="J14" s="76">
        <v>1977.1307300000001</v>
      </c>
      <c r="K14" s="77">
        <v>1.4199919443133625E-3</v>
      </c>
      <c r="L14" s="77">
        <f t="shared" si="0"/>
        <v>0.11239674588491616</v>
      </c>
      <c r="M14" s="77">
        <f>J14/'סכום נכסי הקרן'!$C$42</f>
        <v>5.9909596345551178E-4</v>
      </c>
    </row>
    <row r="15" spans="2:49">
      <c r="B15" s="72"/>
      <c r="C15" s="69"/>
      <c r="D15" s="69"/>
      <c r="E15" s="69"/>
      <c r="F15" s="69"/>
      <c r="G15" s="69"/>
      <c r="H15" s="76"/>
      <c r="I15" s="76"/>
      <c r="J15" s="69"/>
      <c r="K15" s="69"/>
      <c r="L15" s="77"/>
      <c r="M15" s="69"/>
    </row>
    <row r="16" spans="2:49">
      <c r="B16" s="92" t="s">
        <v>193</v>
      </c>
      <c r="C16" s="69"/>
      <c r="D16" s="69"/>
      <c r="E16" s="69"/>
      <c r="F16" s="69"/>
      <c r="G16" s="69"/>
      <c r="H16" s="76"/>
      <c r="I16" s="76"/>
      <c r="J16" s="76">
        <v>15613.50959</v>
      </c>
      <c r="K16" s="69"/>
      <c r="L16" s="77">
        <f t="shared" si="0"/>
        <v>0.8876032541150839</v>
      </c>
      <c r="M16" s="77">
        <f>J16/'סכום נכסי הקרן'!$C$42</f>
        <v>4.731093613998363E-3</v>
      </c>
    </row>
    <row r="17" spans="2:13">
      <c r="B17" s="86" t="s">
        <v>61</v>
      </c>
      <c r="C17" s="71"/>
      <c r="D17" s="71"/>
      <c r="E17" s="71"/>
      <c r="F17" s="71"/>
      <c r="G17" s="71"/>
      <c r="H17" s="79"/>
      <c r="I17" s="79"/>
      <c r="J17" s="79">
        <v>15613.50959</v>
      </c>
      <c r="K17" s="71"/>
      <c r="L17" s="80">
        <f t="shared" si="0"/>
        <v>0.8876032541150839</v>
      </c>
      <c r="M17" s="80">
        <f>J17/'סכום נכסי הקרן'!$C$42</f>
        <v>4.731093613998363E-3</v>
      </c>
    </row>
    <row r="18" spans="2:13">
      <c r="B18" s="75" t="s">
        <v>1751</v>
      </c>
      <c r="C18" s="69">
        <v>3610</v>
      </c>
      <c r="D18" s="82" t="s">
        <v>26</v>
      </c>
      <c r="E18" s="69"/>
      <c r="F18" s="82" t="s">
        <v>1195</v>
      </c>
      <c r="G18" s="82" t="s">
        <v>129</v>
      </c>
      <c r="H18" s="76">
        <v>27000</v>
      </c>
      <c r="I18" s="76">
        <v>385.99090000000001</v>
      </c>
      <c r="J18" s="76">
        <v>376.74640999999997</v>
      </c>
      <c r="K18" s="77">
        <v>3.9525664446511555E-3</v>
      </c>
      <c r="L18" s="77">
        <f t="shared" si="0"/>
        <v>2.1417435815093741E-2</v>
      </c>
      <c r="M18" s="77">
        <f>J18/'סכום נכסי הקרן'!$C$42</f>
        <v>1.1415899315739998E-4</v>
      </c>
    </row>
    <row r="19" spans="2:13">
      <c r="B19" s="75" t="s">
        <v>1752</v>
      </c>
      <c r="C19" s="69" t="s">
        <v>1753</v>
      </c>
      <c r="D19" s="82" t="s">
        <v>26</v>
      </c>
      <c r="E19" s="69"/>
      <c r="F19" s="82" t="s">
        <v>1195</v>
      </c>
      <c r="G19" s="82" t="s">
        <v>129</v>
      </c>
      <c r="H19" s="76">
        <v>209.78</v>
      </c>
      <c r="I19" s="76">
        <v>153598.6912</v>
      </c>
      <c r="J19" s="76">
        <v>1164.8395399999999</v>
      </c>
      <c r="K19" s="77">
        <v>2.4750562397479782E-3</v>
      </c>
      <c r="L19" s="77">
        <f t="shared" si="0"/>
        <v>6.6219280185930152E-2</v>
      </c>
      <c r="M19" s="77">
        <f>J19/'סכום נכסי הקרן'!$C$42</f>
        <v>3.5296131707354277E-4</v>
      </c>
    </row>
    <row r="20" spans="2:13">
      <c r="B20" s="75" t="s">
        <v>1754</v>
      </c>
      <c r="C20" s="69" t="s">
        <v>1755</v>
      </c>
      <c r="D20" s="82" t="s">
        <v>26</v>
      </c>
      <c r="E20" s="69"/>
      <c r="F20" s="82" t="s">
        <v>1195</v>
      </c>
      <c r="G20" s="82" t="s">
        <v>129</v>
      </c>
      <c r="H20" s="76">
        <v>134106.85</v>
      </c>
      <c r="I20" s="76">
        <v>254.874</v>
      </c>
      <c r="J20" s="76">
        <v>1235.6196499999999</v>
      </c>
      <c r="K20" s="77">
        <v>5.440545922953159E-3</v>
      </c>
      <c r="L20" s="77">
        <f t="shared" si="0"/>
        <v>7.0243017168348312E-2</v>
      </c>
      <c r="M20" s="77">
        <f>J20/'סכום נכסי הקרן'!$C$42</f>
        <v>3.7440859799964368E-4</v>
      </c>
    </row>
    <row r="21" spans="2:13">
      <c r="B21" s="75" t="s">
        <v>1756</v>
      </c>
      <c r="C21" s="69" t="s">
        <v>1757</v>
      </c>
      <c r="D21" s="82" t="s">
        <v>26</v>
      </c>
      <c r="E21" s="69"/>
      <c r="F21" s="82" t="s">
        <v>1195</v>
      </c>
      <c r="G21" s="82" t="s">
        <v>129</v>
      </c>
      <c r="H21" s="76">
        <v>153.26</v>
      </c>
      <c r="I21" s="131">
        <v>0</v>
      </c>
      <c r="J21" s="131">
        <v>0</v>
      </c>
      <c r="K21" s="77">
        <v>2.9400452152327566E-3</v>
      </c>
      <c r="L21" s="132">
        <v>0</v>
      </c>
      <c r="M21" s="132">
        <v>0</v>
      </c>
    </row>
    <row r="22" spans="2:13">
      <c r="B22" s="75" t="s">
        <v>1758</v>
      </c>
      <c r="C22" s="69" t="s">
        <v>1759</v>
      </c>
      <c r="D22" s="82" t="s">
        <v>26</v>
      </c>
      <c r="E22" s="69"/>
      <c r="F22" s="82" t="s">
        <v>1195</v>
      </c>
      <c r="G22" s="82" t="s">
        <v>131</v>
      </c>
      <c r="H22" s="76">
        <v>0.6</v>
      </c>
      <c r="I22" s="131">
        <v>0</v>
      </c>
      <c r="J22" s="131">
        <v>0</v>
      </c>
      <c r="K22" s="77">
        <v>2.0253458531212437E-5</v>
      </c>
      <c r="L22" s="132">
        <v>0</v>
      </c>
      <c r="M22" s="132">
        <v>0</v>
      </c>
    </row>
    <row r="23" spans="2:13">
      <c r="B23" s="75" t="s">
        <v>2593</v>
      </c>
      <c r="C23" s="69">
        <v>4654</v>
      </c>
      <c r="D23" s="82" t="s">
        <v>26</v>
      </c>
      <c r="E23" s="69"/>
      <c r="F23" s="82" t="s">
        <v>1195</v>
      </c>
      <c r="G23" s="82" t="s">
        <v>132</v>
      </c>
      <c r="H23" s="76">
        <v>145700.5</v>
      </c>
      <c r="I23" s="76">
        <v>358.88350000000003</v>
      </c>
      <c r="J23" s="76">
        <v>2335.8767699999999</v>
      </c>
      <c r="K23" s="77">
        <v>1.4749999999999999E-2</v>
      </c>
      <c r="L23" s="77">
        <f t="shared" si="0"/>
        <v>0.1327908892176132</v>
      </c>
      <c r="M23" s="77">
        <f>J23/'סכום נכסי הקרן'!$C$42</f>
        <v>7.0780061368855393E-4</v>
      </c>
    </row>
    <row r="24" spans="2:13">
      <c r="B24" s="75" t="s">
        <v>1760</v>
      </c>
      <c r="C24" s="69" t="s">
        <v>1761</v>
      </c>
      <c r="D24" s="82" t="s">
        <v>26</v>
      </c>
      <c r="E24" s="69"/>
      <c r="F24" s="82" t="s">
        <v>1195</v>
      </c>
      <c r="G24" s="82" t="s">
        <v>129</v>
      </c>
      <c r="H24" s="76">
        <v>12.49</v>
      </c>
      <c r="I24" s="131">
        <v>0</v>
      </c>
      <c r="J24" s="131">
        <v>0</v>
      </c>
      <c r="K24" s="77">
        <v>2.3595968999921978E-4</v>
      </c>
      <c r="L24" s="132">
        <v>0</v>
      </c>
      <c r="M24" s="132">
        <v>0</v>
      </c>
    </row>
    <row r="25" spans="2:13">
      <c r="B25" s="75" t="s">
        <v>1762</v>
      </c>
      <c r="C25" s="69" t="s">
        <v>1763</v>
      </c>
      <c r="D25" s="82" t="s">
        <v>26</v>
      </c>
      <c r="E25" s="69"/>
      <c r="F25" s="82" t="s">
        <v>1195</v>
      </c>
      <c r="G25" s="82" t="s">
        <v>129</v>
      </c>
      <c r="H25" s="76">
        <v>14944</v>
      </c>
      <c r="I25" s="76">
        <v>541.24080000000004</v>
      </c>
      <c r="J25" s="76">
        <v>292.39215000000002</v>
      </c>
      <c r="K25" s="77">
        <v>4.1581102964688681E-3</v>
      </c>
      <c r="L25" s="77">
        <f t="shared" si="0"/>
        <v>1.6622029936429285E-2</v>
      </c>
      <c r="M25" s="77">
        <f>J25/'סכום נכסי הקרן'!$C$42</f>
        <v>8.8598570723281671E-5</v>
      </c>
    </row>
    <row r="26" spans="2:13">
      <c r="B26" s="75" t="s">
        <v>1764</v>
      </c>
      <c r="C26" s="69" t="s">
        <v>1765</v>
      </c>
      <c r="D26" s="82" t="s">
        <v>26</v>
      </c>
      <c r="E26" s="69"/>
      <c r="F26" s="82" t="s">
        <v>1195</v>
      </c>
      <c r="G26" s="82" t="s">
        <v>129</v>
      </c>
      <c r="H26" s="76">
        <v>105683</v>
      </c>
      <c r="I26" s="76">
        <v>381.94979999999998</v>
      </c>
      <c r="J26" s="76">
        <v>1459.21648</v>
      </c>
      <c r="K26" s="77">
        <v>2.4030848918492162E-3</v>
      </c>
      <c r="L26" s="77">
        <f t="shared" si="0"/>
        <v>8.2954142285594765E-2</v>
      </c>
      <c r="M26" s="77">
        <f>J26/'סכום נכסי הקרן'!$C$42</f>
        <v>4.421613046173029E-4</v>
      </c>
    </row>
    <row r="27" spans="2:13">
      <c r="B27" s="75" t="s">
        <v>1766</v>
      </c>
      <c r="C27" s="69">
        <v>4637</v>
      </c>
      <c r="D27" s="82" t="s">
        <v>26</v>
      </c>
      <c r="E27" s="69"/>
      <c r="F27" s="82" t="s">
        <v>1195</v>
      </c>
      <c r="G27" s="82" t="s">
        <v>132</v>
      </c>
      <c r="H27" s="76">
        <v>782469.49</v>
      </c>
      <c r="I27" s="76">
        <v>29.6904</v>
      </c>
      <c r="J27" s="76">
        <v>1037.8124</v>
      </c>
      <c r="K27" s="77">
        <v>4.3320946712783158E-3</v>
      </c>
      <c r="L27" s="77">
        <f t="shared" si="0"/>
        <v>5.899798876678982E-2</v>
      </c>
      <c r="M27" s="77">
        <f>J27/'סכום נכסי הקרן'!$C$42</f>
        <v>3.1447046481548386E-4</v>
      </c>
    </row>
    <row r="28" spans="2:13">
      <c r="B28" s="75" t="s">
        <v>1767</v>
      </c>
      <c r="C28" s="69">
        <v>5691</v>
      </c>
      <c r="D28" s="82" t="s">
        <v>26</v>
      </c>
      <c r="E28" s="69"/>
      <c r="F28" s="82" t="s">
        <v>1195</v>
      </c>
      <c r="G28" s="82" t="s">
        <v>129</v>
      </c>
      <c r="H28" s="76">
        <v>949344.19</v>
      </c>
      <c r="I28" s="76">
        <v>144.85249999999999</v>
      </c>
      <c r="J28" s="76">
        <v>4971.1628799999999</v>
      </c>
      <c r="K28" s="77">
        <v>9.7875373596316949E-3</v>
      </c>
      <c r="L28" s="77">
        <f t="shared" si="0"/>
        <v>0.2826027244925215</v>
      </c>
      <c r="M28" s="77">
        <f>J28/'סכום נכסי הקרן'!$C$42</f>
        <v>1.5063260966501069E-3</v>
      </c>
    </row>
    <row r="29" spans="2:13">
      <c r="B29" s="75" t="s">
        <v>1768</v>
      </c>
      <c r="C29" s="69">
        <v>9389</v>
      </c>
      <c r="D29" s="82" t="s">
        <v>26</v>
      </c>
      <c r="E29" s="69"/>
      <c r="F29" s="82" t="s">
        <v>1769</v>
      </c>
      <c r="G29" s="82" t="s">
        <v>129</v>
      </c>
      <c r="H29" s="76">
        <v>13778.88</v>
      </c>
      <c r="I29" s="76">
        <v>425.30070000000001</v>
      </c>
      <c r="J29" s="76">
        <v>211.84504000000001</v>
      </c>
      <c r="K29" s="77">
        <v>9.502306242016095E-4</v>
      </c>
      <c r="L29" s="77">
        <f t="shared" si="0"/>
        <v>1.2043054496381177E-2</v>
      </c>
      <c r="M29" s="77">
        <f>J29/'סכום נכסי הקרן'!$C$42</f>
        <v>6.4191763557319974E-5</v>
      </c>
    </row>
    <row r="30" spans="2:13">
      <c r="B30" s="75" t="s">
        <v>1770</v>
      </c>
      <c r="C30" s="69">
        <v>3865</v>
      </c>
      <c r="D30" s="82" t="s">
        <v>26</v>
      </c>
      <c r="E30" s="69"/>
      <c r="F30" s="82" t="s">
        <v>1195</v>
      </c>
      <c r="G30" s="82" t="s">
        <v>129</v>
      </c>
      <c r="H30" s="76">
        <v>13855</v>
      </c>
      <c r="I30" s="76">
        <v>663.30269999999996</v>
      </c>
      <c r="J30" s="76">
        <v>332.22063000000003</v>
      </c>
      <c r="K30" s="77">
        <v>3.2036265598349048E-3</v>
      </c>
      <c r="L30" s="77">
        <f t="shared" si="0"/>
        <v>1.8886215848679239E-2</v>
      </c>
      <c r="M30" s="77">
        <f>J30/'סכום נכסי הקרן'!$C$42</f>
        <v>1.0066711087417427E-4</v>
      </c>
    </row>
    <row r="31" spans="2:13">
      <c r="B31" s="75" t="s">
        <v>1771</v>
      </c>
      <c r="C31" s="69" t="s">
        <v>1772</v>
      </c>
      <c r="D31" s="82" t="s">
        <v>26</v>
      </c>
      <c r="E31" s="69"/>
      <c r="F31" s="82" t="s">
        <v>1195</v>
      </c>
      <c r="G31" s="82" t="s">
        <v>129</v>
      </c>
      <c r="H31" s="76">
        <v>36.43</v>
      </c>
      <c r="I31" s="76">
        <v>132507.5</v>
      </c>
      <c r="J31" s="76">
        <v>174.50263000000001</v>
      </c>
      <c r="K31" s="77">
        <v>2.9401842397085483E-3</v>
      </c>
      <c r="L31" s="77">
        <f t="shared" si="0"/>
        <v>9.9201977202385341E-3</v>
      </c>
      <c r="M31" s="77">
        <f>J31/'סכום נכסי הקרן'!$C$42</f>
        <v>5.2876534494697118E-5</v>
      </c>
    </row>
    <row r="32" spans="2:13">
      <c r="B32" s="75" t="s">
        <v>1773</v>
      </c>
      <c r="C32" s="69">
        <v>4811</v>
      </c>
      <c r="D32" s="82" t="s">
        <v>26</v>
      </c>
      <c r="E32" s="69"/>
      <c r="F32" s="82" t="s">
        <v>1195</v>
      </c>
      <c r="G32" s="82" t="s">
        <v>129</v>
      </c>
      <c r="H32" s="76">
        <v>17062.189999999999</v>
      </c>
      <c r="I32" s="76">
        <v>18.508700000000001</v>
      </c>
      <c r="J32" s="76">
        <v>11.416129999999999</v>
      </c>
      <c r="K32" s="77">
        <v>9.8971466469237324E-4</v>
      </c>
      <c r="L32" s="77">
        <f t="shared" si="0"/>
        <v>6.4898888228760059E-4</v>
      </c>
      <c r="M32" s="77">
        <f>J32/'סכום נכסי הקרן'!$C$42</f>
        <v>3.4592337762528075E-6</v>
      </c>
    </row>
    <row r="33" spans="2:13">
      <c r="B33" s="75" t="s">
        <v>1774</v>
      </c>
      <c r="C33" s="69">
        <v>5356</v>
      </c>
      <c r="D33" s="82" t="s">
        <v>26</v>
      </c>
      <c r="E33" s="69"/>
      <c r="F33" s="82" t="s">
        <v>1195</v>
      </c>
      <c r="G33" s="82" t="s">
        <v>129</v>
      </c>
      <c r="H33" s="76">
        <v>252639.79</v>
      </c>
      <c r="I33" s="76">
        <v>220.06729999999999</v>
      </c>
      <c r="J33" s="76">
        <v>2009.85888</v>
      </c>
      <c r="K33" s="77">
        <v>1.0657587403714081E-2</v>
      </c>
      <c r="L33" s="77">
        <f t="shared" si="0"/>
        <v>0.11425728929917658</v>
      </c>
      <c r="M33" s="77">
        <f>J33/'סכום נכסי הקרן'!$C$42</f>
        <v>6.0901301257060313E-4</v>
      </c>
    </row>
    <row r="34" spans="2:13">
      <c r="B34" s="72"/>
      <c r="C34" s="69"/>
      <c r="D34" s="69"/>
      <c r="E34" s="69"/>
      <c r="F34" s="69"/>
      <c r="G34" s="69"/>
      <c r="H34" s="76"/>
      <c r="I34" s="76"/>
      <c r="J34" s="69"/>
      <c r="K34" s="69"/>
      <c r="L34" s="77"/>
      <c r="M34" s="69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126" t="s">
        <v>215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126" t="s">
        <v>109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126" t="s">
        <v>198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126" t="s">
        <v>206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2:13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</row>
    <row r="120" spans="2:13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</row>
    <row r="121" spans="2:13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</row>
    <row r="122" spans="2:13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2:13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</row>
    <row r="124" spans="2:13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2:13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2:13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</row>
    <row r="127" spans="2:13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</row>
    <row r="128" spans="2:13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2:13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</row>
    <row r="130" spans="2:13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</row>
    <row r="131" spans="2:13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</row>
    <row r="132" spans="2:13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</row>
    <row r="133" spans="2:13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</row>
    <row r="134" spans="2:13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</row>
    <row r="135" spans="2:13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2:13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  <row r="137" spans="2:13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</row>
    <row r="138" spans="2:13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</row>
    <row r="139" spans="2:13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</row>
    <row r="140" spans="2:13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</row>
    <row r="141" spans="2:13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</row>
    <row r="142" spans="2:13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</row>
    <row r="143" spans="2:13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</row>
    <row r="144" spans="2:13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</row>
    <row r="145" spans="2:13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</row>
    <row r="146" spans="2:13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</row>
    <row r="147" spans="2:13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</row>
    <row r="148" spans="2:13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</row>
    <row r="149" spans="2:13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</row>
    <row r="150" spans="2:13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</row>
    <row r="151" spans="2:13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</row>
    <row r="152" spans="2:13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</row>
    <row r="153" spans="2:13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</row>
    <row r="154" spans="2:13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</row>
    <row r="155" spans="2:13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</row>
    <row r="156" spans="2:13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</row>
    <row r="157" spans="2:13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</row>
    <row r="158" spans="2:13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</row>
    <row r="159" spans="2:13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2:13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</row>
    <row r="161" spans="2:13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</row>
    <row r="162" spans="2:13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</row>
    <row r="163" spans="2:13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</row>
    <row r="164" spans="2:13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</row>
    <row r="165" spans="2:13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6" spans="2:13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</row>
    <row r="167" spans="2:13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</row>
    <row r="168" spans="2:13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</row>
    <row r="169" spans="2:13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</row>
    <row r="170" spans="2:13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</row>
    <row r="171" spans="2:13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</row>
    <row r="172" spans="2:13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</row>
    <row r="173" spans="2:13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</row>
    <row r="174" spans="2:13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2:13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</row>
    <row r="176" spans="2:13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</row>
    <row r="177" spans="2:13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</row>
    <row r="178" spans="2:13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</row>
    <row r="179" spans="2:13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</row>
    <row r="180" spans="2:13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</row>
    <row r="181" spans="2:13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</row>
    <row r="182" spans="2:13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</row>
    <row r="183" spans="2:13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</row>
    <row r="184" spans="2:13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</row>
    <row r="185" spans="2:13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</row>
    <row r="186" spans="2:13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</row>
    <row r="187" spans="2:13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</row>
    <row r="188" spans="2:13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</row>
    <row r="189" spans="2:13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</row>
    <row r="190" spans="2:13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</row>
    <row r="191" spans="2:13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</row>
    <row r="192" spans="2:13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</row>
    <row r="193" spans="2:13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</row>
    <row r="194" spans="2:13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</row>
    <row r="195" spans="2:13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</row>
    <row r="196" spans="2:13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</row>
    <row r="197" spans="2:13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</row>
    <row r="198" spans="2:13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</row>
    <row r="199" spans="2:13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</row>
    <row r="200" spans="2:13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2:13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</row>
    <row r="202" spans="2:13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</row>
    <row r="203" spans="2:13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</row>
    <row r="204" spans="2:13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</row>
    <row r="205" spans="2:13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</row>
    <row r="206" spans="2:13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</row>
    <row r="207" spans="2:13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</row>
    <row r="208" spans="2:13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</row>
    <row r="209" spans="2:13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</row>
    <row r="210" spans="2:13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2:13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</row>
    <row r="212" spans="2:13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</row>
    <row r="213" spans="2:13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</row>
    <row r="214" spans="2:13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</row>
    <row r="215" spans="2:13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2:13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</row>
    <row r="217" spans="2:13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</row>
    <row r="218" spans="2:13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</row>
    <row r="219" spans="2:13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</row>
    <row r="220" spans="2:13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</row>
    <row r="221" spans="2:13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</row>
    <row r="222" spans="2:13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</row>
    <row r="223" spans="2:13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</row>
    <row r="224" spans="2:13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</row>
    <row r="225" spans="2:13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</row>
    <row r="226" spans="2:13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</row>
    <row r="227" spans="2:13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</row>
    <row r="228" spans="2:13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</row>
    <row r="229" spans="2:13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</row>
    <row r="230" spans="2:13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</row>
    <row r="231" spans="2:13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</row>
    <row r="232" spans="2:13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</row>
    <row r="233" spans="2:13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</row>
    <row r="234" spans="2:13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</row>
    <row r="235" spans="2:13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</row>
    <row r="236" spans="2:13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</row>
    <row r="237" spans="2:13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</row>
    <row r="238" spans="2:13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</row>
    <row r="239" spans="2:13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</row>
    <row r="240" spans="2:13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</row>
    <row r="241" spans="2:13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</row>
    <row r="242" spans="2:13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2:13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</row>
    <row r="244" spans="2:13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</row>
    <row r="245" spans="2:13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</row>
    <row r="246" spans="2:13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</row>
    <row r="247" spans="2:13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</row>
    <row r="248" spans="2:13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</row>
    <row r="249" spans="2:13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</row>
    <row r="250" spans="2:13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</row>
    <row r="251" spans="2:13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</row>
    <row r="252" spans="2:13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</row>
    <row r="253" spans="2:13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</row>
    <row r="254" spans="2:13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</row>
    <row r="255" spans="2:13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</row>
    <row r="256" spans="2:13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</row>
    <row r="257" spans="2:13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</row>
    <row r="258" spans="2:13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</row>
    <row r="259" spans="2:13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</row>
    <row r="260" spans="2:13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</row>
    <row r="261" spans="2:13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</row>
    <row r="262" spans="2:13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</row>
    <row r="263" spans="2:13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</row>
    <row r="264" spans="2:13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</row>
    <row r="265" spans="2:13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</row>
    <row r="266" spans="2:13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</row>
    <row r="267" spans="2:13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</row>
    <row r="268" spans="2:13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</row>
    <row r="269" spans="2:13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</row>
    <row r="270" spans="2:13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</row>
    <row r="271" spans="2:13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</row>
    <row r="272" spans="2:13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</row>
    <row r="273" spans="2:13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</row>
    <row r="274" spans="2:13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</row>
    <row r="275" spans="2:13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</row>
    <row r="276" spans="2:13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</row>
    <row r="277" spans="2:13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</row>
    <row r="278" spans="2:13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</row>
    <row r="279" spans="2:13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</row>
    <row r="280" spans="2:13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</row>
    <row r="281" spans="2:13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</row>
    <row r="282" spans="2:13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</row>
    <row r="283" spans="2:13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</row>
    <row r="284" spans="2:13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</row>
    <row r="285" spans="2:13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</row>
    <row r="286" spans="2:13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</row>
    <row r="287" spans="2:13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</row>
    <row r="288" spans="2:13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</row>
    <row r="289" spans="2:13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</row>
    <row r="290" spans="2:13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</row>
    <row r="291" spans="2:13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</row>
    <row r="292" spans="2:13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</row>
    <row r="293" spans="2:13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</row>
    <row r="294" spans="2:13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</row>
    <row r="295" spans="2:13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</row>
    <row r="296" spans="2:13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</row>
    <row r="297" spans="2:13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</row>
    <row r="298" spans="2:13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</row>
    <row r="299" spans="2:13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</row>
    <row r="300" spans="2:13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</row>
    <row r="301" spans="2:13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</row>
    <row r="302" spans="2:13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44.140625" style="2" bestFit="1" customWidth="1"/>
    <col min="3" max="3" width="43.4257812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143</v>
      </c>
      <c r="C1" s="67" t="s" vm="1">
        <v>223</v>
      </c>
    </row>
    <row r="2" spans="2:11">
      <c r="B2" s="46" t="s">
        <v>142</v>
      </c>
      <c r="C2" s="67" t="s">
        <v>224</v>
      </c>
    </row>
    <row r="3" spans="2:11">
      <c r="B3" s="46" t="s">
        <v>144</v>
      </c>
      <c r="C3" s="67" t="s">
        <v>225</v>
      </c>
    </row>
    <row r="4" spans="2:11">
      <c r="B4" s="46" t="s">
        <v>145</v>
      </c>
      <c r="C4" s="67">
        <v>2207</v>
      </c>
    </row>
    <row r="6" spans="2:11" ht="26.25" customHeight="1">
      <c r="B6" s="147" t="s">
        <v>171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11" ht="26.25" customHeight="1">
      <c r="B7" s="147" t="s">
        <v>95</v>
      </c>
      <c r="C7" s="148"/>
      <c r="D7" s="148"/>
      <c r="E7" s="148"/>
      <c r="F7" s="148"/>
      <c r="G7" s="148"/>
      <c r="H7" s="148"/>
      <c r="I7" s="148"/>
      <c r="J7" s="148"/>
      <c r="K7" s="149"/>
    </row>
    <row r="8" spans="2:11" s="3" customFormat="1" ht="78.75">
      <c r="B8" s="21" t="s">
        <v>113</v>
      </c>
      <c r="C8" s="29" t="s">
        <v>44</v>
      </c>
      <c r="D8" s="29" t="s">
        <v>100</v>
      </c>
      <c r="E8" s="29" t="s">
        <v>101</v>
      </c>
      <c r="F8" s="29" t="s">
        <v>200</v>
      </c>
      <c r="G8" s="29" t="s">
        <v>199</v>
      </c>
      <c r="H8" s="29" t="s">
        <v>108</v>
      </c>
      <c r="I8" s="29" t="s">
        <v>57</v>
      </c>
      <c r="J8" s="29" t="s">
        <v>146</v>
      </c>
      <c r="K8" s="30" t="s">
        <v>148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207</v>
      </c>
      <c r="G9" s="31"/>
      <c r="H9" s="31" t="s">
        <v>203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4" t="s">
        <v>1775</v>
      </c>
      <c r="C11" s="85"/>
      <c r="D11" s="85"/>
      <c r="E11" s="85"/>
      <c r="F11" s="87"/>
      <c r="G11" s="89"/>
      <c r="H11" s="87">
        <v>60166.863289702014</v>
      </c>
      <c r="I11" s="85"/>
      <c r="J11" s="90">
        <f>IFERROR(H11/$H$11,0)</f>
        <v>1</v>
      </c>
      <c r="K11" s="90">
        <f>H11/'סכום נכסי הקרן'!$C$42</f>
        <v>1.8231331081804636E-2</v>
      </c>
    </row>
    <row r="12" spans="2:11" ht="21" customHeight="1">
      <c r="B12" s="70" t="s">
        <v>1776</v>
      </c>
      <c r="C12" s="71"/>
      <c r="D12" s="71"/>
      <c r="E12" s="71"/>
      <c r="F12" s="79"/>
      <c r="G12" s="81"/>
      <c r="H12" s="79">
        <v>5262.6446299999998</v>
      </c>
      <c r="I12" s="71"/>
      <c r="J12" s="80">
        <f t="shared" ref="J12:J57" si="0">IFERROR(H12/$H$11,0)</f>
        <v>8.7467491942541387E-2</v>
      </c>
      <c r="K12" s="80">
        <f>H12/'סכום נכסי הקרן'!$C$42</f>
        <v>1.5946488044995511E-3</v>
      </c>
    </row>
    <row r="13" spans="2:11">
      <c r="B13" s="86" t="s">
        <v>189</v>
      </c>
      <c r="C13" s="71"/>
      <c r="D13" s="71"/>
      <c r="E13" s="71"/>
      <c r="F13" s="79"/>
      <c r="G13" s="81"/>
      <c r="H13" s="79">
        <v>1761.1577600000001</v>
      </c>
      <c r="I13" s="71"/>
      <c r="J13" s="80">
        <f t="shared" si="0"/>
        <v>2.9271224453235451E-2</v>
      </c>
      <c r="K13" s="80">
        <f>H13/'סכום נכסי הקרן'!$C$42</f>
        <v>5.3365338417675143E-4</v>
      </c>
    </row>
    <row r="14" spans="2:11">
      <c r="B14" s="75" t="s">
        <v>1777</v>
      </c>
      <c r="C14" s="69">
        <v>5277</v>
      </c>
      <c r="D14" s="82" t="s">
        <v>129</v>
      </c>
      <c r="E14" s="94">
        <v>42481</v>
      </c>
      <c r="F14" s="76">
        <v>351724.96</v>
      </c>
      <c r="G14" s="78">
        <v>138.51179999999999</v>
      </c>
      <c r="H14" s="76">
        <v>1761.1577600000001</v>
      </c>
      <c r="I14" s="77">
        <v>1.7269472140762463E-3</v>
      </c>
      <c r="J14" s="77">
        <f t="shared" si="0"/>
        <v>2.9271224453235451E-2</v>
      </c>
      <c r="K14" s="77">
        <f>H14/'סכום נכסי הקרן'!$C$42</f>
        <v>5.3365338417675143E-4</v>
      </c>
    </row>
    <row r="15" spans="2:11">
      <c r="B15" s="72"/>
      <c r="C15" s="69"/>
      <c r="D15" s="69"/>
      <c r="E15" s="69"/>
      <c r="F15" s="76"/>
      <c r="G15" s="78"/>
      <c r="H15" s="69"/>
      <c r="I15" s="69"/>
      <c r="J15" s="77"/>
      <c r="K15" s="69"/>
    </row>
    <row r="16" spans="2:11">
      <c r="B16" s="86" t="s">
        <v>192</v>
      </c>
      <c r="C16" s="71"/>
      <c r="D16" s="71"/>
      <c r="E16" s="71"/>
      <c r="F16" s="79"/>
      <c r="G16" s="81"/>
      <c r="H16" s="79">
        <v>3501.4868700000002</v>
      </c>
      <c r="I16" s="71"/>
      <c r="J16" s="80">
        <f t="shared" si="0"/>
        <v>5.8196267489305939E-2</v>
      </c>
      <c r="K16" s="80">
        <f>H16/'סכום נכסי הקרן'!$C$42</f>
        <v>1.0609954203227999E-3</v>
      </c>
    </row>
    <row r="17" spans="2:11">
      <c r="B17" s="75" t="s">
        <v>1778</v>
      </c>
      <c r="C17" s="69">
        <v>5322</v>
      </c>
      <c r="D17" s="82" t="s">
        <v>131</v>
      </c>
      <c r="E17" s="94">
        <v>42527</v>
      </c>
      <c r="F17" s="76">
        <v>373319.62</v>
      </c>
      <c r="G17" s="78">
        <v>238.52619999999999</v>
      </c>
      <c r="H17" s="76">
        <v>3501.4868700000002</v>
      </c>
      <c r="I17" s="77">
        <v>4.0460446400000004E-3</v>
      </c>
      <c r="J17" s="77">
        <f t="shared" si="0"/>
        <v>5.8196267489305939E-2</v>
      </c>
      <c r="K17" s="77">
        <f>H17/'סכום נכסי הקרן'!$C$42</f>
        <v>1.0609954203227999E-3</v>
      </c>
    </row>
    <row r="18" spans="2:11">
      <c r="B18" s="72"/>
      <c r="C18" s="69"/>
      <c r="D18" s="69"/>
      <c r="E18" s="69"/>
      <c r="F18" s="76"/>
      <c r="G18" s="78"/>
      <c r="H18" s="69"/>
      <c r="I18" s="69"/>
      <c r="J18" s="77"/>
      <c r="K18" s="69"/>
    </row>
    <row r="19" spans="2:11">
      <c r="B19" s="70" t="s">
        <v>1779</v>
      </c>
      <c r="C19" s="71"/>
      <c r="D19" s="71"/>
      <c r="E19" s="71"/>
      <c r="F19" s="79"/>
      <c r="G19" s="81"/>
      <c r="H19" s="79">
        <v>54904.218659701997</v>
      </c>
      <c r="I19" s="71"/>
      <c r="J19" s="80">
        <f t="shared" si="0"/>
        <v>0.91253250805745834</v>
      </c>
      <c r="K19" s="80">
        <f>H19/'סכום נכסי הקרן'!$C$42</f>
        <v>1.6636682277305078E-2</v>
      </c>
    </row>
    <row r="20" spans="2:11">
      <c r="B20" s="86" t="s">
        <v>189</v>
      </c>
      <c r="C20" s="71"/>
      <c r="D20" s="71"/>
      <c r="E20" s="71"/>
      <c r="F20" s="79"/>
      <c r="G20" s="81"/>
      <c r="H20" s="79">
        <v>14011.688100000001</v>
      </c>
      <c r="I20" s="71"/>
      <c r="J20" s="80">
        <f t="shared" si="0"/>
        <v>0.23288048161218006</v>
      </c>
      <c r="K20" s="80">
        <f>H20/'סכום נכסי הקרן'!$C$42</f>
        <v>4.2457211627617711E-3</v>
      </c>
    </row>
    <row r="21" spans="2:11">
      <c r="B21" s="75" t="s">
        <v>1780</v>
      </c>
      <c r="C21" s="69">
        <v>5295</v>
      </c>
      <c r="D21" s="82" t="s">
        <v>129</v>
      </c>
      <c r="E21" s="94">
        <v>42879</v>
      </c>
      <c r="F21" s="76">
        <v>891670.75</v>
      </c>
      <c r="G21" s="78">
        <v>224.0582</v>
      </c>
      <c r="H21" s="76">
        <v>7222.2691100000002</v>
      </c>
      <c r="I21" s="77">
        <v>6.8261980405405411E-4</v>
      </c>
      <c r="J21" s="77">
        <f t="shared" si="0"/>
        <v>0.12003732146090026</v>
      </c>
      <c r="K21" s="77">
        <f>H21/'סכום נכסי הקרן'!$C$42</f>
        <v>2.1884401497266857E-3</v>
      </c>
    </row>
    <row r="22" spans="2:11" ht="16.5" customHeight="1">
      <c r="B22" s="75" t="s">
        <v>1781</v>
      </c>
      <c r="C22" s="69">
        <v>5288</v>
      </c>
      <c r="D22" s="82" t="s">
        <v>129</v>
      </c>
      <c r="E22" s="94">
        <v>42649</v>
      </c>
      <c r="F22" s="76">
        <v>639412.57999999996</v>
      </c>
      <c r="G22" s="78">
        <v>293.72649999999999</v>
      </c>
      <c r="H22" s="76">
        <v>6789.4189900000001</v>
      </c>
      <c r="I22" s="77">
        <v>1.5840455555555556E-3</v>
      </c>
      <c r="J22" s="77">
        <f t="shared" si="0"/>
        <v>0.11284316015127978</v>
      </c>
      <c r="K22" s="77">
        <f>H22/'סכום נכסי הקרן'!$C$42</f>
        <v>2.0572810130350849E-3</v>
      </c>
    </row>
    <row r="23" spans="2:11" ht="16.5" customHeight="1">
      <c r="B23" s="72"/>
      <c r="C23" s="69"/>
      <c r="D23" s="69"/>
      <c r="E23" s="69"/>
      <c r="F23" s="76"/>
      <c r="G23" s="78"/>
      <c r="H23" s="69"/>
      <c r="I23" s="69"/>
      <c r="J23" s="77"/>
      <c r="K23" s="69"/>
    </row>
    <row r="24" spans="2:11" ht="16.5" customHeight="1">
      <c r="B24" s="86" t="s">
        <v>1782</v>
      </c>
      <c r="C24" s="69"/>
      <c r="D24" s="69"/>
      <c r="E24" s="69"/>
      <c r="F24" s="76"/>
      <c r="G24" s="78"/>
      <c r="H24" s="76">
        <v>23.685449702000003</v>
      </c>
      <c r="I24" s="69"/>
      <c r="J24" s="77">
        <f t="shared" si="0"/>
        <v>3.9366269748773719E-4</v>
      </c>
      <c r="K24" s="77">
        <f>H24/'סכום נכסי הקרן'!$C$42</f>
        <v>7.1769949724552379E-6</v>
      </c>
    </row>
    <row r="25" spans="2:11">
      <c r="B25" s="75" t="s">
        <v>1783</v>
      </c>
      <c r="C25" s="69" t="s">
        <v>1784</v>
      </c>
      <c r="D25" s="82" t="s">
        <v>129</v>
      </c>
      <c r="E25" s="94">
        <v>44616</v>
      </c>
      <c r="F25" s="76">
        <v>6.5886839999999998</v>
      </c>
      <c r="G25" s="78">
        <v>99443.1</v>
      </c>
      <c r="H25" s="76">
        <v>23.685449702000003</v>
      </c>
      <c r="I25" s="77">
        <v>8.3990956390070936E-6</v>
      </c>
      <c r="J25" s="77">
        <f t="shared" si="0"/>
        <v>3.9366269748773719E-4</v>
      </c>
      <c r="K25" s="77">
        <f>H25/'סכום נכסי הקרן'!$C$42</f>
        <v>7.1769949724552379E-6</v>
      </c>
    </row>
    <row r="26" spans="2:11">
      <c r="B26" s="72"/>
      <c r="C26" s="69"/>
      <c r="D26" s="69"/>
      <c r="E26" s="69"/>
      <c r="F26" s="76"/>
      <c r="G26" s="78"/>
      <c r="H26" s="69"/>
      <c r="I26" s="69"/>
      <c r="J26" s="77"/>
      <c r="K26" s="69"/>
    </row>
    <row r="27" spans="2:11">
      <c r="B27" s="86" t="s">
        <v>191</v>
      </c>
      <c r="C27" s="71"/>
      <c r="D27" s="71"/>
      <c r="E27" s="71"/>
      <c r="F27" s="79"/>
      <c r="G27" s="81"/>
      <c r="H27" s="79">
        <v>9081.0673699999988</v>
      </c>
      <c r="I27" s="71"/>
      <c r="J27" s="80">
        <f t="shared" si="0"/>
        <v>0.15093137440579005</v>
      </c>
      <c r="K27" s="80">
        <f>H27/'סכום נכסי הקרן'!$C$42</f>
        <v>2.7516798574237725E-3</v>
      </c>
    </row>
    <row r="28" spans="2:11">
      <c r="B28" s="75" t="s">
        <v>1785</v>
      </c>
      <c r="C28" s="69">
        <v>5343</v>
      </c>
      <c r="D28" s="82" t="s">
        <v>129</v>
      </c>
      <c r="E28" s="94">
        <v>43382</v>
      </c>
      <c r="F28" s="76">
        <v>429545.65</v>
      </c>
      <c r="G28" s="78">
        <v>193.52590000000001</v>
      </c>
      <c r="H28" s="76">
        <v>3005.0847200000003</v>
      </c>
      <c r="I28" s="77">
        <v>3.3581064181085591E-3</v>
      </c>
      <c r="J28" s="77">
        <f t="shared" si="0"/>
        <v>4.9945843204931409E-2</v>
      </c>
      <c r="K28" s="77">
        <f>H28/'סכום נכסי הקרן'!$C$42</f>
        <v>9.1057920362900679E-4</v>
      </c>
    </row>
    <row r="29" spans="2:11">
      <c r="B29" s="75" t="s">
        <v>1786</v>
      </c>
      <c r="C29" s="69">
        <v>5299</v>
      </c>
      <c r="D29" s="82" t="s">
        <v>129</v>
      </c>
      <c r="E29" s="94">
        <v>42831</v>
      </c>
      <c r="F29" s="76">
        <v>1083885.8500000001</v>
      </c>
      <c r="G29" s="78">
        <v>154.54480000000001</v>
      </c>
      <c r="H29" s="76">
        <v>6055.4475300000004</v>
      </c>
      <c r="I29" s="77">
        <v>1.4627533333333334E-3</v>
      </c>
      <c r="J29" s="77">
        <f t="shared" si="0"/>
        <v>0.10064422838270901</v>
      </c>
      <c r="K29" s="77">
        <f>H29/'סכום נכסי הקרן'!$C$42</f>
        <v>1.8348782491179271E-3</v>
      </c>
    </row>
    <row r="30" spans="2:11">
      <c r="B30" s="75" t="s">
        <v>1787</v>
      </c>
      <c r="C30" s="69">
        <v>53431</v>
      </c>
      <c r="D30" s="82" t="s">
        <v>129</v>
      </c>
      <c r="E30" s="94">
        <v>43382</v>
      </c>
      <c r="F30" s="76">
        <v>3269.53</v>
      </c>
      <c r="G30" s="78">
        <v>173.74160000000001</v>
      </c>
      <c r="H30" s="76">
        <v>20.535119999999999</v>
      </c>
      <c r="I30" s="77">
        <v>3.3581064181085591E-3</v>
      </c>
      <c r="J30" s="77">
        <f t="shared" si="0"/>
        <v>3.4130281814964968E-4</v>
      </c>
      <c r="K30" s="77">
        <f>H30/'סכום נכסי הקרן'!$C$42</f>
        <v>6.2224046768392228E-6</v>
      </c>
    </row>
    <row r="31" spans="2:11">
      <c r="B31" s="72"/>
      <c r="C31" s="69"/>
      <c r="D31" s="69"/>
      <c r="E31" s="69"/>
      <c r="F31" s="76"/>
      <c r="G31" s="78"/>
      <c r="H31" s="69"/>
      <c r="I31" s="69"/>
      <c r="J31" s="77"/>
      <c r="K31" s="69"/>
    </row>
    <row r="32" spans="2:11">
      <c r="B32" s="86" t="s">
        <v>192</v>
      </c>
      <c r="C32" s="71"/>
      <c r="D32" s="71"/>
      <c r="E32" s="71"/>
      <c r="F32" s="79"/>
      <c r="G32" s="81"/>
      <c r="H32" s="79">
        <v>31787.777739999994</v>
      </c>
      <c r="I32" s="71"/>
      <c r="J32" s="80">
        <f t="shared" si="0"/>
        <v>0.5283269893420004</v>
      </c>
      <c r="K32" s="80">
        <f>H32/'סכום נכסי הקרן'!$C$42</f>
        <v>9.6321042621470791E-3</v>
      </c>
    </row>
    <row r="33" spans="2:11">
      <c r="B33" s="75" t="s">
        <v>1788</v>
      </c>
      <c r="C33" s="69">
        <v>60831</v>
      </c>
      <c r="D33" s="82" t="s">
        <v>129</v>
      </c>
      <c r="E33" s="94">
        <v>42555</v>
      </c>
      <c r="F33" s="76">
        <v>103417.77</v>
      </c>
      <c r="G33" s="78">
        <v>100</v>
      </c>
      <c r="H33" s="76">
        <v>373.85523000000001</v>
      </c>
      <c r="I33" s="77">
        <v>1E-4</v>
      </c>
      <c r="J33" s="77">
        <f t="shared" si="0"/>
        <v>6.2136400264028386E-3</v>
      </c>
      <c r="K33" s="77">
        <f>H33/'סכום נכסי הקרן'!$C$42</f>
        <v>1.1328292854450344E-4</v>
      </c>
    </row>
    <row r="34" spans="2:11">
      <c r="B34" s="75" t="s">
        <v>1789</v>
      </c>
      <c r="C34" s="69">
        <v>5291</v>
      </c>
      <c r="D34" s="82" t="s">
        <v>129</v>
      </c>
      <c r="E34" s="94">
        <v>42787</v>
      </c>
      <c r="F34" s="76">
        <v>1363925.25</v>
      </c>
      <c r="G34" s="78">
        <v>64.926199999999994</v>
      </c>
      <c r="H34" s="76">
        <v>3201.2446</v>
      </c>
      <c r="I34" s="77">
        <v>5.1421202187416405E-4</v>
      </c>
      <c r="J34" s="77">
        <f t="shared" si="0"/>
        <v>5.320610756432629E-2</v>
      </c>
      <c r="K34" s="77">
        <f>H34/'סכום נכסי הקרן'!$C$42</f>
        <v>9.7001816257934258E-4</v>
      </c>
    </row>
    <row r="35" spans="2:11">
      <c r="B35" s="75" t="s">
        <v>1790</v>
      </c>
      <c r="C35" s="69">
        <v>5281</v>
      </c>
      <c r="D35" s="82" t="s">
        <v>129</v>
      </c>
      <c r="E35" s="94">
        <v>42603</v>
      </c>
      <c r="F35" s="76">
        <v>1396097.96</v>
      </c>
      <c r="G35" s="78">
        <v>31.037800000000001</v>
      </c>
      <c r="H35" s="76">
        <v>1566.44489</v>
      </c>
      <c r="I35" s="77">
        <v>4.201687470588235E-4</v>
      </c>
      <c r="J35" s="77">
        <f t="shared" si="0"/>
        <v>2.6035010042946814E-2</v>
      </c>
      <c r="K35" s="77">
        <f>H35/'סכום נכסי הקרן'!$C$42</f>
        <v>4.746528878110721E-4</v>
      </c>
    </row>
    <row r="36" spans="2:11">
      <c r="B36" s="75" t="s">
        <v>1791</v>
      </c>
      <c r="C36" s="69">
        <v>5302</v>
      </c>
      <c r="D36" s="82" t="s">
        <v>129</v>
      </c>
      <c r="E36" s="94">
        <v>42948</v>
      </c>
      <c r="F36" s="76">
        <v>1373497.54</v>
      </c>
      <c r="G36" s="78">
        <v>107.3685</v>
      </c>
      <c r="H36" s="76">
        <v>5331.0538799999995</v>
      </c>
      <c r="I36" s="77">
        <v>7.0172081702127653E-5</v>
      </c>
      <c r="J36" s="77">
        <f t="shared" si="0"/>
        <v>8.8604484071757278E-2</v>
      </c>
      <c r="K36" s="77">
        <f>H36/'סכום נכסי הקרן'!$C$42</f>
        <v>1.615377684444692E-3</v>
      </c>
    </row>
    <row r="37" spans="2:11">
      <c r="B37" s="75" t="s">
        <v>1792</v>
      </c>
      <c r="C37" s="69">
        <v>5290</v>
      </c>
      <c r="D37" s="82" t="s">
        <v>129</v>
      </c>
      <c r="E37" s="94">
        <v>42359</v>
      </c>
      <c r="F37" s="76">
        <v>1547840.07</v>
      </c>
      <c r="G37" s="78">
        <v>59.482399999999998</v>
      </c>
      <c r="H37" s="76">
        <v>3328.3031000000001</v>
      </c>
      <c r="I37" s="77">
        <v>3.2736400909685122E-4</v>
      </c>
      <c r="J37" s="77">
        <f t="shared" si="0"/>
        <v>5.5317876286392058E-2</v>
      </c>
      <c r="K37" s="77">
        <f>H37/'סכום נכסי הקרן'!$C$42</f>
        <v>1.0085185173195231E-3</v>
      </c>
    </row>
    <row r="38" spans="2:11">
      <c r="B38" s="75" t="s">
        <v>1793</v>
      </c>
      <c r="C38" s="69">
        <v>5294</v>
      </c>
      <c r="D38" s="82" t="s">
        <v>132</v>
      </c>
      <c r="E38" s="94">
        <v>42646</v>
      </c>
      <c r="F38" s="76">
        <v>1405762.51</v>
      </c>
      <c r="G38" s="78">
        <v>47.417000000000002</v>
      </c>
      <c r="H38" s="76">
        <v>2977.7033300000003</v>
      </c>
      <c r="I38" s="77">
        <v>2.3429374666666665E-3</v>
      </c>
      <c r="J38" s="77">
        <f t="shared" si="0"/>
        <v>4.9490752337585382E-2</v>
      </c>
      <c r="K38" s="77">
        <f>H38/'סכום נכסי הקרן'!$C$42</f>
        <v>9.0228229135411587E-4</v>
      </c>
    </row>
    <row r="39" spans="2:11">
      <c r="B39" s="75" t="s">
        <v>1794</v>
      </c>
      <c r="C39" s="69">
        <v>60832</v>
      </c>
      <c r="D39" s="82" t="s">
        <v>129</v>
      </c>
      <c r="E39" s="94">
        <v>42555</v>
      </c>
      <c r="F39" s="76">
        <v>0.02</v>
      </c>
      <c r="G39" s="78">
        <v>100</v>
      </c>
      <c r="H39" s="76">
        <v>5.9999999999999995E-5</v>
      </c>
      <c r="I39" s="77">
        <v>1E-3</v>
      </c>
      <c r="J39" s="77">
        <f t="shared" si="0"/>
        <v>9.9722665798782659E-10</v>
      </c>
      <c r="K39" s="77">
        <f>H39/'סכום נכסי הקרן'!$C$42</f>
        <v>1.8180769365377626E-11</v>
      </c>
    </row>
    <row r="40" spans="2:11">
      <c r="B40" s="75" t="s">
        <v>1795</v>
      </c>
      <c r="C40" s="69">
        <v>60833</v>
      </c>
      <c r="D40" s="82" t="s">
        <v>129</v>
      </c>
      <c r="E40" s="94">
        <v>42555</v>
      </c>
      <c r="F40" s="76">
        <v>372238.25</v>
      </c>
      <c r="G40" s="78">
        <v>100</v>
      </c>
      <c r="H40" s="76">
        <v>1345.64129</v>
      </c>
      <c r="I40" s="77">
        <v>2.0000000000000001E-4</v>
      </c>
      <c r="J40" s="77">
        <f t="shared" si="0"/>
        <v>2.2365156107952134E-2</v>
      </c>
      <c r="K40" s="77">
        <f>H40/'סכום נכסי הקרן'!$C$42</f>
        <v>4.0774656570032053E-4</v>
      </c>
    </row>
    <row r="41" spans="2:11">
      <c r="B41" s="75" t="s">
        <v>1796</v>
      </c>
      <c r="C41" s="69">
        <v>60834</v>
      </c>
      <c r="D41" s="82" t="s">
        <v>129</v>
      </c>
      <c r="E41" s="94">
        <v>42555</v>
      </c>
      <c r="F41" s="76">
        <v>30174.9</v>
      </c>
      <c r="G41" s="78">
        <v>100</v>
      </c>
      <c r="H41" s="76">
        <v>109.08225</v>
      </c>
      <c r="I41" s="77">
        <v>2.0000000000000001E-4</v>
      </c>
      <c r="J41" s="77">
        <f t="shared" si="0"/>
        <v>1.8129954602215436E-3</v>
      </c>
      <c r="K41" s="77">
        <f>H41/'סכום נכסי הקרן'!$C$42</f>
        <v>3.3053320485107728E-5</v>
      </c>
    </row>
    <row r="42" spans="2:11">
      <c r="B42" s="75" t="s">
        <v>1797</v>
      </c>
      <c r="C42" s="69">
        <v>60837</v>
      </c>
      <c r="D42" s="82" t="s">
        <v>129</v>
      </c>
      <c r="E42" s="94">
        <v>42555</v>
      </c>
      <c r="F42" s="76">
        <v>75507.839999999997</v>
      </c>
      <c r="G42" s="78">
        <v>100</v>
      </c>
      <c r="H42" s="76">
        <v>272.96082000000001</v>
      </c>
      <c r="I42" s="77">
        <v>1E-4</v>
      </c>
      <c r="J42" s="77">
        <f t="shared" si="0"/>
        <v>4.5367301048369457E-3</v>
      </c>
      <c r="K42" s="77">
        <f>H42/'סכום נכסי הקרן'!$C$42</f>
        <v>8.2710628570072618E-5</v>
      </c>
    </row>
    <row r="43" spans="2:11">
      <c r="B43" s="75" t="s">
        <v>1798</v>
      </c>
      <c r="C43" s="69">
        <v>60838</v>
      </c>
      <c r="D43" s="82" t="s">
        <v>129</v>
      </c>
      <c r="E43" s="94">
        <v>42555</v>
      </c>
      <c r="F43" s="76">
        <v>111763.04</v>
      </c>
      <c r="G43" s="78">
        <v>100</v>
      </c>
      <c r="H43" s="76">
        <v>404.02338000000003</v>
      </c>
      <c r="I43" s="77">
        <v>0</v>
      </c>
      <c r="J43" s="77">
        <f t="shared" si="0"/>
        <v>6.7150480831057631E-3</v>
      </c>
      <c r="K43" s="77">
        <f>H43/'סכום נכסי הקרן'!$C$42</f>
        <v>1.2242426483333874E-4</v>
      </c>
    </row>
    <row r="44" spans="2:11">
      <c r="B44" s="75" t="s">
        <v>1799</v>
      </c>
      <c r="C44" s="69">
        <v>60839</v>
      </c>
      <c r="D44" s="82" t="s">
        <v>129</v>
      </c>
      <c r="E44" s="94">
        <v>42555</v>
      </c>
      <c r="F44" s="76">
        <v>168092.18</v>
      </c>
      <c r="G44" s="78">
        <v>100</v>
      </c>
      <c r="H44" s="76">
        <v>607.65323000000001</v>
      </c>
      <c r="I44" s="77">
        <v>2.0000000000000001E-4</v>
      </c>
      <c r="J44" s="77">
        <f t="shared" si="0"/>
        <v>1.0099466662806804E-2</v>
      </c>
      <c r="K44" s="77">
        <f>H44/'סכום נכסי הקרן'!$C$42</f>
        <v>1.8412672047927941E-4</v>
      </c>
    </row>
    <row r="45" spans="2:11">
      <c r="B45" s="75" t="s">
        <v>1800</v>
      </c>
      <c r="C45" s="69">
        <v>608311</v>
      </c>
      <c r="D45" s="82" t="s">
        <v>129</v>
      </c>
      <c r="E45" s="94">
        <v>42555</v>
      </c>
      <c r="F45" s="76">
        <v>119277.82</v>
      </c>
      <c r="G45" s="78">
        <v>100</v>
      </c>
      <c r="H45" s="76">
        <v>431.1893</v>
      </c>
      <c r="I45" s="77">
        <v>1E-4</v>
      </c>
      <c r="J45" s="77">
        <f t="shared" si="0"/>
        <v>7.1665577433185071E-3</v>
      </c>
      <c r="K45" s="77">
        <f>H45/'סכום נכסי הקרן'!$C$42</f>
        <v>1.3065588693531038E-4</v>
      </c>
    </row>
    <row r="46" spans="2:11">
      <c r="B46" s="75" t="s">
        <v>1801</v>
      </c>
      <c r="C46" s="69">
        <v>5287</v>
      </c>
      <c r="D46" s="82" t="s">
        <v>131</v>
      </c>
      <c r="E46" s="94">
        <v>42735</v>
      </c>
      <c r="F46" s="76">
        <v>1065231.01</v>
      </c>
      <c r="G46" s="78">
        <v>38.488599999999998</v>
      </c>
      <c r="H46" s="76">
        <v>1612.1725100000001</v>
      </c>
      <c r="I46" s="77">
        <v>6.9270167064881794E-4</v>
      </c>
      <c r="J46" s="77">
        <f t="shared" si="0"/>
        <v>2.6795023404119104E-2</v>
      </c>
      <c r="K46" s="77">
        <f>H46/'סכום נכסי הקרן'!$C$42</f>
        <v>4.8850894302519929E-4</v>
      </c>
    </row>
    <row r="47" spans="2:11">
      <c r="B47" s="75" t="s">
        <v>1802</v>
      </c>
      <c r="C47" s="69">
        <v>608312</v>
      </c>
      <c r="D47" s="82" t="s">
        <v>129</v>
      </c>
      <c r="E47" s="94">
        <v>42555</v>
      </c>
      <c r="F47" s="76">
        <v>59416.59</v>
      </c>
      <c r="G47" s="78">
        <v>100</v>
      </c>
      <c r="H47" s="76">
        <v>214.79095999999998</v>
      </c>
      <c r="I47" s="77">
        <v>5.1000000000000004E-3</v>
      </c>
      <c r="J47" s="77">
        <f t="shared" si="0"/>
        <v>3.5699211867799494E-3</v>
      </c>
      <c r="K47" s="77">
        <f>H47/'סכום נכסי הקרן'!$C$42</f>
        <v>6.5084415092134183E-5</v>
      </c>
    </row>
    <row r="48" spans="2:11">
      <c r="B48" s="75" t="s">
        <v>1803</v>
      </c>
      <c r="C48" s="69">
        <v>608314</v>
      </c>
      <c r="D48" s="82" t="s">
        <v>129</v>
      </c>
      <c r="E48" s="94">
        <v>42555</v>
      </c>
      <c r="F48" s="76">
        <v>39386.85</v>
      </c>
      <c r="G48" s="78">
        <v>100</v>
      </c>
      <c r="H48" s="76">
        <v>142.38345000000001</v>
      </c>
      <c r="I48" s="77">
        <v>8.9999999999999998E-4</v>
      </c>
      <c r="J48" s="77">
        <f t="shared" si="0"/>
        <v>2.3664761999379474E-3</v>
      </c>
      <c r="K48" s="77">
        <f>H48/'סכום נכסי הקרן'!$C$42</f>
        <v>4.3144011098279623E-5</v>
      </c>
    </row>
    <row r="49" spans="2:11">
      <c r="B49" s="75" t="s">
        <v>1804</v>
      </c>
      <c r="C49" s="69">
        <v>608315</v>
      </c>
      <c r="D49" s="82" t="s">
        <v>129</v>
      </c>
      <c r="E49" s="94">
        <v>42555</v>
      </c>
      <c r="F49" s="76">
        <v>30402.27</v>
      </c>
      <c r="G49" s="78">
        <v>100</v>
      </c>
      <c r="H49" s="76">
        <v>109.9042</v>
      </c>
      <c r="I49" s="77">
        <v>1E-4</v>
      </c>
      <c r="J49" s="77">
        <f t="shared" si="0"/>
        <v>1.8266566344137618E-3</v>
      </c>
      <c r="K49" s="77">
        <f>H49/'סכום נכסי הקרן'!$C$42</f>
        <v>3.3302381874772263E-5</v>
      </c>
    </row>
    <row r="50" spans="2:11">
      <c r="B50" s="75" t="s">
        <v>1805</v>
      </c>
      <c r="C50" s="69">
        <v>608316</v>
      </c>
      <c r="D50" s="82" t="s">
        <v>129</v>
      </c>
      <c r="E50" s="94">
        <v>42555</v>
      </c>
      <c r="F50" s="76">
        <v>117449.19</v>
      </c>
      <c r="G50" s="78">
        <v>100</v>
      </c>
      <c r="H50" s="76">
        <v>424.57880999999998</v>
      </c>
      <c r="I50" s="77">
        <v>0</v>
      </c>
      <c r="J50" s="77">
        <f t="shared" si="0"/>
        <v>7.0566884624791411E-3</v>
      </c>
      <c r="K50" s="77">
        <f>H50/'סכום נכסי הקרן'!$C$42</f>
        <v>1.2865282370060812E-4</v>
      </c>
    </row>
    <row r="51" spans="2:11">
      <c r="B51" s="75" t="s">
        <v>1806</v>
      </c>
      <c r="C51" s="69">
        <v>608317</v>
      </c>
      <c r="D51" s="82" t="s">
        <v>129</v>
      </c>
      <c r="E51" s="94">
        <v>42555</v>
      </c>
      <c r="F51" s="76">
        <v>2771.04</v>
      </c>
      <c r="G51" s="78">
        <v>100</v>
      </c>
      <c r="H51" s="76">
        <v>10.01731</v>
      </c>
      <c r="I51" s="77">
        <v>5.0000000000000001E-4</v>
      </c>
      <c r="J51" s="77">
        <f t="shared" si="0"/>
        <v>1.6649214288880061E-4</v>
      </c>
      <c r="K51" s="77">
        <f>H51/'סכום נכסי הקרן'!$C$42</f>
        <v>3.035373379524849E-6</v>
      </c>
    </row>
    <row r="52" spans="2:11">
      <c r="B52" s="75" t="s">
        <v>1807</v>
      </c>
      <c r="C52" s="69">
        <v>5284</v>
      </c>
      <c r="D52" s="82" t="s">
        <v>131</v>
      </c>
      <c r="E52" s="94">
        <v>42531</v>
      </c>
      <c r="F52" s="76">
        <v>1245277.93</v>
      </c>
      <c r="G52" s="78">
        <v>43.691699999999997</v>
      </c>
      <c r="H52" s="76">
        <v>2139.4435699999999</v>
      </c>
      <c r="I52" s="77">
        <v>1.1149897499999999E-3</v>
      </c>
      <c r="J52" s="77">
        <f t="shared" si="0"/>
        <v>3.5558502687744083E-2</v>
      </c>
      <c r="K52" s="77">
        <f>H52/'סכום נכסי הקרן'!$C$42</f>
        <v>6.4827883527350234E-4</v>
      </c>
    </row>
    <row r="53" spans="2:11">
      <c r="B53" s="75" t="s">
        <v>1808</v>
      </c>
      <c r="C53" s="69">
        <v>5276</v>
      </c>
      <c r="D53" s="82" t="s">
        <v>129</v>
      </c>
      <c r="E53" s="94">
        <v>42423</v>
      </c>
      <c r="F53" s="76">
        <v>923541.33</v>
      </c>
      <c r="G53" s="78">
        <v>97.907300000000006</v>
      </c>
      <c r="H53" s="76">
        <v>3268.7349800000002</v>
      </c>
      <c r="I53" s="77">
        <v>1.1733333333333333E-4</v>
      </c>
      <c r="J53" s="77">
        <f t="shared" si="0"/>
        <v>5.432782766588843E-2</v>
      </c>
      <c r="K53" s="77">
        <f>H53/'סכום נכסי הקרן'!$C$42</f>
        <v>9.9046861313203754E-4</v>
      </c>
    </row>
    <row r="54" spans="2:11">
      <c r="B54" s="75" t="s">
        <v>1809</v>
      </c>
      <c r="C54" s="69">
        <v>608318</v>
      </c>
      <c r="D54" s="82" t="s">
        <v>129</v>
      </c>
      <c r="E54" s="94">
        <v>42555</v>
      </c>
      <c r="F54" s="76">
        <v>41377.620000000003</v>
      </c>
      <c r="G54" s="78">
        <v>100</v>
      </c>
      <c r="H54" s="76">
        <v>149.58008999999998</v>
      </c>
      <c r="I54" s="77">
        <v>2.0000000000000001E-4</v>
      </c>
      <c r="J54" s="77">
        <f t="shared" si="0"/>
        <v>2.4860875542036388E-3</v>
      </c>
      <c r="K54" s="77">
        <f>H54/'סכום נכסי הקרן'!$C$42</f>
        <v>4.5324685299040465E-5</v>
      </c>
    </row>
    <row r="55" spans="2:11">
      <c r="B55" s="75" t="s">
        <v>1810</v>
      </c>
      <c r="C55" s="69">
        <v>5286</v>
      </c>
      <c r="D55" s="82" t="s">
        <v>129</v>
      </c>
      <c r="E55" s="94">
        <v>42705</v>
      </c>
      <c r="F55" s="76">
        <v>822529.2</v>
      </c>
      <c r="G55" s="78">
        <v>107.5104</v>
      </c>
      <c r="H55" s="76">
        <v>3196.7605199999998</v>
      </c>
      <c r="I55" s="77">
        <v>3.9168058095238092E-4</v>
      </c>
      <c r="J55" s="77">
        <f t="shared" si="0"/>
        <v>5.3131580162450454E-2</v>
      </c>
      <c r="K55" s="77">
        <f>H55/'סכום נכסי הקרן'!$C$42</f>
        <v>9.6865942884107742E-4</v>
      </c>
    </row>
    <row r="56" spans="2:11">
      <c r="B56" s="75" t="s">
        <v>1811</v>
      </c>
      <c r="C56" s="69">
        <v>608320</v>
      </c>
      <c r="D56" s="82" t="s">
        <v>129</v>
      </c>
      <c r="E56" s="94">
        <v>42555</v>
      </c>
      <c r="F56" s="76">
        <v>67897.37</v>
      </c>
      <c r="G56" s="78">
        <v>100</v>
      </c>
      <c r="H56" s="76">
        <v>245.44898999999998</v>
      </c>
      <c r="I56" s="77">
        <v>1E-4</v>
      </c>
      <c r="J56" s="77">
        <f t="shared" si="0"/>
        <v>4.0794712667364579E-3</v>
      </c>
      <c r="K56" s="77">
        <f>H56/'סכום נכסי הקרן'!$C$42</f>
        <v>7.4374191302581323E-5</v>
      </c>
    </row>
    <row r="57" spans="2:11">
      <c r="B57" s="75" t="s">
        <v>1812</v>
      </c>
      <c r="C57" s="69">
        <v>608321</v>
      </c>
      <c r="D57" s="82" t="s">
        <v>129</v>
      </c>
      <c r="E57" s="94">
        <v>42555</v>
      </c>
      <c r="F57" s="76">
        <v>89849.79</v>
      </c>
      <c r="G57" s="78">
        <v>100</v>
      </c>
      <c r="H57" s="76">
        <v>324.80698999999998</v>
      </c>
      <c r="I57" s="77">
        <v>1E-4</v>
      </c>
      <c r="J57" s="77">
        <f t="shared" si="0"/>
        <v>5.3984364854797575E-3</v>
      </c>
      <c r="K57" s="77">
        <f>H57/'סכום נכסי הקרן'!$C$42</f>
        <v>9.8420682890875273E-5</v>
      </c>
    </row>
    <row r="58" spans="2:11">
      <c r="B58" s="118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2:11">
      <c r="B59" s="118"/>
      <c r="C59" s="119"/>
      <c r="D59" s="119"/>
      <c r="E59" s="119"/>
      <c r="F59" s="119"/>
      <c r="G59" s="119"/>
      <c r="H59" s="119"/>
      <c r="I59" s="119"/>
      <c r="J59" s="119"/>
      <c r="K59" s="119"/>
    </row>
    <row r="60" spans="2:11">
      <c r="B60" s="118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2:11">
      <c r="B61" s="126" t="s">
        <v>109</v>
      </c>
      <c r="C61" s="119"/>
      <c r="D61" s="119"/>
      <c r="E61" s="119"/>
      <c r="F61" s="119"/>
      <c r="G61" s="119"/>
      <c r="H61" s="119"/>
      <c r="I61" s="119"/>
      <c r="J61" s="119"/>
      <c r="K61" s="119"/>
    </row>
    <row r="62" spans="2:11">
      <c r="B62" s="126" t="s">
        <v>198</v>
      </c>
      <c r="C62" s="119"/>
      <c r="D62" s="119"/>
      <c r="E62" s="119"/>
      <c r="F62" s="119"/>
      <c r="G62" s="119"/>
      <c r="H62" s="119"/>
      <c r="I62" s="119"/>
      <c r="J62" s="119"/>
      <c r="K62" s="119"/>
    </row>
    <row r="63" spans="2:11">
      <c r="B63" s="126" t="s">
        <v>206</v>
      </c>
      <c r="C63" s="119"/>
      <c r="D63" s="119"/>
      <c r="E63" s="119"/>
      <c r="F63" s="119"/>
      <c r="G63" s="119"/>
      <c r="H63" s="119"/>
      <c r="I63" s="119"/>
      <c r="J63" s="119"/>
      <c r="K63" s="119"/>
    </row>
    <row r="64" spans="2:11">
      <c r="B64" s="118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2:11">
      <c r="B65" s="118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2:11">
      <c r="B66" s="118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2:11">
      <c r="B67" s="118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2:11">
      <c r="B68" s="118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2:11">
      <c r="B69" s="118"/>
      <c r="C69" s="119"/>
      <c r="D69" s="119"/>
      <c r="E69" s="119"/>
      <c r="F69" s="119"/>
      <c r="G69" s="119"/>
      <c r="H69" s="119"/>
      <c r="I69" s="119"/>
      <c r="J69" s="119"/>
      <c r="K69" s="119"/>
    </row>
    <row r="70" spans="2:11">
      <c r="B70" s="118"/>
      <c r="C70" s="119"/>
      <c r="D70" s="119"/>
      <c r="E70" s="119"/>
      <c r="F70" s="119"/>
      <c r="G70" s="119"/>
      <c r="H70" s="119"/>
      <c r="I70" s="119"/>
      <c r="J70" s="119"/>
      <c r="K70" s="119"/>
    </row>
    <row r="71" spans="2:11">
      <c r="B71" s="118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2:11">
      <c r="B72" s="118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2:11">
      <c r="B73" s="118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>
      <c r="B74" s="118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>
      <c r="B75" s="118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>
      <c r="B76" s="118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2:11">
      <c r="B77" s="118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2:11">
      <c r="B78" s="118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1">
      <c r="B79" s="118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>
      <c r="B80" s="118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>
      <c r="B81" s="118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>
      <c r="B82" s="118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>
      <c r="B83" s="118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>
      <c r="B84" s="118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>
      <c r="B85" s="118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>
      <c r="B86" s="118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>
      <c r="B87" s="118"/>
      <c r="C87" s="119"/>
      <c r="D87" s="119"/>
      <c r="E87" s="119"/>
      <c r="F87" s="119"/>
      <c r="G87" s="119"/>
      <c r="H87" s="119"/>
      <c r="I87" s="119"/>
      <c r="J87" s="119"/>
      <c r="K87" s="119"/>
    </row>
    <row r="88" spans="2:11">
      <c r="B88" s="118"/>
      <c r="C88" s="119"/>
      <c r="D88" s="119"/>
      <c r="E88" s="119"/>
      <c r="F88" s="119"/>
      <c r="G88" s="119"/>
      <c r="H88" s="119"/>
      <c r="I88" s="119"/>
      <c r="J88" s="119"/>
      <c r="K88" s="119"/>
    </row>
    <row r="89" spans="2:11">
      <c r="B89" s="118"/>
      <c r="C89" s="119"/>
      <c r="D89" s="119"/>
      <c r="E89" s="119"/>
      <c r="F89" s="119"/>
      <c r="G89" s="119"/>
      <c r="H89" s="119"/>
      <c r="I89" s="119"/>
      <c r="J89" s="119"/>
      <c r="K89" s="119"/>
    </row>
    <row r="90" spans="2:11">
      <c r="B90" s="118"/>
      <c r="C90" s="119"/>
      <c r="D90" s="119"/>
      <c r="E90" s="119"/>
      <c r="F90" s="119"/>
      <c r="G90" s="119"/>
      <c r="H90" s="119"/>
      <c r="I90" s="119"/>
      <c r="J90" s="119"/>
      <c r="K90" s="119"/>
    </row>
    <row r="91" spans="2:11">
      <c r="B91" s="118"/>
      <c r="C91" s="119"/>
      <c r="D91" s="119"/>
      <c r="E91" s="119"/>
      <c r="F91" s="119"/>
      <c r="G91" s="119"/>
      <c r="H91" s="119"/>
      <c r="I91" s="119"/>
      <c r="J91" s="119"/>
      <c r="K91" s="119"/>
    </row>
    <row r="92" spans="2:11">
      <c r="B92" s="118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2:11">
      <c r="B93" s="118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2:11">
      <c r="B94" s="118"/>
      <c r="C94" s="119"/>
      <c r="D94" s="119"/>
      <c r="E94" s="119"/>
      <c r="F94" s="119"/>
      <c r="G94" s="119"/>
      <c r="H94" s="119"/>
      <c r="I94" s="119"/>
      <c r="J94" s="119"/>
      <c r="K94" s="119"/>
    </row>
    <row r="95" spans="2:11">
      <c r="B95" s="118"/>
      <c r="C95" s="119"/>
      <c r="D95" s="119"/>
      <c r="E95" s="119"/>
      <c r="F95" s="119"/>
      <c r="G95" s="119"/>
      <c r="H95" s="119"/>
      <c r="I95" s="119"/>
      <c r="J95" s="119"/>
      <c r="K95" s="119"/>
    </row>
    <row r="96" spans="2:11">
      <c r="B96" s="118"/>
      <c r="C96" s="119"/>
      <c r="D96" s="119"/>
      <c r="E96" s="119"/>
      <c r="F96" s="119"/>
      <c r="G96" s="119"/>
      <c r="H96" s="119"/>
      <c r="I96" s="119"/>
      <c r="J96" s="119"/>
      <c r="K96" s="119"/>
    </row>
    <row r="97" spans="2:11">
      <c r="B97" s="118"/>
      <c r="C97" s="119"/>
      <c r="D97" s="119"/>
      <c r="E97" s="119"/>
      <c r="F97" s="119"/>
      <c r="G97" s="119"/>
      <c r="H97" s="119"/>
      <c r="I97" s="119"/>
      <c r="J97" s="119"/>
      <c r="K97" s="119"/>
    </row>
    <row r="98" spans="2:11">
      <c r="B98" s="118"/>
      <c r="C98" s="119"/>
      <c r="D98" s="119"/>
      <c r="E98" s="119"/>
      <c r="F98" s="119"/>
      <c r="G98" s="119"/>
      <c r="H98" s="119"/>
      <c r="I98" s="119"/>
      <c r="J98" s="119"/>
      <c r="K98" s="119"/>
    </row>
    <row r="99" spans="2:11">
      <c r="B99" s="118"/>
      <c r="C99" s="119"/>
      <c r="D99" s="119"/>
      <c r="E99" s="119"/>
      <c r="F99" s="119"/>
      <c r="G99" s="119"/>
      <c r="H99" s="119"/>
      <c r="I99" s="119"/>
      <c r="J99" s="119"/>
      <c r="K99" s="119"/>
    </row>
    <row r="100" spans="2:11">
      <c r="B100" s="118"/>
      <c r="C100" s="119"/>
      <c r="D100" s="119"/>
      <c r="E100" s="119"/>
      <c r="F100" s="119"/>
      <c r="G100" s="119"/>
      <c r="H100" s="119"/>
      <c r="I100" s="119"/>
      <c r="J100" s="119"/>
      <c r="K100" s="119"/>
    </row>
    <row r="101" spans="2:11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</row>
    <row r="102" spans="2:11">
      <c r="B102" s="118"/>
      <c r="C102" s="119"/>
      <c r="D102" s="119"/>
      <c r="E102" s="119"/>
      <c r="F102" s="119"/>
      <c r="G102" s="119"/>
      <c r="H102" s="119"/>
      <c r="I102" s="119"/>
      <c r="J102" s="119"/>
      <c r="K102" s="119"/>
    </row>
    <row r="103" spans="2:11"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</row>
    <row r="104" spans="2:11"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</row>
    <row r="105" spans="2:11"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</row>
    <row r="106" spans="2:11"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</row>
    <row r="107" spans="2:11">
      <c r="B107" s="118"/>
      <c r="C107" s="119"/>
      <c r="D107" s="119"/>
      <c r="E107" s="119"/>
      <c r="F107" s="119"/>
      <c r="G107" s="119"/>
      <c r="H107" s="119"/>
      <c r="I107" s="119"/>
      <c r="J107" s="119"/>
      <c r="K107" s="119"/>
    </row>
    <row r="108" spans="2:11">
      <c r="B108" s="118"/>
      <c r="C108" s="119"/>
      <c r="D108" s="119"/>
      <c r="E108" s="119"/>
      <c r="F108" s="119"/>
      <c r="G108" s="119"/>
      <c r="H108" s="119"/>
      <c r="I108" s="119"/>
      <c r="J108" s="119"/>
      <c r="K108" s="119"/>
    </row>
    <row r="109" spans="2:11"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</row>
    <row r="110" spans="2:11"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</row>
    <row r="111" spans="2:11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</row>
    <row r="112" spans="2:11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</row>
    <row r="113" spans="2:11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</row>
    <row r="114" spans="2:11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</row>
    <row r="115" spans="2:11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</row>
    <row r="116" spans="2:11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2:11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</row>
    <row r="118" spans="2:11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</row>
    <row r="119" spans="2:11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</row>
    <row r="120" spans="2:11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2:11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2:11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</row>
    <row r="123" spans="2:11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</row>
    <row r="124" spans="2:11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</row>
    <row r="125" spans="2:11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</row>
    <row r="126" spans="2:11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</row>
    <row r="127" spans="2:11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</row>
    <row r="128" spans="2:11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</row>
    <row r="129" spans="2:11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2:11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</row>
    <row r="131" spans="2:11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</row>
    <row r="132" spans="2:11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2:11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</row>
    <row r="134" spans="2:11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</row>
    <row r="135" spans="2:11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2:11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2:11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2:11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2:11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2:11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2:11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2:11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2:11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2:11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2:11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2:11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2:11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2:11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2:11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</row>
    <row r="150" spans="2:11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</row>
    <row r="151" spans="2:11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</row>
    <row r="152" spans="2:11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2:11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2:11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2:11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2:11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2:11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</row>
    <row r="158" spans="2:11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</row>
    <row r="159" spans="2:11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2:11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2:11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2:11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</row>
    <row r="163" spans="2:11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2:11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</row>
    <row r="165" spans="2:11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2:11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2:11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2:11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</row>
    <row r="169" spans="2:11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</row>
    <row r="170" spans="2:11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</row>
    <row r="171" spans="2:11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</row>
    <row r="172" spans="2:11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</row>
    <row r="173" spans="2:11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</row>
    <row r="174" spans="2:11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</row>
    <row r="175" spans="2:11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</row>
    <row r="176" spans="2:11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</row>
    <row r="177" spans="2:11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2:11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</row>
    <row r="179" spans="2:11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2:11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2:11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2:11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</row>
    <row r="183" spans="2:11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</row>
    <row r="184" spans="2:11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</row>
    <row r="185" spans="2:11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</row>
    <row r="186" spans="2:11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</row>
    <row r="187" spans="2:11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</row>
    <row r="188" spans="2:11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</row>
    <row r="189" spans="2:11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</row>
    <row r="190" spans="2:11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2:11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</row>
    <row r="192" spans="2:11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</row>
    <row r="193" spans="2:11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</row>
    <row r="194" spans="2:11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</row>
    <row r="195" spans="2:11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</row>
    <row r="196" spans="2:11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2:11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</row>
    <row r="198" spans="2:11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</row>
    <row r="199" spans="2:11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</row>
    <row r="200" spans="2:11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</row>
    <row r="201" spans="2:11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</row>
    <row r="202" spans="2:11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</row>
    <row r="203" spans="2:11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</row>
    <row r="204" spans="2:11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</row>
    <row r="205" spans="2:11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</row>
    <row r="206" spans="2:11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</row>
    <row r="207" spans="2:11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</row>
    <row r="208" spans="2:11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</row>
    <row r="209" spans="2:11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</row>
    <row r="210" spans="2:11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</row>
    <row r="211" spans="2:11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</row>
    <row r="212" spans="2:11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</row>
    <row r="213" spans="2:11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</row>
    <row r="214" spans="2:11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</row>
    <row r="215" spans="2:11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</row>
    <row r="216" spans="2:11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</row>
    <row r="217" spans="2:11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</row>
    <row r="218" spans="2:11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</row>
    <row r="219" spans="2:11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</row>
    <row r="220" spans="2:11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</row>
    <row r="221" spans="2:11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</row>
    <row r="222" spans="2:11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</row>
    <row r="223" spans="2:11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</row>
    <row r="224" spans="2:11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</row>
    <row r="225" spans="2:11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</row>
    <row r="226" spans="2:11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</row>
    <row r="227" spans="2:11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spans="2:11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</row>
    <row r="229" spans="2:11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</row>
    <row r="230" spans="2:11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</row>
    <row r="231" spans="2:11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</row>
    <row r="232" spans="2:11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</row>
    <row r="233" spans="2:11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</row>
    <row r="234" spans="2:11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</row>
    <row r="235" spans="2:11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</row>
    <row r="236" spans="2:11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</row>
    <row r="237" spans="2:11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</row>
    <row r="238" spans="2:11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</row>
    <row r="239" spans="2:11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</row>
    <row r="240" spans="2:11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</row>
    <row r="241" spans="2:11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</row>
    <row r="242" spans="2:11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</row>
    <row r="243" spans="2:11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</row>
    <row r="244" spans="2:11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</row>
    <row r="245" spans="2:11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</row>
    <row r="246" spans="2:11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</row>
    <row r="247" spans="2:11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</row>
    <row r="248" spans="2:11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</row>
    <row r="249" spans="2:11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</row>
    <row r="250" spans="2:11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</row>
    <row r="251" spans="2:11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</row>
    <row r="252" spans="2:11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2:11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</row>
    <row r="254" spans="2:11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</row>
    <row r="255" spans="2:11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</row>
    <row r="256" spans="2:11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</row>
    <row r="257" spans="2:11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</row>
    <row r="258" spans="2:11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</row>
    <row r="259" spans="2:11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</row>
    <row r="260" spans="2:11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</row>
    <row r="261" spans="2:11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</row>
    <row r="262" spans="2:11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</row>
    <row r="263" spans="2:11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</row>
    <row r="264" spans="2:11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</row>
    <row r="265" spans="2:11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</row>
    <row r="266" spans="2:11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</row>
    <row r="267" spans="2:11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</row>
    <row r="268" spans="2:11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</row>
    <row r="269" spans="2:11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</row>
    <row r="270" spans="2:11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</row>
    <row r="271" spans="2:11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</row>
    <row r="272" spans="2:11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</row>
    <row r="273" spans="2:11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2:11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2:11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</row>
    <row r="276" spans="2:11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</row>
    <row r="277" spans="2:11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</row>
    <row r="278" spans="2:11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</row>
    <row r="279" spans="2:11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</row>
    <row r="280" spans="2:11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</row>
    <row r="281" spans="2:11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</row>
    <row r="282" spans="2:11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</row>
    <row r="283" spans="2:11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</row>
    <row r="284" spans="2:11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</row>
    <row r="285" spans="2:11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</row>
    <row r="286" spans="2:11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spans="2:11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</row>
    <row r="288" spans="2:11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</row>
    <row r="289" spans="2:11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</row>
    <row r="290" spans="2:11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</row>
    <row r="291" spans="2:11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</row>
    <row r="292" spans="2:11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</row>
    <row r="293" spans="2:11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</row>
    <row r="294" spans="2:11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</row>
    <row r="295" spans="2:11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</row>
    <row r="296" spans="2:11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</row>
    <row r="297" spans="2:11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</row>
    <row r="298" spans="2:1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2:1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</row>
    <row r="300" spans="2:1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</row>
    <row r="301" spans="2:11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</row>
    <row r="302" spans="2:11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</row>
    <row r="303" spans="2:1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2:1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2:1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2:1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2:1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2:1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2:1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2:1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2:1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2:1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2:1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2:1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2:1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2:1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2:1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2:1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2:1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2:1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2:1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2:1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2:1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2:1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2:1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2:1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2:1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2:1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2:1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2:1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2:1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2:1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2:1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2:1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2:1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2:1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2:1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2:1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2:1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2:1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2:1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2:1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2:1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2:1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2:1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2:1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2:1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2:1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2:1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2:1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2:1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2:1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2:1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2:1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2:1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2:1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2:1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2:1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2:1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2:1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2:1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2:1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2:1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2:1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2:1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2:1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2:1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2:1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2:1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2:1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2:1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2:1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2:1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2:1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2:1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2:1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2:1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2:1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2:1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2:1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2:1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2:1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2:1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2:1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2:1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2:1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2:1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2:1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2:1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2:1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2:1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2:1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2:1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2:1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2:1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2:1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2:1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2:1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2:1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2:1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2:1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2:1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2:1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2:1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2:1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2:1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2:1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2:1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2:1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2:1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2:1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2:1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2:1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2:1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2:1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2:1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2:1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2:1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2:1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2:1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2:1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2:1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2:1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2:1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2:1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2:1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2:1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2:1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2:1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2:1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2:1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2:1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2:1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2:1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2:1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2:1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2:1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2:1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2:1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2:1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2:1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2:1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2:1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2:1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2:1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2:1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2:1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2:1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2:1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2:1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2:1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2:1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2:1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2:1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2:1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2:1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2:1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2:1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2:1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2:1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</row>
    <row r="461" spans="2:1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</row>
    <row r="462" spans="2:1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</row>
    <row r="463" spans="2:1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</row>
    <row r="464" spans="2:1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2:1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</row>
    <row r="466" spans="2:1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</row>
    <row r="467" spans="2:1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</row>
    <row r="468" spans="2:1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</row>
    <row r="469" spans="2:1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</row>
    <row r="470" spans="2:1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</row>
    <row r="471" spans="2:1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</row>
    <row r="472" spans="2:1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</row>
    <row r="473" spans="2:1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</row>
    <row r="474" spans="2:1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</row>
    <row r="475" spans="2:1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2:1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2:1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2:1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2:1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</row>
    <row r="480" spans="2:1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</row>
    <row r="481" spans="2:1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</row>
    <row r="482" spans="2:1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</row>
    <row r="483" spans="2:1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</row>
    <row r="484" spans="2:1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</row>
    <row r="485" spans="2:1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</row>
    <row r="486" spans="2:1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</row>
    <row r="487" spans="2:1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</row>
    <row r="488" spans="2:1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</row>
    <row r="489" spans="2:1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2:1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</row>
    <row r="491" spans="2:1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</row>
    <row r="492" spans="2:1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</row>
    <row r="493" spans="2:1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</row>
    <row r="494" spans="2:1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</row>
    <row r="495" spans="2:1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</row>
    <row r="496" spans="2:1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</row>
    <row r="497" spans="2:1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</row>
    <row r="498" spans="2:1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</row>
    <row r="499" spans="2:1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2:1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5.42578125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143</v>
      </c>
      <c r="C1" s="67" t="s" vm="1">
        <v>223</v>
      </c>
    </row>
    <row r="2" spans="2:12">
      <c r="B2" s="46" t="s">
        <v>142</v>
      </c>
      <c r="C2" s="67" t="s">
        <v>224</v>
      </c>
    </row>
    <row r="3" spans="2:12">
      <c r="B3" s="46" t="s">
        <v>144</v>
      </c>
      <c r="C3" s="67" t="s">
        <v>225</v>
      </c>
    </row>
    <row r="4" spans="2:12">
      <c r="B4" s="46" t="s">
        <v>145</v>
      </c>
      <c r="C4" s="67">
        <v>2207</v>
      </c>
    </row>
    <row r="6" spans="2:12" ht="26.25" customHeight="1">
      <c r="B6" s="147" t="s">
        <v>171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12" ht="26.25" customHeight="1">
      <c r="B7" s="147" t="s">
        <v>96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</row>
    <row r="8" spans="2:12" s="3" customFormat="1" ht="78.75">
      <c r="B8" s="21" t="s">
        <v>113</v>
      </c>
      <c r="C8" s="29" t="s">
        <v>44</v>
      </c>
      <c r="D8" s="29" t="s">
        <v>63</v>
      </c>
      <c r="E8" s="29" t="s">
        <v>100</v>
      </c>
      <c r="F8" s="29" t="s">
        <v>101</v>
      </c>
      <c r="G8" s="29" t="s">
        <v>200</v>
      </c>
      <c r="H8" s="29" t="s">
        <v>199</v>
      </c>
      <c r="I8" s="29" t="s">
        <v>108</v>
      </c>
      <c r="J8" s="29" t="s">
        <v>57</v>
      </c>
      <c r="K8" s="29" t="s">
        <v>146</v>
      </c>
      <c r="L8" s="30" t="s">
        <v>148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207</v>
      </c>
      <c r="H9" s="15"/>
      <c r="I9" s="15" t="s">
        <v>203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47</v>
      </c>
      <c r="C11" s="69"/>
      <c r="D11" s="69"/>
      <c r="E11" s="69"/>
      <c r="F11" s="69"/>
      <c r="G11" s="76"/>
      <c r="H11" s="78"/>
      <c r="I11" s="76">
        <v>0.14475564400000002</v>
      </c>
      <c r="J11" s="69"/>
      <c r="K11" s="77">
        <f>IFERROR(I11/$I$11,0)</f>
        <v>1</v>
      </c>
      <c r="L11" s="77">
        <f>I11/'סכום נכסי הקרן'!$C$42</f>
        <v>4.3862816298345162E-8</v>
      </c>
    </row>
    <row r="12" spans="2:12" ht="21" customHeight="1">
      <c r="B12" s="92" t="s">
        <v>1813</v>
      </c>
      <c r="C12" s="69"/>
      <c r="D12" s="69"/>
      <c r="E12" s="69"/>
      <c r="F12" s="69"/>
      <c r="G12" s="76"/>
      <c r="H12" s="78"/>
      <c r="I12" s="76">
        <v>0.14475564400000002</v>
      </c>
      <c r="J12" s="69"/>
      <c r="K12" s="77">
        <f t="shared" ref="K12:K15" si="0">IFERROR(I12/$I$11,0)</f>
        <v>1</v>
      </c>
      <c r="L12" s="77">
        <f>I12/'סכום נכסי הקרן'!$C$42</f>
        <v>4.3862816298345162E-8</v>
      </c>
    </row>
    <row r="13" spans="2:12">
      <c r="B13" s="72" t="s">
        <v>1814</v>
      </c>
      <c r="C13" s="69">
        <v>8944</v>
      </c>
      <c r="D13" s="82" t="s">
        <v>447</v>
      </c>
      <c r="E13" s="82" t="s">
        <v>130</v>
      </c>
      <c r="F13" s="94">
        <v>44607</v>
      </c>
      <c r="G13" s="76">
        <v>851.03835000000004</v>
      </c>
      <c r="H13" s="78">
        <v>17.0045</v>
      </c>
      <c r="I13" s="76">
        <v>0.14471481600000002</v>
      </c>
      <c r="J13" s="77">
        <v>5.1090893609881625E-6</v>
      </c>
      <c r="K13" s="77">
        <f t="shared" si="0"/>
        <v>0.99971795227549132</v>
      </c>
      <c r="L13" s="77">
        <f>I13/'סכום נכסי הקרן'!$C$42</f>
        <v>4.385044489081767E-8</v>
      </c>
    </row>
    <row r="14" spans="2:12">
      <c r="B14" s="72" t="s">
        <v>1815</v>
      </c>
      <c r="C14" s="69" t="s">
        <v>1816</v>
      </c>
      <c r="D14" s="82" t="s">
        <v>808</v>
      </c>
      <c r="E14" s="82" t="s">
        <v>130</v>
      </c>
      <c r="F14" s="94">
        <v>44628</v>
      </c>
      <c r="G14" s="76">
        <v>1509.9067500000001</v>
      </c>
      <c r="H14" s="78">
        <v>1E-4</v>
      </c>
      <c r="I14" s="76">
        <v>1.5100000000000002E-6</v>
      </c>
      <c r="J14" s="77">
        <v>1.6600491846879526E-5</v>
      </c>
      <c r="K14" s="77">
        <f t="shared" si="0"/>
        <v>1.0431372195753556E-5</v>
      </c>
      <c r="L14" s="77">
        <f>I14/'סכום נכסי הקרן'!$C$42</f>
        <v>4.5754936236200366E-13</v>
      </c>
    </row>
    <row r="15" spans="2:12">
      <c r="B15" s="72" t="s">
        <v>1817</v>
      </c>
      <c r="C15" s="69">
        <v>8731</v>
      </c>
      <c r="D15" s="82" t="s">
        <v>152</v>
      </c>
      <c r="E15" s="82" t="s">
        <v>130</v>
      </c>
      <c r="F15" s="94">
        <v>44537</v>
      </c>
      <c r="G15" s="76">
        <v>181.18880999999999</v>
      </c>
      <c r="H15" s="78">
        <v>2.1700000000000001E-2</v>
      </c>
      <c r="I15" s="76">
        <v>3.9317999999999999E-5</v>
      </c>
      <c r="J15" s="77">
        <v>2.7690543951061122E-5</v>
      </c>
      <c r="K15" s="77">
        <f t="shared" si="0"/>
        <v>2.7161635231300545E-4</v>
      </c>
      <c r="L15" s="77">
        <f>I15/'סכום נכסי הקרן'!$C$42</f>
        <v>1.1913858165131957E-11</v>
      </c>
    </row>
    <row r="16" spans="2:12">
      <c r="B16" s="68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21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21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21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</row>
    <row r="507" spans="2:12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</row>
    <row r="508" spans="2:12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</row>
    <row r="509" spans="2:12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</row>
    <row r="510" spans="2:12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</row>
    <row r="511" spans="2:12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</row>
    <row r="512" spans="2:12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</row>
    <row r="513" spans="2:12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</row>
    <row r="514" spans="2:12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</row>
    <row r="515" spans="2:12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</row>
    <row r="516" spans="2:12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</row>
    <row r="517" spans="2:12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</row>
    <row r="518" spans="2:12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</row>
    <row r="519" spans="2:12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</row>
    <row r="520" spans="2:12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</row>
    <row r="521" spans="2:12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</row>
    <row r="522" spans="2:12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</row>
    <row r="523" spans="2:12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</row>
    <row r="524" spans="2:12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</row>
    <row r="525" spans="2:12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</row>
    <row r="526" spans="2:12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</row>
    <row r="527" spans="2:12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</row>
    <row r="528" spans="2:12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</row>
    <row r="529" spans="2:12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</row>
    <row r="530" spans="2:12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</row>
    <row r="531" spans="2:12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</row>
    <row r="532" spans="2:12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</row>
    <row r="533" spans="2:12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</row>
    <row r="534" spans="2:12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</row>
    <row r="535" spans="2:12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</row>
    <row r="536" spans="2:12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</row>
    <row r="537" spans="2:12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</row>
    <row r="538" spans="2:12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</row>
    <row r="539" spans="2:12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</row>
    <row r="540" spans="2:12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</row>
    <row r="541" spans="2:12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</row>
    <row r="542" spans="2:12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</row>
    <row r="543" spans="2:12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</row>
    <row r="544" spans="2:12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</row>
    <row r="545" spans="2:12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</row>
    <row r="546" spans="2:12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</row>
    <row r="547" spans="2:12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</row>
    <row r="548" spans="2:12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</row>
    <row r="549" spans="2:12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</row>
    <row r="550" spans="2:12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</row>
    <row r="551" spans="2:12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</row>
    <row r="552" spans="2:12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</row>
    <row r="553" spans="2:12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</row>
    <row r="554" spans="2:12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</row>
    <row r="555" spans="2:12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</row>
    <row r="556" spans="2:12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</row>
    <row r="557" spans="2:12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</row>
    <row r="558" spans="2:12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</row>
    <row r="559" spans="2:12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</row>
    <row r="560" spans="2:12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</row>
    <row r="561" spans="2:12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</row>
    <row r="562" spans="2:12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</row>
    <row r="563" spans="2:12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</row>
    <row r="564" spans="2:12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</row>
    <row r="565" spans="2:12">
      <c r="B565" s="118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</row>
    <row r="566" spans="2:12">
      <c r="B566" s="118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</row>
    <row r="567" spans="2:12">
      <c r="B567" s="118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</row>
    <row r="568" spans="2:12">
      <c r="B568" s="118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</row>
    <row r="569" spans="2:12">
      <c r="B569" s="118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</row>
    <row r="570" spans="2:12">
      <c r="B570" s="118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143</v>
      </c>
      <c r="C1" s="67" t="s" vm="1">
        <v>223</v>
      </c>
    </row>
    <row r="2" spans="2:12">
      <c r="B2" s="46" t="s">
        <v>142</v>
      </c>
      <c r="C2" s="67" t="s">
        <v>224</v>
      </c>
    </row>
    <row r="3" spans="2:12">
      <c r="B3" s="46" t="s">
        <v>144</v>
      </c>
      <c r="C3" s="67" t="s">
        <v>225</v>
      </c>
    </row>
    <row r="4" spans="2:12">
      <c r="B4" s="46" t="s">
        <v>145</v>
      </c>
      <c r="C4" s="67">
        <v>2207</v>
      </c>
    </row>
    <row r="6" spans="2:12" ht="26.25" customHeight="1">
      <c r="B6" s="147" t="s">
        <v>171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12" ht="26.25" customHeight="1">
      <c r="B7" s="147" t="s">
        <v>97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</row>
    <row r="8" spans="2:12" s="3" customFormat="1" ht="78.75">
      <c r="B8" s="21" t="s">
        <v>113</v>
      </c>
      <c r="C8" s="29" t="s">
        <v>44</v>
      </c>
      <c r="D8" s="29" t="s">
        <v>63</v>
      </c>
      <c r="E8" s="29" t="s">
        <v>100</v>
      </c>
      <c r="F8" s="29" t="s">
        <v>101</v>
      </c>
      <c r="G8" s="29" t="s">
        <v>200</v>
      </c>
      <c r="H8" s="29" t="s">
        <v>199</v>
      </c>
      <c r="I8" s="29" t="s">
        <v>108</v>
      </c>
      <c r="J8" s="29" t="s">
        <v>57</v>
      </c>
      <c r="K8" s="29" t="s">
        <v>146</v>
      </c>
      <c r="L8" s="30" t="s">
        <v>148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207</v>
      </c>
      <c r="H9" s="15"/>
      <c r="I9" s="15" t="s">
        <v>203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3" t="s">
        <v>49</v>
      </c>
      <c r="C11" s="68"/>
      <c r="D11" s="68"/>
      <c r="E11" s="68"/>
      <c r="F11" s="68"/>
      <c r="G11" s="68"/>
      <c r="H11" s="68"/>
      <c r="I11" s="124">
        <v>0</v>
      </c>
      <c r="J11" s="68"/>
      <c r="K11" s="125">
        <f>IFERROR(I11/$I$11,0)</f>
        <v>0</v>
      </c>
      <c r="L11" s="125">
        <f>I11/'סכום נכסי הקרן'!$C$42</f>
        <v>0</v>
      </c>
    </row>
    <row r="12" spans="2:12" ht="19.5" customHeight="1">
      <c r="B12" s="126" t="s">
        <v>215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26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26" t="s">
        <v>198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26" t="s">
        <v>206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2:12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2:12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2:12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2:12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8"/>
      <c r="D474" s="118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8"/>
      <c r="D475" s="118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8"/>
      <c r="D476" s="118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8"/>
      <c r="D477" s="118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8"/>
      <c r="D478" s="118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8"/>
      <c r="D479" s="118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8"/>
      <c r="D480" s="118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8"/>
      <c r="D481" s="118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8"/>
      <c r="D482" s="118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8"/>
      <c r="D483" s="118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8"/>
      <c r="D484" s="118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8"/>
      <c r="D485" s="118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8"/>
      <c r="D486" s="118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8"/>
      <c r="D487" s="118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8"/>
      <c r="D488" s="118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8"/>
      <c r="D489" s="118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8"/>
      <c r="D490" s="118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8"/>
      <c r="D491" s="118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8"/>
      <c r="D492" s="118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8"/>
      <c r="D493" s="118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8"/>
      <c r="D494" s="118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8"/>
      <c r="D495" s="118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8"/>
      <c r="D496" s="118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8"/>
      <c r="D497" s="118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8"/>
      <c r="D498" s="118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8"/>
      <c r="D499" s="118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8"/>
      <c r="D500" s="118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8"/>
      <c r="D501" s="118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8"/>
      <c r="D502" s="118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8"/>
      <c r="D503" s="118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8"/>
      <c r="D504" s="118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8"/>
      <c r="D505" s="118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B506" s="118"/>
      <c r="C506" s="118"/>
      <c r="D506" s="118"/>
      <c r="E506" s="119"/>
      <c r="F506" s="119"/>
      <c r="G506" s="119"/>
      <c r="H506" s="119"/>
      <c r="I506" s="119"/>
      <c r="J506" s="119"/>
      <c r="K506" s="119"/>
      <c r="L506" s="119"/>
    </row>
    <row r="507" spans="2:12">
      <c r="B507" s="118"/>
      <c r="C507" s="118"/>
      <c r="D507" s="118"/>
      <c r="E507" s="119"/>
      <c r="F507" s="119"/>
      <c r="G507" s="119"/>
      <c r="H507" s="119"/>
      <c r="I507" s="119"/>
      <c r="J507" s="119"/>
      <c r="K507" s="119"/>
      <c r="L507" s="119"/>
    </row>
    <row r="508" spans="2:12">
      <c r="B508" s="118"/>
      <c r="C508" s="118"/>
      <c r="D508" s="118"/>
      <c r="E508" s="119"/>
      <c r="F508" s="119"/>
      <c r="G508" s="119"/>
      <c r="H508" s="119"/>
      <c r="I508" s="119"/>
      <c r="J508" s="119"/>
      <c r="K508" s="119"/>
      <c r="L508" s="119"/>
    </row>
    <row r="509" spans="2:12">
      <c r="B509" s="118"/>
      <c r="C509" s="118"/>
      <c r="D509" s="118"/>
      <c r="E509" s="119"/>
      <c r="F509" s="119"/>
      <c r="G509" s="119"/>
      <c r="H509" s="119"/>
      <c r="I509" s="119"/>
      <c r="J509" s="119"/>
      <c r="K509" s="119"/>
      <c r="L509" s="119"/>
    </row>
    <row r="510" spans="2:12">
      <c r="B510" s="118"/>
      <c r="C510" s="118"/>
      <c r="D510" s="118"/>
      <c r="E510" s="119"/>
      <c r="F510" s="119"/>
      <c r="G510" s="119"/>
      <c r="H510" s="119"/>
      <c r="I510" s="119"/>
      <c r="J510" s="119"/>
      <c r="K510" s="119"/>
      <c r="L510" s="119"/>
    </row>
    <row r="511" spans="2:12">
      <c r="B511" s="118"/>
      <c r="C511" s="118"/>
      <c r="D511" s="118"/>
      <c r="E511" s="119"/>
      <c r="F511" s="119"/>
      <c r="G511" s="119"/>
      <c r="H511" s="119"/>
      <c r="I511" s="119"/>
      <c r="J511" s="119"/>
      <c r="K511" s="119"/>
      <c r="L511" s="119"/>
    </row>
    <row r="512" spans="2:12">
      <c r="B512" s="118"/>
      <c r="C512" s="118"/>
      <c r="D512" s="118"/>
      <c r="E512" s="119"/>
      <c r="F512" s="119"/>
      <c r="G512" s="119"/>
      <c r="H512" s="119"/>
      <c r="I512" s="119"/>
      <c r="J512" s="119"/>
      <c r="K512" s="119"/>
      <c r="L512" s="119"/>
    </row>
    <row r="513" spans="2:12">
      <c r="B513" s="118"/>
      <c r="C513" s="118"/>
      <c r="D513" s="118"/>
      <c r="E513" s="119"/>
      <c r="F513" s="119"/>
      <c r="G513" s="119"/>
      <c r="H513" s="119"/>
      <c r="I513" s="119"/>
      <c r="J513" s="119"/>
      <c r="K513" s="119"/>
      <c r="L513" s="119"/>
    </row>
    <row r="514" spans="2:12">
      <c r="B514" s="118"/>
      <c r="C514" s="118"/>
      <c r="D514" s="118"/>
      <c r="E514" s="119"/>
      <c r="F514" s="119"/>
      <c r="G514" s="119"/>
      <c r="H514" s="119"/>
      <c r="I514" s="119"/>
      <c r="J514" s="119"/>
      <c r="K514" s="119"/>
      <c r="L514" s="119"/>
    </row>
    <row r="515" spans="2:12">
      <c r="B515" s="118"/>
      <c r="C515" s="118"/>
      <c r="D515" s="118"/>
      <c r="E515" s="119"/>
      <c r="F515" s="119"/>
      <c r="G515" s="119"/>
      <c r="H515" s="119"/>
      <c r="I515" s="119"/>
      <c r="J515" s="119"/>
      <c r="K515" s="119"/>
      <c r="L515" s="119"/>
    </row>
    <row r="516" spans="2:12">
      <c r="B516" s="118"/>
      <c r="C516" s="118"/>
      <c r="D516" s="118"/>
      <c r="E516" s="119"/>
      <c r="F516" s="119"/>
      <c r="G516" s="119"/>
      <c r="H516" s="119"/>
      <c r="I516" s="119"/>
      <c r="J516" s="119"/>
      <c r="K516" s="119"/>
      <c r="L516" s="119"/>
    </row>
    <row r="517" spans="2:12">
      <c r="B517" s="118"/>
      <c r="C517" s="118"/>
      <c r="D517" s="118"/>
      <c r="E517" s="119"/>
      <c r="F517" s="119"/>
      <c r="G517" s="119"/>
      <c r="H517" s="119"/>
      <c r="I517" s="119"/>
      <c r="J517" s="119"/>
      <c r="K517" s="119"/>
      <c r="L517" s="119"/>
    </row>
    <row r="518" spans="2:12">
      <c r="B518" s="118"/>
      <c r="C518" s="118"/>
      <c r="D518" s="118"/>
      <c r="E518" s="119"/>
      <c r="F518" s="119"/>
      <c r="G518" s="119"/>
      <c r="H518" s="119"/>
      <c r="I518" s="119"/>
      <c r="J518" s="119"/>
      <c r="K518" s="119"/>
      <c r="L518" s="119"/>
    </row>
    <row r="519" spans="2:12">
      <c r="B519" s="118"/>
      <c r="C519" s="118"/>
      <c r="D519" s="118"/>
      <c r="E519" s="119"/>
      <c r="F519" s="119"/>
      <c r="G519" s="119"/>
      <c r="H519" s="119"/>
      <c r="I519" s="119"/>
      <c r="J519" s="119"/>
      <c r="K519" s="119"/>
      <c r="L519" s="119"/>
    </row>
    <row r="520" spans="2:12">
      <c r="B520" s="118"/>
      <c r="C520" s="118"/>
      <c r="D520" s="118"/>
      <c r="E520" s="119"/>
      <c r="F520" s="119"/>
      <c r="G520" s="119"/>
      <c r="H520" s="119"/>
      <c r="I520" s="119"/>
      <c r="J520" s="119"/>
      <c r="K520" s="119"/>
      <c r="L520" s="119"/>
    </row>
    <row r="521" spans="2:12">
      <c r="B521" s="118"/>
      <c r="C521" s="118"/>
      <c r="D521" s="118"/>
      <c r="E521" s="119"/>
      <c r="F521" s="119"/>
      <c r="G521" s="119"/>
      <c r="H521" s="119"/>
      <c r="I521" s="119"/>
      <c r="J521" s="119"/>
      <c r="K521" s="119"/>
      <c r="L521" s="119"/>
    </row>
    <row r="522" spans="2:12">
      <c r="B522" s="118"/>
      <c r="C522" s="118"/>
      <c r="D522" s="118"/>
      <c r="E522" s="119"/>
      <c r="F522" s="119"/>
      <c r="G522" s="119"/>
      <c r="H522" s="119"/>
      <c r="I522" s="119"/>
      <c r="J522" s="119"/>
      <c r="K522" s="119"/>
      <c r="L522" s="119"/>
    </row>
    <row r="523" spans="2:12">
      <c r="B523" s="118"/>
      <c r="C523" s="118"/>
      <c r="D523" s="118"/>
      <c r="E523" s="119"/>
      <c r="F523" s="119"/>
      <c r="G523" s="119"/>
      <c r="H523" s="119"/>
      <c r="I523" s="119"/>
      <c r="J523" s="119"/>
      <c r="K523" s="119"/>
      <c r="L523" s="119"/>
    </row>
    <row r="524" spans="2:12">
      <c r="B524" s="118"/>
      <c r="C524" s="118"/>
      <c r="D524" s="118"/>
      <c r="E524" s="119"/>
      <c r="F524" s="119"/>
      <c r="G524" s="119"/>
      <c r="H524" s="119"/>
      <c r="I524" s="119"/>
      <c r="J524" s="119"/>
      <c r="K524" s="119"/>
      <c r="L524" s="119"/>
    </row>
    <row r="525" spans="2:12">
      <c r="B525" s="118"/>
      <c r="C525" s="118"/>
      <c r="D525" s="118"/>
      <c r="E525" s="119"/>
      <c r="F525" s="119"/>
      <c r="G525" s="119"/>
      <c r="H525" s="119"/>
      <c r="I525" s="119"/>
      <c r="J525" s="119"/>
      <c r="K525" s="119"/>
      <c r="L525" s="119"/>
    </row>
    <row r="526" spans="2:12">
      <c r="B526" s="118"/>
      <c r="C526" s="118"/>
      <c r="D526" s="118"/>
      <c r="E526" s="119"/>
      <c r="F526" s="119"/>
      <c r="G526" s="119"/>
      <c r="H526" s="119"/>
      <c r="I526" s="119"/>
      <c r="J526" s="119"/>
      <c r="K526" s="119"/>
      <c r="L526" s="119"/>
    </row>
    <row r="527" spans="2:12">
      <c r="B527" s="118"/>
      <c r="C527" s="118"/>
      <c r="D527" s="118"/>
      <c r="E527" s="119"/>
      <c r="F527" s="119"/>
      <c r="G527" s="119"/>
      <c r="H527" s="119"/>
      <c r="I527" s="119"/>
      <c r="J527" s="119"/>
      <c r="K527" s="119"/>
      <c r="L527" s="119"/>
    </row>
    <row r="528" spans="2:12">
      <c r="B528" s="118"/>
      <c r="C528" s="118"/>
      <c r="D528" s="118"/>
      <c r="E528" s="119"/>
      <c r="F528" s="119"/>
      <c r="G528" s="119"/>
      <c r="H528" s="119"/>
      <c r="I528" s="119"/>
      <c r="J528" s="119"/>
      <c r="K528" s="119"/>
      <c r="L528" s="119"/>
    </row>
    <row r="529" spans="2:12">
      <c r="B529" s="118"/>
      <c r="C529" s="118"/>
      <c r="D529" s="118"/>
      <c r="E529" s="119"/>
      <c r="F529" s="119"/>
      <c r="G529" s="119"/>
      <c r="H529" s="119"/>
      <c r="I529" s="119"/>
      <c r="J529" s="119"/>
      <c r="K529" s="119"/>
      <c r="L529" s="119"/>
    </row>
    <row r="530" spans="2:12">
      <c r="B530" s="118"/>
      <c r="C530" s="118"/>
      <c r="D530" s="118"/>
      <c r="E530" s="119"/>
      <c r="F530" s="119"/>
      <c r="G530" s="119"/>
      <c r="H530" s="119"/>
      <c r="I530" s="119"/>
      <c r="J530" s="119"/>
      <c r="K530" s="119"/>
      <c r="L530" s="119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425781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143</v>
      </c>
      <c r="C1" s="67" t="s" vm="1">
        <v>223</v>
      </c>
    </row>
    <row r="2" spans="2:12">
      <c r="B2" s="46" t="s">
        <v>142</v>
      </c>
      <c r="C2" s="67" t="s">
        <v>224</v>
      </c>
    </row>
    <row r="3" spans="2:12">
      <c r="B3" s="46" t="s">
        <v>144</v>
      </c>
      <c r="C3" s="67" t="s">
        <v>225</v>
      </c>
    </row>
    <row r="4" spans="2:12">
      <c r="B4" s="46" t="s">
        <v>145</v>
      </c>
      <c r="C4" s="67">
        <v>2207</v>
      </c>
    </row>
    <row r="6" spans="2:12" ht="26.25" customHeight="1">
      <c r="B6" s="147" t="s">
        <v>169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12" s="3" customFormat="1" ht="63">
      <c r="B7" s="66" t="s">
        <v>112</v>
      </c>
      <c r="C7" s="49" t="s">
        <v>44</v>
      </c>
      <c r="D7" s="49" t="s">
        <v>114</v>
      </c>
      <c r="E7" s="49" t="s">
        <v>14</v>
      </c>
      <c r="F7" s="49" t="s">
        <v>64</v>
      </c>
      <c r="G7" s="49" t="s">
        <v>100</v>
      </c>
      <c r="H7" s="49" t="s">
        <v>16</v>
      </c>
      <c r="I7" s="49" t="s">
        <v>18</v>
      </c>
      <c r="J7" s="49" t="s">
        <v>60</v>
      </c>
      <c r="K7" s="49" t="s">
        <v>146</v>
      </c>
      <c r="L7" s="51" t="s">
        <v>147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43</v>
      </c>
      <c r="C10" s="85"/>
      <c r="D10" s="85"/>
      <c r="E10" s="85"/>
      <c r="F10" s="85"/>
      <c r="G10" s="85"/>
      <c r="H10" s="85"/>
      <c r="I10" s="85"/>
      <c r="J10" s="87">
        <f>J11+J51</f>
        <v>69451.740299395999</v>
      </c>
      <c r="K10" s="90">
        <f>IFERROR(J10/$J$10,0)</f>
        <v>1</v>
      </c>
      <c r="L10" s="90">
        <f>J10/'סכום נכסי הקרן'!$C$42</f>
        <v>2.1044767873457024E-2</v>
      </c>
    </row>
    <row r="11" spans="2:12">
      <c r="B11" s="70" t="s">
        <v>194</v>
      </c>
      <c r="C11" s="71"/>
      <c r="D11" s="71"/>
      <c r="E11" s="71"/>
      <c r="F11" s="71"/>
      <c r="G11" s="71"/>
      <c r="H11" s="71"/>
      <c r="I11" s="71"/>
      <c r="J11" s="79">
        <f>J12+J22</f>
        <v>68729.831640927005</v>
      </c>
      <c r="K11" s="90">
        <f t="shared" ref="K11:K12" si="0">IFERROR(J11/$J$10,0)</f>
        <v>0.98960560735617342</v>
      </c>
      <c r="L11" s="90">
        <f>J11/'סכום נכסי הקרן'!$C$42</f>
        <v>2.0826020293082125E-2</v>
      </c>
    </row>
    <row r="12" spans="2:12">
      <c r="B12" s="86" t="s">
        <v>41</v>
      </c>
      <c r="C12" s="71"/>
      <c r="D12" s="71"/>
      <c r="E12" s="71"/>
      <c r="F12" s="71"/>
      <c r="G12" s="71"/>
      <c r="H12" s="71"/>
      <c r="I12" s="71"/>
      <c r="J12" s="79">
        <f>SUM(J13:J20)</f>
        <v>36978.874686246992</v>
      </c>
      <c r="K12" s="90">
        <f t="shared" si="0"/>
        <v>0.53243985718481102</v>
      </c>
      <c r="L12" s="90">
        <f>J12/'סכום נכסי הקרן'!$C$42</f>
        <v>1.1205073201030959E-2</v>
      </c>
    </row>
    <row r="13" spans="2:12">
      <c r="B13" s="75" t="s">
        <v>2331</v>
      </c>
      <c r="C13" s="69" t="s">
        <v>2332</v>
      </c>
      <c r="D13" s="69">
        <v>11</v>
      </c>
      <c r="E13" s="69" t="s">
        <v>253</v>
      </c>
      <c r="F13" s="69" t="s">
        <v>254</v>
      </c>
      <c r="G13" s="82" t="s">
        <v>130</v>
      </c>
      <c r="H13" s="83">
        <v>0</v>
      </c>
      <c r="I13" s="83">
        <v>0</v>
      </c>
      <c r="J13" s="76">
        <v>991.46246862499993</v>
      </c>
      <c r="K13" s="77">
        <v>1.4275559753448283E-2</v>
      </c>
      <c r="L13" s="77">
        <v>3.0042586883268857E-4</v>
      </c>
    </row>
    <row r="14" spans="2:12">
      <c r="B14" s="75" t="s">
        <v>2333</v>
      </c>
      <c r="C14" s="69" t="s">
        <v>2334</v>
      </c>
      <c r="D14" s="69">
        <v>12</v>
      </c>
      <c r="E14" s="69" t="s">
        <v>253</v>
      </c>
      <c r="F14" s="69" t="s">
        <v>254</v>
      </c>
      <c r="G14" s="82" t="s">
        <v>130</v>
      </c>
      <c r="H14" s="83">
        <v>0</v>
      </c>
      <c r="I14" s="83">
        <v>0</v>
      </c>
      <c r="J14" s="76">
        <v>1756.3913235089999</v>
      </c>
      <c r="K14" s="77">
        <v>2.528937814858866E-2</v>
      </c>
      <c r="L14" s="77">
        <v>5.3220914162003001E-4</v>
      </c>
    </row>
    <row r="15" spans="2:12">
      <c r="B15" s="75" t="s">
        <v>2333</v>
      </c>
      <c r="C15" s="69" t="s">
        <v>2335</v>
      </c>
      <c r="D15" s="69">
        <v>12</v>
      </c>
      <c r="E15" s="69" t="s">
        <v>253</v>
      </c>
      <c r="F15" s="69" t="s">
        <v>254</v>
      </c>
      <c r="G15" s="82" t="s">
        <v>130</v>
      </c>
      <c r="H15" s="83">
        <v>0</v>
      </c>
      <c r="I15" s="83">
        <v>0</v>
      </c>
      <c r="J15" s="76">
        <v>87.930250000000001</v>
      </c>
      <c r="K15" s="77">
        <v>1.2660625870704739E-3</v>
      </c>
      <c r="L15" s="77">
        <v>2.6643995702188315E-5</v>
      </c>
    </row>
    <row r="16" spans="2:12">
      <c r="B16" s="75" t="s">
        <v>2336</v>
      </c>
      <c r="C16" s="69" t="s">
        <v>2337</v>
      </c>
      <c r="D16" s="69">
        <v>10</v>
      </c>
      <c r="E16" s="69" t="s">
        <v>253</v>
      </c>
      <c r="F16" s="69" t="s">
        <v>254</v>
      </c>
      <c r="G16" s="82" t="s">
        <v>130</v>
      </c>
      <c r="H16" s="83">
        <v>0</v>
      </c>
      <c r="I16" s="83">
        <v>0</v>
      </c>
      <c r="J16" s="76">
        <v>1032.0176624170001</v>
      </c>
      <c r="K16" s="77">
        <v>1.485949319582385E-2</v>
      </c>
      <c r="L16" s="77">
        <v>3.1271461370826288E-4</v>
      </c>
    </row>
    <row r="17" spans="2:12">
      <c r="B17" s="75" t="s">
        <v>2336</v>
      </c>
      <c r="C17" s="69" t="s">
        <v>2338</v>
      </c>
      <c r="D17" s="69">
        <v>10</v>
      </c>
      <c r="E17" s="69" t="s">
        <v>253</v>
      </c>
      <c r="F17" s="69" t="s">
        <v>254</v>
      </c>
      <c r="G17" s="82" t="s">
        <v>130</v>
      </c>
      <c r="H17" s="83">
        <v>0</v>
      </c>
      <c r="I17" s="83">
        <v>0</v>
      </c>
      <c r="J17" s="76">
        <v>18931.449049999999</v>
      </c>
      <c r="K17" s="77">
        <v>0.27258422853609382</v>
      </c>
      <c r="L17" s="77">
        <v>5.7364723417071724E-3</v>
      </c>
    </row>
    <row r="18" spans="2:12">
      <c r="B18" s="75" t="s">
        <v>2336</v>
      </c>
      <c r="C18" s="69" t="s">
        <v>2339</v>
      </c>
      <c r="D18" s="69">
        <v>10</v>
      </c>
      <c r="E18" s="69" t="s">
        <v>253</v>
      </c>
      <c r="F18" s="69" t="s">
        <v>254</v>
      </c>
      <c r="G18" s="82" t="s">
        <v>130</v>
      </c>
      <c r="H18" s="83">
        <v>0</v>
      </c>
      <c r="I18" s="83">
        <v>0</v>
      </c>
      <c r="J18" s="76">
        <v>13197.697162876</v>
      </c>
      <c r="K18" s="77">
        <v>0.19002687486278547</v>
      </c>
      <c r="L18" s="77">
        <v>3.999071838035842E-3</v>
      </c>
    </row>
    <row r="19" spans="2:12">
      <c r="B19" s="75" t="s">
        <v>2340</v>
      </c>
      <c r="C19" s="69" t="s">
        <v>2341</v>
      </c>
      <c r="D19" s="69">
        <v>20</v>
      </c>
      <c r="E19" s="69" t="s">
        <v>253</v>
      </c>
      <c r="F19" s="69" t="s">
        <v>254</v>
      </c>
      <c r="G19" s="82" t="s">
        <v>130</v>
      </c>
      <c r="H19" s="83">
        <v>0</v>
      </c>
      <c r="I19" s="83">
        <v>0</v>
      </c>
      <c r="J19" s="76">
        <v>981.31865882</v>
      </c>
      <c r="K19" s="77">
        <v>1.4129504236894321E-2</v>
      </c>
      <c r="L19" s="77">
        <v>2.9735216410822535E-4</v>
      </c>
    </row>
    <row r="20" spans="2:12">
      <c r="B20" s="75" t="s">
        <v>2342</v>
      </c>
      <c r="C20" s="69" t="s">
        <v>2343</v>
      </c>
      <c r="D20" s="69">
        <v>26</v>
      </c>
      <c r="E20" s="69" t="s">
        <v>253</v>
      </c>
      <c r="F20" s="69" t="s">
        <v>254</v>
      </c>
      <c r="G20" s="82" t="s">
        <v>130</v>
      </c>
      <c r="H20" s="83">
        <v>0</v>
      </c>
      <c r="I20" s="83">
        <v>0</v>
      </c>
      <c r="J20" s="76">
        <v>0.60811000000000004</v>
      </c>
      <c r="K20" s="77">
        <v>8.7558641061912807E-6</v>
      </c>
      <c r="L20" s="77">
        <v>1.8426514454875014E-7</v>
      </c>
    </row>
    <row r="21" spans="2:12">
      <c r="B21" s="72"/>
      <c r="C21" s="69"/>
      <c r="D21" s="69"/>
      <c r="E21" s="69"/>
      <c r="F21" s="69"/>
      <c r="G21" s="69"/>
      <c r="H21" s="69"/>
      <c r="I21" s="69"/>
      <c r="J21" s="69"/>
      <c r="K21" s="77"/>
      <c r="L21" s="69"/>
    </row>
    <row r="22" spans="2:12">
      <c r="B22" s="86" t="s">
        <v>42</v>
      </c>
      <c r="C22" s="71"/>
      <c r="D22" s="71"/>
      <c r="E22" s="71"/>
      <c r="F22" s="71"/>
      <c r="G22" s="71"/>
      <c r="H22" s="71"/>
      <c r="I22" s="71"/>
      <c r="J22" s="79">
        <f>SUM(J23:J49)</f>
        <v>31750.956954680008</v>
      </c>
      <c r="K22" s="90">
        <f t="shared" ref="K22" si="1">IFERROR(J22/$J$10,0)</f>
        <v>0.45716575017136235</v>
      </c>
      <c r="L22" s="80">
        <f>J10/'סכום נכסי הקרן'!$C$42</f>
        <v>2.1044767873457024E-2</v>
      </c>
    </row>
    <row r="23" spans="2:12">
      <c r="B23" s="75" t="s">
        <v>2331</v>
      </c>
      <c r="C23" s="69" t="s">
        <v>2344</v>
      </c>
      <c r="D23" s="69">
        <v>11</v>
      </c>
      <c r="E23" s="69" t="s">
        <v>253</v>
      </c>
      <c r="F23" s="69" t="s">
        <v>254</v>
      </c>
      <c r="G23" s="82" t="s">
        <v>131</v>
      </c>
      <c r="H23" s="83">
        <v>0</v>
      </c>
      <c r="I23" s="83">
        <v>0</v>
      </c>
      <c r="J23" s="76">
        <v>2.9916374689999996</v>
      </c>
      <c r="K23" s="77">
        <v>4.3075054075009495E-5</v>
      </c>
      <c r="L23" s="77">
        <v>9.065045972977618E-7</v>
      </c>
    </row>
    <row r="24" spans="2:12">
      <c r="B24" s="75" t="s">
        <v>2331</v>
      </c>
      <c r="C24" s="69" t="s">
        <v>2345</v>
      </c>
      <c r="D24" s="69">
        <v>11</v>
      </c>
      <c r="E24" s="69" t="s">
        <v>253</v>
      </c>
      <c r="F24" s="69" t="s">
        <v>254</v>
      </c>
      <c r="G24" s="82" t="s">
        <v>133</v>
      </c>
      <c r="H24" s="83">
        <v>0</v>
      </c>
      <c r="I24" s="83">
        <v>0</v>
      </c>
      <c r="J24" s="76">
        <v>1.897E-5</v>
      </c>
      <c r="K24" s="77">
        <v>2.7313930389970333E-10</v>
      </c>
      <c r="L24" s="77">
        <v>5.7481537749581329E-12</v>
      </c>
    </row>
    <row r="25" spans="2:12">
      <c r="B25" s="75" t="s">
        <v>2331</v>
      </c>
      <c r="C25" s="69" t="s">
        <v>2346</v>
      </c>
      <c r="D25" s="69">
        <v>11</v>
      </c>
      <c r="E25" s="69" t="s">
        <v>253</v>
      </c>
      <c r="F25" s="69" t="s">
        <v>254</v>
      </c>
      <c r="G25" s="82" t="s">
        <v>132</v>
      </c>
      <c r="H25" s="83">
        <v>0</v>
      </c>
      <c r="I25" s="83">
        <v>0</v>
      </c>
      <c r="J25" s="76">
        <v>2.28056E-4</v>
      </c>
      <c r="K25" s="77">
        <v>3.283661417509264E-9</v>
      </c>
      <c r="L25" s="77">
        <v>6.9103898645326933E-11</v>
      </c>
    </row>
    <row r="26" spans="2:12">
      <c r="B26" s="75" t="s">
        <v>2331</v>
      </c>
      <c r="C26" s="69" t="s">
        <v>2347</v>
      </c>
      <c r="D26" s="69">
        <v>11</v>
      </c>
      <c r="E26" s="69" t="s">
        <v>253</v>
      </c>
      <c r="F26" s="69" t="s">
        <v>254</v>
      </c>
      <c r="G26" s="82" t="s">
        <v>129</v>
      </c>
      <c r="H26" s="83">
        <v>0</v>
      </c>
      <c r="I26" s="83">
        <v>0</v>
      </c>
      <c r="J26" s="76">
        <v>381.70792863100002</v>
      </c>
      <c r="K26" s="77">
        <v>5.4960167590547698E-3</v>
      </c>
      <c r="L26" s="77">
        <v>1.1566240753251092E-4</v>
      </c>
    </row>
    <row r="27" spans="2:12">
      <c r="B27" s="75" t="s">
        <v>2333</v>
      </c>
      <c r="C27" s="69" t="s">
        <v>2348</v>
      </c>
      <c r="D27" s="69">
        <v>12</v>
      </c>
      <c r="E27" s="69" t="s">
        <v>253</v>
      </c>
      <c r="F27" s="69" t="s">
        <v>254</v>
      </c>
      <c r="G27" s="82" t="s">
        <v>131</v>
      </c>
      <c r="H27" s="83">
        <v>0</v>
      </c>
      <c r="I27" s="83">
        <v>0</v>
      </c>
      <c r="J27" s="76">
        <v>1988.874201135</v>
      </c>
      <c r="K27" s="77">
        <v>2.8636779907332231E-2</v>
      </c>
      <c r="L27" s="77">
        <v>6.0265444107385289E-4</v>
      </c>
    </row>
    <row r="28" spans="2:12">
      <c r="B28" s="75" t="s">
        <v>2333</v>
      </c>
      <c r="C28" s="69" t="s">
        <v>2349</v>
      </c>
      <c r="D28" s="69">
        <v>12</v>
      </c>
      <c r="E28" s="69" t="s">
        <v>253</v>
      </c>
      <c r="F28" s="69" t="s">
        <v>254</v>
      </c>
      <c r="G28" s="82" t="s">
        <v>129</v>
      </c>
      <c r="H28" s="83">
        <v>0</v>
      </c>
      <c r="I28" s="83">
        <v>0</v>
      </c>
      <c r="J28" s="76">
        <v>15167.316543402001</v>
      </c>
      <c r="K28" s="77">
        <v>0.21838641448029925</v>
      </c>
      <c r="L28" s="77">
        <v>4.595891821030108E-3</v>
      </c>
    </row>
    <row r="29" spans="2:12">
      <c r="B29" s="75" t="s">
        <v>2333</v>
      </c>
      <c r="C29" s="69" t="s">
        <v>2350</v>
      </c>
      <c r="D29" s="69">
        <v>12</v>
      </c>
      <c r="E29" s="69" t="s">
        <v>253</v>
      </c>
      <c r="F29" s="69" t="s">
        <v>254</v>
      </c>
      <c r="G29" s="82" t="s">
        <v>132</v>
      </c>
      <c r="H29" s="83">
        <v>0</v>
      </c>
      <c r="I29" s="83">
        <v>0</v>
      </c>
      <c r="J29" s="76">
        <v>2435.4916346339996</v>
      </c>
      <c r="K29" s="77">
        <v>3.5067395347257842E-2</v>
      </c>
      <c r="L29" s="77">
        <v>7.3798526270428988E-4</v>
      </c>
    </row>
    <row r="30" spans="2:12">
      <c r="B30" s="75" t="s">
        <v>2333</v>
      </c>
      <c r="C30" s="69" t="s">
        <v>2351</v>
      </c>
      <c r="D30" s="69">
        <v>12</v>
      </c>
      <c r="E30" s="69" t="s">
        <v>253</v>
      </c>
      <c r="F30" s="69" t="s">
        <v>254</v>
      </c>
      <c r="G30" s="82" t="s">
        <v>138</v>
      </c>
      <c r="H30" s="83">
        <v>0</v>
      </c>
      <c r="I30" s="83">
        <v>0</v>
      </c>
      <c r="J30" s="76">
        <v>0.163185787</v>
      </c>
      <c r="K30" s="77">
        <v>2.3496284801004351E-6</v>
      </c>
      <c r="L30" s="77">
        <v>4.9447390488327032E-8</v>
      </c>
    </row>
    <row r="31" spans="2:12">
      <c r="B31" s="75" t="s">
        <v>2336</v>
      </c>
      <c r="C31" s="69" t="s">
        <v>2352</v>
      </c>
      <c r="D31" s="69">
        <v>10</v>
      </c>
      <c r="E31" s="69" t="s">
        <v>253</v>
      </c>
      <c r="F31" s="69" t="s">
        <v>254</v>
      </c>
      <c r="G31" s="82" t="s">
        <v>134</v>
      </c>
      <c r="H31" s="83">
        <v>0</v>
      </c>
      <c r="I31" s="83">
        <v>0</v>
      </c>
      <c r="J31" s="76">
        <v>2.1345700000000001E-4</v>
      </c>
      <c r="K31" s="77">
        <v>3.0734579015560872E-9</v>
      </c>
      <c r="L31" s="77">
        <v>6.4680214040128519E-11</v>
      </c>
    </row>
    <row r="32" spans="2:12">
      <c r="B32" s="75" t="s">
        <v>2336</v>
      </c>
      <c r="C32" s="69" t="s">
        <v>2353</v>
      </c>
      <c r="D32" s="69">
        <v>10</v>
      </c>
      <c r="E32" s="69" t="s">
        <v>253</v>
      </c>
      <c r="F32" s="69" t="s">
        <v>254</v>
      </c>
      <c r="G32" s="82" t="s">
        <v>131</v>
      </c>
      <c r="H32" s="83">
        <v>0</v>
      </c>
      <c r="I32" s="83">
        <v>0</v>
      </c>
      <c r="J32" s="76">
        <v>335.04158724799998</v>
      </c>
      <c r="K32" s="77">
        <v>4.8240920357601703E-3</v>
      </c>
      <c r="L32" s="77">
        <v>1.0152190640524805E-4</v>
      </c>
    </row>
    <row r="33" spans="2:12">
      <c r="B33" s="75" t="s">
        <v>2336</v>
      </c>
      <c r="C33" s="69" t="s">
        <v>2354</v>
      </c>
      <c r="D33" s="69">
        <v>10</v>
      </c>
      <c r="E33" s="69" t="s">
        <v>253</v>
      </c>
      <c r="F33" s="69" t="s">
        <v>254</v>
      </c>
      <c r="G33" s="82" t="s">
        <v>129</v>
      </c>
      <c r="H33" s="83">
        <v>0</v>
      </c>
      <c r="I33" s="83">
        <v>0</v>
      </c>
      <c r="J33" s="76">
        <v>3844.9835200000002</v>
      </c>
      <c r="K33" s="77">
        <v>5.5361946344682715E-2</v>
      </c>
      <c r="L33" s="77">
        <v>1.1650794167179655E-3</v>
      </c>
    </row>
    <row r="34" spans="2:12">
      <c r="B34" s="75" t="s">
        <v>2336</v>
      </c>
      <c r="C34" s="69" t="s">
        <v>2355</v>
      </c>
      <c r="D34" s="69">
        <v>10</v>
      </c>
      <c r="E34" s="69" t="s">
        <v>253</v>
      </c>
      <c r="F34" s="69" t="s">
        <v>254</v>
      </c>
      <c r="G34" s="82" t="s">
        <v>132</v>
      </c>
      <c r="H34" s="83">
        <v>0</v>
      </c>
      <c r="I34" s="83">
        <v>0</v>
      </c>
      <c r="J34" s="76">
        <v>1.8215219010000001</v>
      </c>
      <c r="K34" s="77">
        <v>2.6227159940812037E-5</v>
      </c>
      <c r="L34" s="77">
        <v>5.519445435636302E-7</v>
      </c>
    </row>
    <row r="35" spans="2:12">
      <c r="B35" s="75" t="s">
        <v>2336</v>
      </c>
      <c r="C35" s="69" t="s">
        <v>2356</v>
      </c>
      <c r="D35" s="69">
        <v>10</v>
      </c>
      <c r="E35" s="69" t="s">
        <v>253</v>
      </c>
      <c r="F35" s="69" t="s">
        <v>254</v>
      </c>
      <c r="G35" s="82" t="s">
        <v>133</v>
      </c>
      <c r="H35" s="83">
        <v>0</v>
      </c>
      <c r="I35" s="83">
        <v>0</v>
      </c>
      <c r="J35" s="76">
        <v>1.9799010000000001E-3</v>
      </c>
      <c r="K35" s="77">
        <v>2.8507579384835345E-8</v>
      </c>
      <c r="L35" s="77">
        <v>5.9993544581936642E-10</v>
      </c>
    </row>
    <row r="36" spans="2:12">
      <c r="B36" s="75" t="s">
        <v>2336</v>
      </c>
      <c r="C36" s="69" t="s">
        <v>2357</v>
      </c>
      <c r="D36" s="69">
        <v>10</v>
      </c>
      <c r="E36" s="69" t="s">
        <v>253</v>
      </c>
      <c r="F36" s="69" t="s">
        <v>254</v>
      </c>
      <c r="G36" s="82" t="s">
        <v>132</v>
      </c>
      <c r="H36" s="83">
        <v>0</v>
      </c>
      <c r="I36" s="83">
        <v>0</v>
      </c>
      <c r="J36" s="76">
        <v>5.4563300000000003</v>
      </c>
      <c r="K36" s="77">
        <v>7.8562898157462748E-5</v>
      </c>
      <c r="L36" s="77">
        <v>1.6533381068485666E-6</v>
      </c>
    </row>
    <row r="37" spans="2:12">
      <c r="B37" s="75" t="s">
        <v>2336</v>
      </c>
      <c r="C37" s="69" t="s">
        <v>2358</v>
      </c>
      <c r="D37" s="69">
        <v>10</v>
      </c>
      <c r="E37" s="69" t="s">
        <v>253</v>
      </c>
      <c r="F37" s="69" t="s">
        <v>254</v>
      </c>
      <c r="G37" s="82" t="s">
        <v>138</v>
      </c>
      <c r="H37" s="83">
        <v>0</v>
      </c>
      <c r="I37" s="83">
        <v>0</v>
      </c>
      <c r="J37" s="76">
        <v>7.3796989999999993E-2</v>
      </c>
      <c r="K37" s="77">
        <v>1.0625650225879476E-6</v>
      </c>
      <c r="L37" s="77">
        <v>2.2361436302005667E-8</v>
      </c>
    </row>
    <row r="38" spans="2:12">
      <c r="B38" s="75" t="s">
        <v>2336</v>
      </c>
      <c r="C38" s="69" t="s">
        <v>2359</v>
      </c>
      <c r="D38" s="69">
        <v>10</v>
      </c>
      <c r="E38" s="69" t="s">
        <v>253</v>
      </c>
      <c r="F38" s="69" t="s">
        <v>254</v>
      </c>
      <c r="G38" s="82" t="s">
        <v>2326</v>
      </c>
      <c r="H38" s="83">
        <v>0</v>
      </c>
      <c r="I38" s="83">
        <v>0</v>
      </c>
      <c r="J38" s="76">
        <v>2.2390350999999999E-2</v>
      </c>
      <c r="K38" s="77">
        <v>3.2238718430205726E-7</v>
      </c>
      <c r="L38" s="77">
        <v>6.7845640813541165E-9</v>
      </c>
    </row>
    <row r="39" spans="2:12">
      <c r="B39" s="75" t="s">
        <v>2336</v>
      </c>
      <c r="C39" s="69" t="s">
        <v>2360</v>
      </c>
      <c r="D39" s="69">
        <v>10</v>
      </c>
      <c r="E39" s="69" t="s">
        <v>253</v>
      </c>
      <c r="F39" s="69" t="s">
        <v>254</v>
      </c>
      <c r="G39" s="82" t="s">
        <v>137</v>
      </c>
      <c r="H39" s="83">
        <v>0</v>
      </c>
      <c r="I39" s="83">
        <v>0</v>
      </c>
      <c r="J39" s="76">
        <v>0.59448129700000008</v>
      </c>
      <c r="K39" s="77">
        <v>8.5596313992605586E-6</v>
      </c>
      <c r="L39" s="77">
        <v>1.801354724034031E-7</v>
      </c>
    </row>
    <row r="40" spans="2:12">
      <c r="B40" s="75" t="s">
        <v>2336</v>
      </c>
      <c r="C40" s="69" t="s">
        <v>2361</v>
      </c>
      <c r="D40" s="69">
        <v>10</v>
      </c>
      <c r="E40" s="69" t="s">
        <v>253</v>
      </c>
      <c r="F40" s="69" t="s">
        <v>254</v>
      </c>
      <c r="G40" s="82" t="s">
        <v>2328</v>
      </c>
      <c r="H40" s="83">
        <v>0</v>
      </c>
      <c r="I40" s="83">
        <v>0</v>
      </c>
      <c r="J40" s="76">
        <v>1.4356825879999999</v>
      </c>
      <c r="K40" s="77">
        <v>2.0671657496428283E-5</v>
      </c>
      <c r="L40" s="77">
        <v>4.3503027347674544E-7</v>
      </c>
    </row>
    <row r="41" spans="2:12">
      <c r="B41" s="75" t="s">
        <v>2336</v>
      </c>
      <c r="C41" s="69" t="s">
        <v>2362</v>
      </c>
      <c r="D41" s="69">
        <v>10</v>
      </c>
      <c r="E41" s="69" t="s">
        <v>253</v>
      </c>
      <c r="F41" s="69" t="s">
        <v>254</v>
      </c>
      <c r="G41" s="82" t="s">
        <v>129</v>
      </c>
      <c r="H41" s="83">
        <v>0</v>
      </c>
      <c r="I41" s="83">
        <v>0</v>
      </c>
      <c r="J41" s="76">
        <v>6386.8821959329998</v>
      </c>
      <c r="K41" s="77">
        <v>5.2408117496569824E-2</v>
      </c>
      <c r="L41" s="77">
        <v>1.1029167685694041E-3</v>
      </c>
    </row>
    <row r="42" spans="2:12">
      <c r="B42" s="75" t="s">
        <v>2336</v>
      </c>
      <c r="C42" s="69" t="s">
        <v>2363</v>
      </c>
      <c r="D42" s="69">
        <v>10</v>
      </c>
      <c r="E42" s="69" t="s">
        <v>253</v>
      </c>
      <c r="F42" s="69" t="s">
        <v>254</v>
      </c>
      <c r="G42" s="82" t="s">
        <v>135</v>
      </c>
      <c r="H42" s="83">
        <v>0</v>
      </c>
      <c r="I42" s="83">
        <v>0</v>
      </c>
      <c r="J42" s="76">
        <v>1.4693372E-2</v>
      </c>
      <c r="K42" s="77">
        <v>2.1156232999575073E-7</v>
      </c>
      <c r="L42" s="77">
        <v>4.4522805339306336E-9</v>
      </c>
    </row>
    <row r="43" spans="2:12">
      <c r="B43" s="75" t="s">
        <v>2340</v>
      </c>
      <c r="C43" s="69" t="s">
        <v>2364</v>
      </c>
      <c r="D43" s="69">
        <v>20</v>
      </c>
      <c r="E43" s="69" t="s">
        <v>253</v>
      </c>
      <c r="F43" s="69" t="s">
        <v>254</v>
      </c>
      <c r="G43" s="82" t="s">
        <v>138</v>
      </c>
      <c r="H43" s="83">
        <v>0</v>
      </c>
      <c r="I43" s="83">
        <v>0</v>
      </c>
      <c r="J43" s="76">
        <v>2.7776887E-2</v>
      </c>
      <c r="K43" s="77">
        <v>3.9994515443757084E-7</v>
      </c>
      <c r="L43" s="77">
        <v>8.4167537093113052E-9</v>
      </c>
    </row>
    <row r="44" spans="2:12">
      <c r="B44" s="75" t="s">
        <v>2340</v>
      </c>
      <c r="C44" s="69" t="s">
        <v>2365</v>
      </c>
      <c r="D44" s="69">
        <v>20</v>
      </c>
      <c r="E44" s="69" t="s">
        <v>253</v>
      </c>
      <c r="F44" s="69" t="s">
        <v>254</v>
      </c>
      <c r="G44" s="82" t="s">
        <v>129</v>
      </c>
      <c r="H44" s="83">
        <v>0</v>
      </c>
      <c r="I44" s="83">
        <v>0</v>
      </c>
      <c r="J44" s="76">
        <v>1042.510054866</v>
      </c>
      <c r="K44" s="77">
        <v>1.5010567775147114E-2</v>
      </c>
      <c r="L44" s="77">
        <v>3.1589394345333724E-4</v>
      </c>
    </row>
    <row r="45" spans="2:12">
      <c r="B45" s="75" t="s">
        <v>2340</v>
      </c>
      <c r="C45" s="69" t="s">
        <v>2366</v>
      </c>
      <c r="D45" s="69">
        <v>20</v>
      </c>
      <c r="E45" s="69" t="s">
        <v>253</v>
      </c>
      <c r="F45" s="69" t="s">
        <v>254</v>
      </c>
      <c r="G45" s="82" t="s">
        <v>133</v>
      </c>
      <c r="H45" s="83">
        <v>0</v>
      </c>
      <c r="I45" s="83">
        <v>0</v>
      </c>
      <c r="J45" s="76">
        <v>76.188716303999996</v>
      </c>
      <c r="K45" s="77">
        <v>1.0970022633783097E-3</v>
      </c>
      <c r="L45" s="77">
        <v>2.3086160107119232E-5</v>
      </c>
    </row>
    <row r="46" spans="2:12">
      <c r="B46" s="75" t="s">
        <v>2340</v>
      </c>
      <c r="C46" s="69" t="s">
        <v>2367</v>
      </c>
      <c r="D46" s="69">
        <v>20</v>
      </c>
      <c r="E46" s="69" t="s">
        <v>253</v>
      </c>
      <c r="F46" s="69" t="s">
        <v>254</v>
      </c>
      <c r="G46" s="82" t="s">
        <v>135</v>
      </c>
      <c r="H46" s="83">
        <v>0</v>
      </c>
      <c r="I46" s="83">
        <v>0</v>
      </c>
      <c r="J46" s="76">
        <v>5.6400000000000002E-7</v>
      </c>
      <c r="K46" s="77">
        <v>8.120746831809841E-12</v>
      </c>
      <c r="L46" s="77">
        <v>1.7089924771093238E-13</v>
      </c>
    </row>
    <row r="47" spans="2:12">
      <c r="B47" s="75" t="s">
        <v>2340</v>
      </c>
      <c r="C47" s="69" t="s">
        <v>2368</v>
      </c>
      <c r="D47" s="69">
        <v>20</v>
      </c>
      <c r="E47" s="69" t="s">
        <v>253</v>
      </c>
      <c r="F47" s="69" t="s">
        <v>254</v>
      </c>
      <c r="G47" s="82" t="s">
        <v>131</v>
      </c>
      <c r="H47" s="83">
        <v>0</v>
      </c>
      <c r="I47" s="83">
        <v>0</v>
      </c>
      <c r="J47" s="76">
        <v>0.13663555500000002</v>
      </c>
      <c r="K47" s="77">
        <v>1.967345302090123E-6</v>
      </c>
      <c r="L47" s="77">
        <v>4.1402329007208732E-8</v>
      </c>
    </row>
    <row r="48" spans="2:12">
      <c r="B48" s="75" t="s">
        <v>2340</v>
      </c>
      <c r="C48" s="69" t="s">
        <v>2369</v>
      </c>
      <c r="D48" s="69">
        <v>20</v>
      </c>
      <c r="E48" s="69" t="s">
        <v>253</v>
      </c>
      <c r="F48" s="69" t="s">
        <v>254</v>
      </c>
      <c r="G48" s="82" t="s">
        <v>137</v>
      </c>
      <c r="H48" s="83">
        <v>0</v>
      </c>
      <c r="I48" s="83">
        <v>0</v>
      </c>
      <c r="J48" s="76">
        <v>76.384069382000007</v>
      </c>
      <c r="K48" s="77">
        <v>1.0998150521890418E-3</v>
      </c>
      <c r="L48" s="77">
        <v>2.3145354600147981E-5</v>
      </c>
    </row>
    <row r="49" spans="2:12">
      <c r="B49" s="75" t="s">
        <v>2342</v>
      </c>
      <c r="C49" s="69" t="s">
        <v>2370</v>
      </c>
      <c r="D49" s="69">
        <v>26</v>
      </c>
      <c r="E49" s="69" t="s">
        <v>253</v>
      </c>
      <c r="F49" s="69" t="s">
        <v>254</v>
      </c>
      <c r="G49" s="82" t="s">
        <v>129</v>
      </c>
      <c r="H49" s="83">
        <v>0</v>
      </c>
      <c r="I49" s="83">
        <v>0</v>
      </c>
      <c r="J49" s="76">
        <v>2.8359299999999998</v>
      </c>
      <c r="K49" s="77">
        <v>4.0833102061585956E-5</v>
      </c>
      <c r="L49" s="77">
        <v>8.5932323326394391E-7</v>
      </c>
    </row>
    <row r="50" spans="2:12">
      <c r="B50" s="72"/>
      <c r="C50" s="69"/>
      <c r="D50" s="69"/>
      <c r="E50" s="69"/>
      <c r="F50" s="69"/>
      <c r="G50" s="69"/>
      <c r="H50" s="69"/>
      <c r="I50" s="69"/>
      <c r="J50" s="69"/>
      <c r="K50" s="77"/>
      <c r="L50" s="69"/>
    </row>
    <row r="51" spans="2:12">
      <c r="B51" s="70" t="s">
        <v>193</v>
      </c>
      <c r="C51" s="71"/>
      <c r="D51" s="71"/>
      <c r="E51" s="71"/>
      <c r="F51" s="71"/>
      <c r="G51" s="71"/>
      <c r="H51" s="71"/>
      <c r="I51" s="71"/>
      <c r="J51" s="79">
        <f>J52</f>
        <v>721.9086584690001</v>
      </c>
      <c r="K51" s="90">
        <f t="shared" ref="K51:K52" si="2">IFERROR(J51/$J$10,0)</f>
        <v>1.0394392643826642E-2</v>
      </c>
      <c r="L51" s="80">
        <f>J39/'סכום נכסי הקרן'!$C$42</f>
        <v>1.8013545587979266E-7</v>
      </c>
    </row>
    <row r="52" spans="2:12">
      <c r="B52" s="117" t="s">
        <v>42</v>
      </c>
      <c r="C52" s="71"/>
      <c r="D52" s="71"/>
      <c r="E52" s="71"/>
      <c r="F52" s="71"/>
      <c r="G52" s="71"/>
      <c r="H52" s="71"/>
      <c r="I52" s="71"/>
      <c r="J52" s="79">
        <f>SUM(J53:J54)</f>
        <v>721.9086584690001</v>
      </c>
      <c r="K52" s="90">
        <f t="shared" si="2"/>
        <v>1.0394392643826642E-2</v>
      </c>
      <c r="L52" s="80">
        <f>J40/'סכום נכסי הקרן'!$C$42</f>
        <v>4.350302335719411E-7</v>
      </c>
    </row>
    <row r="53" spans="2:12">
      <c r="B53" s="75" t="s">
        <v>2594</v>
      </c>
      <c r="C53" s="69" t="s">
        <v>2595</v>
      </c>
      <c r="D53" s="69">
        <v>85</v>
      </c>
      <c r="E53" s="69" t="s">
        <v>2596</v>
      </c>
      <c r="F53" s="69" t="s">
        <v>2597</v>
      </c>
      <c r="G53" s="82" t="s">
        <v>131</v>
      </c>
      <c r="H53" s="83">
        <v>0</v>
      </c>
      <c r="I53" s="83">
        <v>0</v>
      </c>
      <c r="J53" s="76">
        <v>115.20699165100001</v>
      </c>
      <c r="K53" s="77">
        <v>1.6588064050570941E-3</v>
      </c>
      <c r="L53" s="77">
        <v>3.4909198943609159E-5</v>
      </c>
    </row>
    <row r="54" spans="2:12">
      <c r="B54" s="75" t="s">
        <v>2594</v>
      </c>
      <c r="C54" s="69" t="s">
        <v>2598</v>
      </c>
      <c r="D54" s="69">
        <v>85</v>
      </c>
      <c r="E54" s="69" t="s">
        <v>2596</v>
      </c>
      <c r="F54" s="69" t="s">
        <v>2597</v>
      </c>
      <c r="G54" s="82" t="s">
        <v>129</v>
      </c>
      <c r="H54" s="83">
        <v>0</v>
      </c>
      <c r="I54" s="83">
        <v>0</v>
      </c>
      <c r="J54" s="76">
        <v>606.70166681800004</v>
      </c>
      <c r="K54" s="77">
        <v>8.7355862387695441E-3</v>
      </c>
      <c r="L54" s="77">
        <v>1.8383840149674633E-4</v>
      </c>
    </row>
    <row r="55" spans="2:12">
      <c r="B55" s="118"/>
      <c r="C55" s="118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2:12">
      <c r="B56" s="118"/>
      <c r="C56" s="118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2:12">
      <c r="B57" s="118"/>
      <c r="C57" s="118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2:12">
      <c r="B58" s="118"/>
      <c r="C58" s="118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2:12">
      <c r="B59" s="120" t="s">
        <v>215</v>
      </c>
      <c r="C59" s="118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2:12">
      <c r="B60" s="121"/>
      <c r="C60" s="118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2:12">
      <c r="B61" s="118"/>
      <c r="C61" s="118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2:12">
      <c r="B62" s="118"/>
      <c r="C62" s="118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2:12">
      <c r="B63" s="118"/>
      <c r="C63" s="118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2:12">
      <c r="B64" s="118"/>
      <c r="C64" s="118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2:12">
      <c r="B65" s="118"/>
      <c r="C65" s="118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2:12">
      <c r="B66" s="118"/>
      <c r="C66" s="118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2:12">
      <c r="B67" s="118"/>
      <c r="C67" s="118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2:12">
      <c r="B68" s="118"/>
      <c r="C68" s="118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2:12">
      <c r="B69" s="118"/>
      <c r="C69" s="118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2:12">
      <c r="B70" s="118"/>
      <c r="C70" s="118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2:12">
      <c r="B71" s="118"/>
      <c r="C71" s="118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2:12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2:12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2:12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2:12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2:12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2:12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2:12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2:12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2:12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2:12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2:12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2:12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2:12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2:12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2:12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2:12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2:12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2:12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2:12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2:12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2:12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2:12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2:12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</row>
    <row r="95" spans="2:12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2:12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2:12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</row>
    <row r="98" spans="2:12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</row>
    <row r="99" spans="2:12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2:12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2:12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2:12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2:12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2:12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2:12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2:12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2:12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2:12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2:12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2:12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2:12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2:12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2:12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2:12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2:12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B506" s="1"/>
      <c r="C506" s="1"/>
      <c r="D506" s="1"/>
    </row>
    <row r="507" spans="2:12">
      <c r="B507" s="1"/>
      <c r="C507" s="1"/>
      <c r="D507" s="1"/>
    </row>
    <row r="508" spans="2:12">
      <c r="B508" s="1"/>
      <c r="C508" s="1"/>
      <c r="E508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4.710937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143</v>
      </c>
      <c r="C1" s="67" t="s" vm="1">
        <v>223</v>
      </c>
    </row>
    <row r="2" spans="2:11">
      <c r="B2" s="46" t="s">
        <v>142</v>
      </c>
      <c r="C2" s="67" t="s">
        <v>224</v>
      </c>
    </row>
    <row r="3" spans="2:11">
      <c r="B3" s="46" t="s">
        <v>144</v>
      </c>
      <c r="C3" s="67" t="s">
        <v>225</v>
      </c>
    </row>
    <row r="4" spans="2:11">
      <c r="B4" s="46" t="s">
        <v>145</v>
      </c>
      <c r="C4" s="67">
        <v>2207</v>
      </c>
    </row>
    <row r="6" spans="2:11" ht="26.25" customHeight="1">
      <c r="B6" s="147" t="s">
        <v>171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11" ht="26.25" customHeight="1">
      <c r="B7" s="147" t="s">
        <v>98</v>
      </c>
      <c r="C7" s="148"/>
      <c r="D7" s="148"/>
      <c r="E7" s="148"/>
      <c r="F7" s="148"/>
      <c r="G7" s="148"/>
      <c r="H7" s="148"/>
      <c r="I7" s="148"/>
      <c r="J7" s="148"/>
      <c r="K7" s="149"/>
    </row>
    <row r="8" spans="2:11" s="3" customFormat="1" ht="63">
      <c r="B8" s="21" t="s">
        <v>113</v>
      </c>
      <c r="C8" s="29" t="s">
        <v>44</v>
      </c>
      <c r="D8" s="29" t="s">
        <v>63</v>
      </c>
      <c r="E8" s="29" t="s">
        <v>100</v>
      </c>
      <c r="F8" s="29" t="s">
        <v>101</v>
      </c>
      <c r="G8" s="29" t="s">
        <v>200</v>
      </c>
      <c r="H8" s="29" t="s">
        <v>199</v>
      </c>
      <c r="I8" s="29" t="s">
        <v>108</v>
      </c>
      <c r="J8" s="29" t="s">
        <v>146</v>
      </c>
      <c r="K8" s="30" t="s">
        <v>148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207</v>
      </c>
      <c r="H9" s="15"/>
      <c r="I9" s="15" t="s">
        <v>203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48</v>
      </c>
      <c r="C11" s="85"/>
      <c r="D11" s="85"/>
      <c r="E11" s="85"/>
      <c r="F11" s="85"/>
      <c r="G11" s="87"/>
      <c r="H11" s="89"/>
      <c r="I11" s="87">
        <v>-3854.947141866</v>
      </c>
      <c r="J11" s="90">
        <f>IFERROR(I11/$I$11,0)</f>
        <v>1</v>
      </c>
      <c r="K11" s="90">
        <f>I11/'סכום נכסי הקרן'!$C$42</f>
        <v>-1.1680984150331235E-3</v>
      </c>
    </row>
    <row r="12" spans="2:11" ht="19.5" customHeight="1">
      <c r="B12" s="70" t="s">
        <v>32</v>
      </c>
      <c r="C12" s="71"/>
      <c r="D12" s="71"/>
      <c r="E12" s="71"/>
      <c r="F12" s="71"/>
      <c r="G12" s="79"/>
      <c r="H12" s="81"/>
      <c r="I12" s="79">
        <v>-3813.7515404639989</v>
      </c>
      <c r="J12" s="80">
        <f t="shared" ref="J12:J75" si="0">IFERROR(I12/$I$11,0)</f>
        <v>0.9893135755469632</v>
      </c>
      <c r="K12" s="80">
        <f>I12/'סכום נכסי הקרן'!$C$42</f>
        <v>-1.15561561956716E-3</v>
      </c>
    </row>
    <row r="13" spans="2:11">
      <c r="B13" s="86" t="s">
        <v>188</v>
      </c>
      <c r="C13" s="71"/>
      <c r="D13" s="71"/>
      <c r="E13" s="71"/>
      <c r="F13" s="71"/>
      <c r="G13" s="79"/>
      <c r="H13" s="81"/>
      <c r="I13" s="79">
        <v>-18.737049688999999</v>
      </c>
      <c r="J13" s="80">
        <f t="shared" si="0"/>
        <v>4.8605205206342381E-3</v>
      </c>
      <c r="K13" s="80">
        <f>I13/'סכום נכסי הקרן'!$C$42</f>
        <v>-5.6775663163888261E-6</v>
      </c>
    </row>
    <row r="14" spans="2:11">
      <c r="B14" s="75" t="s">
        <v>1818</v>
      </c>
      <c r="C14" s="69" t="s">
        <v>1819</v>
      </c>
      <c r="D14" s="82" t="s">
        <v>485</v>
      </c>
      <c r="E14" s="82" t="s">
        <v>130</v>
      </c>
      <c r="F14" s="94">
        <v>44952</v>
      </c>
      <c r="G14" s="76">
        <v>53163.492943000005</v>
      </c>
      <c r="H14" s="78">
        <v>-27.116361999999999</v>
      </c>
      <c r="I14" s="76">
        <v>-14.416005266000001</v>
      </c>
      <c r="J14" s="77">
        <f t="shared" si="0"/>
        <v>3.7396116562630442E-3</v>
      </c>
      <c r="K14" s="77">
        <f>I14/'סכום נכסי הקרן'!$C$42</f>
        <v>-4.3682344485202557E-6</v>
      </c>
    </row>
    <row r="15" spans="2:11">
      <c r="B15" s="75" t="s">
        <v>668</v>
      </c>
      <c r="C15" s="69" t="s">
        <v>1820</v>
      </c>
      <c r="D15" s="82" t="s">
        <v>485</v>
      </c>
      <c r="E15" s="82" t="s">
        <v>130</v>
      </c>
      <c r="F15" s="94">
        <v>44952</v>
      </c>
      <c r="G15" s="76">
        <v>88484.151788000003</v>
      </c>
      <c r="H15" s="78">
        <v>-12.664854999999999</v>
      </c>
      <c r="I15" s="76">
        <v>-11.206389234</v>
      </c>
      <c r="J15" s="77">
        <f t="shared" si="0"/>
        <v>2.9070150177404274E-3</v>
      </c>
      <c r="K15" s="77">
        <f>I15/'סכום נכסי הקרן'!$C$42</f>
        <v>-3.3956796347000808E-6</v>
      </c>
    </row>
    <row r="16" spans="2:11" s="6" customFormat="1">
      <c r="B16" s="75" t="s">
        <v>678</v>
      </c>
      <c r="C16" s="69" t="s">
        <v>1821</v>
      </c>
      <c r="D16" s="82" t="s">
        <v>485</v>
      </c>
      <c r="E16" s="82" t="s">
        <v>130</v>
      </c>
      <c r="F16" s="94">
        <v>44882</v>
      </c>
      <c r="G16" s="76">
        <v>23918.021033999998</v>
      </c>
      <c r="H16" s="78">
        <v>-7.2972849999999996</v>
      </c>
      <c r="I16" s="76">
        <v>-1.745366204</v>
      </c>
      <c r="J16" s="77">
        <f t="shared" si="0"/>
        <v>4.5276008717337423E-4</v>
      </c>
      <c r="K16" s="77">
        <f>I16/'סכום נכסי הקרן'!$C$42</f>
        <v>-5.2886834021747725E-7</v>
      </c>
    </row>
    <row r="17" spans="2:11" s="6" customFormat="1">
      <c r="B17" s="75" t="s">
        <v>678</v>
      </c>
      <c r="C17" s="69" t="s">
        <v>1822</v>
      </c>
      <c r="D17" s="82" t="s">
        <v>485</v>
      </c>
      <c r="E17" s="82" t="s">
        <v>130</v>
      </c>
      <c r="F17" s="94">
        <v>44965</v>
      </c>
      <c r="G17" s="76">
        <v>24865.693415999998</v>
      </c>
      <c r="H17" s="78">
        <v>-6.2907599999999997</v>
      </c>
      <c r="I17" s="76">
        <v>-1.5642410520000003</v>
      </c>
      <c r="J17" s="77">
        <f t="shared" si="0"/>
        <v>4.0577496770625608E-4</v>
      </c>
      <c r="K17" s="77">
        <f>I17/'סכום נכסי הקרן'!$C$42</f>
        <v>-4.739850966377946E-7</v>
      </c>
    </row>
    <row r="18" spans="2:11" s="6" customFormat="1">
      <c r="B18" s="75" t="s">
        <v>787</v>
      </c>
      <c r="C18" s="69" t="s">
        <v>1823</v>
      </c>
      <c r="D18" s="82" t="s">
        <v>485</v>
      </c>
      <c r="E18" s="82" t="s">
        <v>130</v>
      </c>
      <c r="F18" s="94">
        <v>44965</v>
      </c>
      <c r="G18" s="76">
        <v>21264.977609999998</v>
      </c>
      <c r="H18" s="78">
        <v>15.568617</v>
      </c>
      <c r="I18" s="76">
        <v>3.3106629659999998</v>
      </c>
      <c r="J18" s="77">
        <f t="shared" si="0"/>
        <v>-8.5880891336877381E-4</v>
      </c>
      <c r="K18" s="77">
        <f>I18/'סכום נכסי הקרן'!$C$42</f>
        <v>1.0031733305223839E-6</v>
      </c>
    </row>
    <row r="19" spans="2:11">
      <c r="B19" s="75" t="s">
        <v>787</v>
      </c>
      <c r="C19" s="69" t="s">
        <v>1824</v>
      </c>
      <c r="D19" s="82" t="s">
        <v>485</v>
      </c>
      <c r="E19" s="82" t="s">
        <v>130</v>
      </c>
      <c r="F19" s="94">
        <v>44952</v>
      </c>
      <c r="G19" s="76">
        <v>61223.751444000009</v>
      </c>
      <c r="H19" s="78">
        <v>27.412662000000001</v>
      </c>
      <c r="I19" s="76">
        <v>16.783060321000001</v>
      </c>
      <c r="J19" s="77">
        <f t="shared" si="0"/>
        <v>-4.3536421391438601E-3</v>
      </c>
      <c r="K19" s="77">
        <f>I19/'סכום נכסי הקרן'!$C$42</f>
        <v>5.0854824823553604E-6</v>
      </c>
    </row>
    <row r="20" spans="2:11">
      <c r="B20" s="75" t="s">
        <v>714</v>
      </c>
      <c r="C20" s="69" t="s">
        <v>1825</v>
      </c>
      <c r="D20" s="82" t="s">
        <v>485</v>
      </c>
      <c r="E20" s="82" t="s">
        <v>130</v>
      </c>
      <c r="F20" s="94">
        <v>44917</v>
      </c>
      <c r="G20" s="76">
        <v>84224.278848999995</v>
      </c>
      <c r="H20" s="78">
        <v>-6.9257999999999997</v>
      </c>
      <c r="I20" s="76">
        <v>-5.8332053090000002</v>
      </c>
      <c r="J20" s="77">
        <f t="shared" si="0"/>
        <v>1.5131738761472143E-3</v>
      </c>
      <c r="K20" s="77">
        <f>I20/'סכום נכסי הקרן'!$C$42</f>
        <v>-1.7675360063970888E-6</v>
      </c>
    </row>
    <row r="21" spans="2:11">
      <c r="B21" s="75" t="s">
        <v>714</v>
      </c>
      <c r="C21" s="69" t="s">
        <v>1826</v>
      </c>
      <c r="D21" s="82" t="s">
        <v>485</v>
      </c>
      <c r="E21" s="82" t="s">
        <v>130</v>
      </c>
      <c r="F21" s="94">
        <v>44679</v>
      </c>
      <c r="G21" s="76">
        <v>71717.825339999996</v>
      </c>
      <c r="H21" s="78">
        <v>-5.6688359999999998</v>
      </c>
      <c r="I21" s="76">
        <v>-4.0655659110000002</v>
      </c>
      <c r="J21" s="77">
        <f t="shared" si="0"/>
        <v>1.0546359681165563E-3</v>
      </c>
      <c r="K21" s="77">
        <f>I21/'סכום נכסי הקרן'!$C$42</f>
        <v>-1.2319186027938731E-6</v>
      </c>
    </row>
    <row r="22" spans="2:11">
      <c r="B22" s="72"/>
      <c r="C22" s="69"/>
      <c r="D22" s="69"/>
      <c r="E22" s="69"/>
      <c r="F22" s="69"/>
      <c r="G22" s="76"/>
      <c r="H22" s="78"/>
      <c r="I22" s="69"/>
      <c r="J22" s="77"/>
      <c r="K22" s="69"/>
    </row>
    <row r="23" spans="2:11">
      <c r="B23" s="86" t="s">
        <v>1827</v>
      </c>
      <c r="C23" s="71"/>
      <c r="D23" s="71"/>
      <c r="E23" s="71"/>
      <c r="F23" s="71"/>
      <c r="G23" s="79"/>
      <c r="H23" s="81"/>
      <c r="I23" s="79">
        <v>-3319.594990058999</v>
      </c>
      <c r="J23" s="80">
        <f t="shared" si="0"/>
        <v>0.86112594230076467</v>
      </c>
      <c r="K23" s="80">
        <f>I23/'סכום נכסי הקרן'!$C$42</f>
        <v>-1.0058798483454283E-3</v>
      </c>
    </row>
    <row r="24" spans="2:11">
      <c r="B24" s="75" t="s">
        <v>1828</v>
      </c>
      <c r="C24" s="69" t="s">
        <v>1829</v>
      </c>
      <c r="D24" s="82" t="s">
        <v>485</v>
      </c>
      <c r="E24" s="82" t="s">
        <v>129</v>
      </c>
      <c r="F24" s="94">
        <v>44951</v>
      </c>
      <c r="G24" s="76">
        <v>687194.73109000002</v>
      </c>
      <c r="H24" s="78">
        <v>-8.1840799999999998</v>
      </c>
      <c r="I24" s="76">
        <v>-56.240569203999996</v>
      </c>
      <c r="J24" s="77">
        <f t="shared" si="0"/>
        <v>1.458919334929624E-2</v>
      </c>
      <c r="K24" s="77">
        <f>I24/'סכום נכסי הקרן'!$C$42</f>
        <v>-1.7041613627924726E-5</v>
      </c>
    </row>
    <row r="25" spans="2:11">
      <c r="B25" s="75" t="s">
        <v>1830</v>
      </c>
      <c r="C25" s="69" t="s">
        <v>1831</v>
      </c>
      <c r="D25" s="82" t="s">
        <v>485</v>
      </c>
      <c r="E25" s="82" t="s">
        <v>129</v>
      </c>
      <c r="F25" s="94">
        <v>44900</v>
      </c>
      <c r="G25" s="76">
        <v>83194.448791999996</v>
      </c>
      <c r="H25" s="78">
        <v>-7.827007</v>
      </c>
      <c r="I25" s="76">
        <v>-6.5116356489999996</v>
      </c>
      <c r="J25" s="77">
        <f t="shared" si="0"/>
        <v>1.6891634072699687E-3</v>
      </c>
      <c r="K25" s="77">
        <f>I25/'סכום נכסי הקרן'!$C$42</f>
        <v>-1.9731090987640008E-6</v>
      </c>
    </row>
    <row r="26" spans="2:11">
      <c r="B26" s="75" t="s">
        <v>1832</v>
      </c>
      <c r="C26" s="69" t="s">
        <v>1833</v>
      </c>
      <c r="D26" s="82" t="s">
        <v>485</v>
      </c>
      <c r="E26" s="82" t="s">
        <v>129</v>
      </c>
      <c r="F26" s="94">
        <v>44889</v>
      </c>
      <c r="G26" s="76">
        <v>45293.874391999998</v>
      </c>
      <c r="H26" s="78">
        <v>-7.0665060000000004</v>
      </c>
      <c r="I26" s="76">
        <v>-3.2006945440000001</v>
      </c>
      <c r="J26" s="77">
        <f t="shared" si="0"/>
        <v>8.3028234271733574E-4</v>
      </c>
      <c r="K26" s="77">
        <f>I26/'סכום נכסי הקרן'!$C$42</f>
        <v>-9.6985148855810854E-7</v>
      </c>
    </row>
    <row r="27" spans="2:11">
      <c r="B27" s="75" t="s">
        <v>1834</v>
      </c>
      <c r="C27" s="69" t="s">
        <v>1835</v>
      </c>
      <c r="D27" s="82" t="s">
        <v>485</v>
      </c>
      <c r="E27" s="82" t="s">
        <v>129</v>
      </c>
      <c r="F27" s="94">
        <v>44894</v>
      </c>
      <c r="G27" s="76">
        <v>45655.408239999997</v>
      </c>
      <c r="H27" s="78">
        <v>-6.2134239999999998</v>
      </c>
      <c r="I27" s="76">
        <v>-2.8367639140000001</v>
      </c>
      <c r="J27" s="77">
        <f t="shared" si="0"/>
        <v>7.3587621557551501E-4</v>
      </c>
      <c r="K27" s="77">
        <f>I27/'סכום נכסי הקרן'!$C$42</f>
        <v>-8.5957584107433225E-7</v>
      </c>
    </row>
    <row r="28" spans="2:11">
      <c r="B28" s="75" t="s">
        <v>1836</v>
      </c>
      <c r="C28" s="69" t="s">
        <v>1837</v>
      </c>
      <c r="D28" s="82" t="s">
        <v>485</v>
      </c>
      <c r="E28" s="82" t="s">
        <v>129</v>
      </c>
      <c r="F28" s="94">
        <v>44943</v>
      </c>
      <c r="G28" s="76">
        <v>51498.413459999996</v>
      </c>
      <c r="H28" s="78">
        <v>-6.0165389999999999</v>
      </c>
      <c r="I28" s="76">
        <v>-3.0984223540000002</v>
      </c>
      <c r="J28" s="77">
        <f t="shared" si="0"/>
        <v>8.037522279748299E-4</v>
      </c>
      <c r="K28" s="77">
        <f>I28/'סכום נכסי הקרן'!$C$42</f>
        <v>-9.3886170357674062E-7</v>
      </c>
    </row>
    <row r="29" spans="2:11">
      <c r="B29" s="75" t="s">
        <v>1838</v>
      </c>
      <c r="C29" s="69" t="s">
        <v>1839</v>
      </c>
      <c r="D29" s="82" t="s">
        <v>485</v>
      </c>
      <c r="E29" s="82" t="s">
        <v>129</v>
      </c>
      <c r="F29" s="94">
        <v>44825</v>
      </c>
      <c r="G29" s="76">
        <v>28675.749309999999</v>
      </c>
      <c r="H29" s="78">
        <v>-5.8796650000000001</v>
      </c>
      <c r="I29" s="76">
        <v>-1.6860379640000001</v>
      </c>
      <c r="J29" s="77">
        <f t="shared" si="0"/>
        <v>4.3736993062474725E-4</v>
      </c>
      <c r="K29" s="77">
        <f>I29/'סכום נכסי הקרן'!$C$42</f>
        <v>-5.108911227459144E-7</v>
      </c>
    </row>
    <row r="30" spans="2:11">
      <c r="B30" s="75" t="s">
        <v>1840</v>
      </c>
      <c r="C30" s="69" t="s">
        <v>1841</v>
      </c>
      <c r="D30" s="82" t="s">
        <v>485</v>
      </c>
      <c r="E30" s="82" t="s">
        <v>129</v>
      </c>
      <c r="F30" s="94">
        <v>44887</v>
      </c>
      <c r="G30" s="76">
        <v>810860.43376000004</v>
      </c>
      <c r="H30" s="78">
        <v>-5.5612750000000002</v>
      </c>
      <c r="I30" s="76">
        <v>-45.094180426000008</v>
      </c>
      <c r="J30" s="77">
        <f t="shared" si="0"/>
        <v>1.1697742865592709E-2</v>
      </c>
      <c r="K30" s="77">
        <f>I30/'סכום נכסי הקרן'!$C$42</f>
        <v>-1.3664114900763873E-5</v>
      </c>
    </row>
    <row r="31" spans="2:11">
      <c r="B31" s="75" t="s">
        <v>1842</v>
      </c>
      <c r="C31" s="69" t="s">
        <v>1843</v>
      </c>
      <c r="D31" s="82" t="s">
        <v>485</v>
      </c>
      <c r="E31" s="82" t="s">
        <v>129</v>
      </c>
      <c r="F31" s="94">
        <v>44886</v>
      </c>
      <c r="G31" s="76">
        <v>710332.95018000004</v>
      </c>
      <c r="H31" s="78">
        <v>-5.44313</v>
      </c>
      <c r="I31" s="76">
        <v>-38.664344509000003</v>
      </c>
      <c r="J31" s="77">
        <f t="shared" si="0"/>
        <v>1.0029798875603881E-2</v>
      </c>
      <c r="K31" s="77">
        <f>I31/'סכום נכסי הקרן'!$C$42</f>
        <v>-1.1715792169693898E-5</v>
      </c>
    </row>
    <row r="32" spans="2:11">
      <c r="B32" s="75" t="s">
        <v>1844</v>
      </c>
      <c r="C32" s="69" t="s">
        <v>1845</v>
      </c>
      <c r="D32" s="82" t="s">
        <v>485</v>
      </c>
      <c r="E32" s="82" t="s">
        <v>129</v>
      </c>
      <c r="F32" s="94">
        <v>44964</v>
      </c>
      <c r="G32" s="76">
        <v>609052.473948</v>
      </c>
      <c r="H32" s="78">
        <v>-4.55396</v>
      </c>
      <c r="I32" s="76">
        <v>-27.736005978999998</v>
      </c>
      <c r="J32" s="77">
        <f t="shared" si="0"/>
        <v>7.194912137128368E-3</v>
      </c>
      <c r="K32" s="77">
        <f>I32/'סכום נכסי הקרן'!$C$42</f>
        <v>-8.4043654636822301E-6</v>
      </c>
    </row>
    <row r="33" spans="2:11">
      <c r="B33" s="75" t="s">
        <v>1846</v>
      </c>
      <c r="C33" s="69" t="s">
        <v>1847</v>
      </c>
      <c r="D33" s="82" t="s">
        <v>485</v>
      </c>
      <c r="E33" s="82" t="s">
        <v>129</v>
      </c>
      <c r="F33" s="94">
        <v>44964</v>
      </c>
      <c r="G33" s="76">
        <v>50623.071469999995</v>
      </c>
      <c r="H33" s="78">
        <v>-4.5509069999999996</v>
      </c>
      <c r="I33" s="76">
        <v>-2.3038087049999998</v>
      </c>
      <c r="J33" s="77">
        <f t="shared" si="0"/>
        <v>5.976239414491254E-4</v>
      </c>
      <c r="K33" s="77">
        <f>I33/'סכום נכסי הקרן'!$C$42</f>
        <v>-6.9808357879257166E-7</v>
      </c>
    </row>
    <row r="34" spans="2:11">
      <c r="B34" s="75" t="s">
        <v>1848</v>
      </c>
      <c r="C34" s="69" t="s">
        <v>1849</v>
      </c>
      <c r="D34" s="82" t="s">
        <v>485</v>
      </c>
      <c r="E34" s="82" t="s">
        <v>129</v>
      </c>
      <c r="F34" s="94">
        <v>44964</v>
      </c>
      <c r="G34" s="76">
        <v>57657.256800000003</v>
      </c>
      <c r="H34" s="78">
        <v>-4.31846</v>
      </c>
      <c r="I34" s="76">
        <v>-2.489905619</v>
      </c>
      <c r="J34" s="77">
        <f t="shared" si="0"/>
        <v>6.4589877042899035E-4</v>
      </c>
      <c r="K34" s="77">
        <f>I34/'סכום נכסי הקרן'!$C$42</f>
        <v>-7.5447333000994688E-7</v>
      </c>
    </row>
    <row r="35" spans="2:11">
      <c r="B35" s="75" t="s">
        <v>1850</v>
      </c>
      <c r="C35" s="69" t="s">
        <v>1851</v>
      </c>
      <c r="D35" s="82" t="s">
        <v>485</v>
      </c>
      <c r="E35" s="82" t="s">
        <v>129</v>
      </c>
      <c r="F35" s="94">
        <v>44852</v>
      </c>
      <c r="G35" s="76">
        <v>95367.925130000003</v>
      </c>
      <c r="H35" s="78">
        <v>-4.3506479999999996</v>
      </c>
      <c r="I35" s="76">
        <v>-4.1491228150000001</v>
      </c>
      <c r="J35" s="77">
        <f t="shared" si="0"/>
        <v>1.0763112079901576E-3</v>
      </c>
      <c r="K35" s="77">
        <f>I35/'סכום נכסי הקרן'!$C$42</f>
        <v>-1.2572374161356898E-6</v>
      </c>
    </row>
    <row r="36" spans="2:11">
      <c r="B36" s="75" t="s">
        <v>1852</v>
      </c>
      <c r="C36" s="69" t="s">
        <v>1853</v>
      </c>
      <c r="D36" s="82" t="s">
        <v>485</v>
      </c>
      <c r="E36" s="82" t="s">
        <v>129</v>
      </c>
      <c r="F36" s="94">
        <v>44865</v>
      </c>
      <c r="G36" s="76">
        <v>102839.82322000001</v>
      </c>
      <c r="H36" s="78">
        <v>-4.1592159999999998</v>
      </c>
      <c r="I36" s="76">
        <v>-4.277330707</v>
      </c>
      <c r="J36" s="77">
        <f t="shared" si="0"/>
        <v>1.109569223543113E-3</v>
      </c>
      <c r="K36" s="77">
        <f>I36/'סכום נכסי הקרן'!$C$42</f>
        <v>-1.2960860513902436E-6</v>
      </c>
    </row>
    <row r="37" spans="2:11">
      <c r="B37" s="75" t="s">
        <v>1852</v>
      </c>
      <c r="C37" s="69" t="s">
        <v>1854</v>
      </c>
      <c r="D37" s="82" t="s">
        <v>485</v>
      </c>
      <c r="E37" s="82" t="s">
        <v>129</v>
      </c>
      <c r="F37" s="94">
        <v>44865</v>
      </c>
      <c r="G37" s="76">
        <v>46623.082479999997</v>
      </c>
      <c r="H37" s="78">
        <v>-4.1592159999999998</v>
      </c>
      <c r="I37" s="76">
        <v>-1.9391548539999997</v>
      </c>
      <c r="J37" s="77">
        <f t="shared" si="0"/>
        <v>5.0303020576861798E-4</v>
      </c>
      <c r="K37" s="77">
        <f>I37/'סכום נכסי הקרן'!$C$42</f>
        <v>-5.8758878607210863E-7</v>
      </c>
    </row>
    <row r="38" spans="2:11">
      <c r="B38" s="75" t="s">
        <v>1855</v>
      </c>
      <c r="C38" s="69" t="s">
        <v>1856</v>
      </c>
      <c r="D38" s="82" t="s">
        <v>485</v>
      </c>
      <c r="E38" s="82" t="s">
        <v>129</v>
      </c>
      <c r="F38" s="94">
        <v>44993</v>
      </c>
      <c r="G38" s="76">
        <v>57507.267292999997</v>
      </c>
      <c r="H38" s="78">
        <v>-0.30243799999999998</v>
      </c>
      <c r="I38" s="76">
        <v>-0.17392384799999999</v>
      </c>
      <c r="J38" s="77">
        <f t="shared" si="0"/>
        <v>4.511705131080256E-5</v>
      </c>
      <c r="K38" s="77">
        <f>I38/'סכום נכסי הקרן'!$C$42</f>
        <v>-5.2701156127116577E-8</v>
      </c>
    </row>
    <row r="39" spans="2:11">
      <c r="B39" s="75" t="s">
        <v>1857</v>
      </c>
      <c r="C39" s="69" t="s">
        <v>1858</v>
      </c>
      <c r="D39" s="82" t="s">
        <v>485</v>
      </c>
      <c r="E39" s="82" t="s">
        <v>129</v>
      </c>
      <c r="F39" s="94">
        <v>44986</v>
      </c>
      <c r="G39" s="76">
        <v>48528.560738</v>
      </c>
      <c r="H39" s="78">
        <v>-0.31822299999999998</v>
      </c>
      <c r="I39" s="76">
        <v>-0.154429019</v>
      </c>
      <c r="J39" s="77">
        <f t="shared" si="0"/>
        <v>4.0059957586149451E-5</v>
      </c>
      <c r="K39" s="77">
        <f>I39/'סכום נכסי הקרן'!$C$42</f>
        <v>-4.6793972962675324E-8</v>
      </c>
    </row>
    <row r="40" spans="2:11">
      <c r="B40" s="75" t="s">
        <v>1859</v>
      </c>
      <c r="C40" s="69" t="s">
        <v>1860</v>
      </c>
      <c r="D40" s="82" t="s">
        <v>485</v>
      </c>
      <c r="E40" s="82" t="s">
        <v>129</v>
      </c>
      <c r="F40" s="94">
        <v>45001</v>
      </c>
      <c r="G40" s="76">
        <v>54461.915820000002</v>
      </c>
      <c r="H40" s="78">
        <v>0.37504900000000002</v>
      </c>
      <c r="I40" s="76">
        <v>0.20425864399999999</v>
      </c>
      <c r="J40" s="77">
        <f t="shared" si="0"/>
        <v>-5.2986107586712045E-5</v>
      </c>
      <c r="K40" s="77">
        <f>I40/'סכום נכסי הקרן'!$C$42</f>
        <v>6.18929882908129E-8</v>
      </c>
    </row>
    <row r="41" spans="2:11">
      <c r="B41" s="75" t="s">
        <v>1861</v>
      </c>
      <c r="C41" s="69" t="s">
        <v>1862</v>
      </c>
      <c r="D41" s="82" t="s">
        <v>485</v>
      </c>
      <c r="E41" s="82" t="s">
        <v>129</v>
      </c>
      <c r="F41" s="94">
        <v>44987</v>
      </c>
      <c r="G41" s="76">
        <v>6053.0039699999998</v>
      </c>
      <c r="H41" s="78">
        <v>0.70639799999999997</v>
      </c>
      <c r="I41" s="76">
        <v>4.2758319000000003E-2</v>
      </c>
      <c r="J41" s="77">
        <f t="shared" si="0"/>
        <v>-1.1091804226218962E-5</v>
      </c>
      <c r="K41" s="77">
        <f>I41/'סכום נכסי הקרן'!$C$42</f>
        <v>1.2956318936504069E-8</v>
      </c>
    </row>
    <row r="42" spans="2:11">
      <c r="B42" s="75" t="s">
        <v>1863</v>
      </c>
      <c r="C42" s="69" t="s">
        <v>1864</v>
      </c>
      <c r="D42" s="82" t="s">
        <v>485</v>
      </c>
      <c r="E42" s="82" t="s">
        <v>129</v>
      </c>
      <c r="F42" s="94">
        <v>45007</v>
      </c>
      <c r="G42" s="76">
        <v>12153.04766</v>
      </c>
      <c r="H42" s="78">
        <v>1.1299630000000001</v>
      </c>
      <c r="I42" s="76">
        <v>0.137324997</v>
      </c>
      <c r="J42" s="77">
        <f t="shared" si="0"/>
        <v>-3.5623055763490282E-5</v>
      </c>
      <c r="K42" s="77">
        <f>I42/'סכום נכסי הקרן'!$C$42</f>
        <v>4.1611234975969576E-8</v>
      </c>
    </row>
    <row r="43" spans="2:11">
      <c r="B43" s="75" t="s">
        <v>1865</v>
      </c>
      <c r="C43" s="69" t="s">
        <v>1866</v>
      </c>
      <c r="D43" s="82" t="s">
        <v>485</v>
      </c>
      <c r="E43" s="82" t="s">
        <v>129</v>
      </c>
      <c r="F43" s="94">
        <v>44959</v>
      </c>
      <c r="G43" s="76">
        <v>84416.977515000006</v>
      </c>
      <c r="H43" s="78">
        <v>5.750807</v>
      </c>
      <c r="I43" s="76">
        <v>4.8546573120000005</v>
      </c>
      <c r="J43" s="77">
        <f t="shared" si="0"/>
        <v>-1.2593317452467292E-3</v>
      </c>
      <c r="K43" s="77">
        <f>I43/'סכום נכסי הקרן'!$C$42</f>
        <v>1.4710234156236016E-6</v>
      </c>
    </row>
    <row r="44" spans="2:11">
      <c r="B44" s="75" t="s">
        <v>1867</v>
      </c>
      <c r="C44" s="69" t="s">
        <v>1868</v>
      </c>
      <c r="D44" s="82" t="s">
        <v>485</v>
      </c>
      <c r="E44" s="82" t="s">
        <v>129</v>
      </c>
      <c r="F44" s="94">
        <v>44943</v>
      </c>
      <c r="G44" s="76">
        <v>66804.802349999998</v>
      </c>
      <c r="H44" s="78">
        <v>5.7536189999999996</v>
      </c>
      <c r="I44" s="76">
        <v>3.8436939130000001</v>
      </c>
      <c r="J44" s="77">
        <f t="shared" si="0"/>
        <v>-9.9708083445716115E-4</v>
      </c>
      <c r="K44" s="77">
        <f>I44/'סכום נכסי הקרן'!$C$42</f>
        <v>1.1646885423893143E-6</v>
      </c>
    </row>
    <row r="45" spans="2:11">
      <c r="B45" s="75" t="s">
        <v>1869</v>
      </c>
      <c r="C45" s="69" t="s">
        <v>1870</v>
      </c>
      <c r="D45" s="82" t="s">
        <v>485</v>
      </c>
      <c r="E45" s="82" t="s">
        <v>129</v>
      </c>
      <c r="F45" s="94">
        <v>44991</v>
      </c>
      <c r="G45" s="76">
        <v>321504.14610000001</v>
      </c>
      <c r="H45" s="78">
        <v>0.81101900000000005</v>
      </c>
      <c r="I45" s="76">
        <v>2.607459339</v>
      </c>
      <c r="J45" s="77">
        <f t="shared" si="0"/>
        <v>-6.7639301994108553E-4</v>
      </c>
      <c r="K45" s="77">
        <f>I45/'סכום נכסי הקרן'!$C$42</f>
        <v>7.9009361453264988E-7</v>
      </c>
    </row>
    <row r="46" spans="2:11">
      <c r="B46" s="75" t="s">
        <v>1871</v>
      </c>
      <c r="C46" s="69" t="s">
        <v>1872</v>
      </c>
      <c r="D46" s="82" t="s">
        <v>485</v>
      </c>
      <c r="E46" s="82" t="s">
        <v>129</v>
      </c>
      <c r="F46" s="94">
        <v>45015</v>
      </c>
      <c r="G46" s="76">
        <v>12146.3277</v>
      </c>
      <c r="H46" s="78">
        <v>0.61051200000000005</v>
      </c>
      <c r="I46" s="76">
        <v>7.4154759000000001E-2</v>
      </c>
      <c r="J46" s="77">
        <f t="shared" si="0"/>
        <v>-1.9236258311989498E-5</v>
      </c>
      <c r="K46" s="77">
        <f>I46/'סכום נכסי הקרן'!$C$42</f>
        <v>2.2469842845402681E-8</v>
      </c>
    </row>
    <row r="47" spans="2:11">
      <c r="B47" s="75" t="s">
        <v>1873</v>
      </c>
      <c r="C47" s="69" t="s">
        <v>1874</v>
      </c>
      <c r="D47" s="82" t="s">
        <v>485</v>
      </c>
      <c r="E47" s="82" t="s">
        <v>129</v>
      </c>
      <c r="F47" s="94">
        <v>44980</v>
      </c>
      <c r="G47" s="76">
        <v>428672.19479999994</v>
      </c>
      <c r="H47" s="78">
        <v>-0.13503899999999999</v>
      </c>
      <c r="I47" s="76">
        <v>-0.57887549299999996</v>
      </c>
      <c r="J47" s="77">
        <f t="shared" si="0"/>
        <v>1.5016431398325045E-4</v>
      </c>
      <c r="K47" s="77">
        <f>I47/'סכום נכסי הקרן'!$C$42</f>
        <v>-1.7540669715837117E-7</v>
      </c>
    </row>
    <row r="48" spans="2:11">
      <c r="B48" s="75" t="s">
        <v>1875</v>
      </c>
      <c r="C48" s="69" t="s">
        <v>1876</v>
      </c>
      <c r="D48" s="82" t="s">
        <v>485</v>
      </c>
      <c r="E48" s="82" t="s">
        <v>129</v>
      </c>
      <c r="F48" s="94">
        <v>44817</v>
      </c>
      <c r="G48" s="76">
        <v>144754.76982399999</v>
      </c>
      <c r="H48" s="78">
        <v>-9.2818240000000003</v>
      </c>
      <c r="I48" s="76">
        <v>-13.435882272999999</v>
      </c>
      <c r="J48" s="77">
        <f t="shared" si="0"/>
        <v>3.4853609604868188E-3</v>
      </c>
      <c r="K48" s="77">
        <f>I48/'סכום נכסי הקרן'!$C$42</f>
        <v>-4.0712446137629785E-6</v>
      </c>
    </row>
    <row r="49" spans="2:11">
      <c r="B49" s="75" t="s">
        <v>1877</v>
      </c>
      <c r="C49" s="69" t="s">
        <v>1878</v>
      </c>
      <c r="D49" s="82" t="s">
        <v>485</v>
      </c>
      <c r="E49" s="82" t="s">
        <v>129</v>
      </c>
      <c r="F49" s="94">
        <v>44951</v>
      </c>
      <c r="G49" s="76">
        <v>72631.925799999997</v>
      </c>
      <c r="H49" s="78">
        <v>-8.2331059999999994</v>
      </c>
      <c r="I49" s="76">
        <v>-5.9798637350000003</v>
      </c>
      <c r="J49" s="77">
        <f t="shared" si="0"/>
        <v>1.551218088065775E-3</v>
      </c>
      <c r="K49" s="77">
        <f>I49/'סכום נכסי הקרן'!$C$42</f>
        <v>-1.811975390040344E-6</v>
      </c>
    </row>
    <row r="50" spans="2:11">
      <c r="B50" s="75" t="s">
        <v>1877</v>
      </c>
      <c r="C50" s="69" t="s">
        <v>1879</v>
      </c>
      <c r="D50" s="82" t="s">
        <v>485</v>
      </c>
      <c r="E50" s="82" t="s">
        <v>129</v>
      </c>
      <c r="F50" s="94">
        <v>44951</v>
      </c>
      <c r="G50" s="76">
        <v>27260.680049999999</v>
      </c>
      <c r="H50" s="78">
        <v>-8.2331059999999994</v>
      </c>
      <c r="I50" s="76">
        <v>-2.2444007950000002</v>
      </c>
      <c r="J50" s="77">
        <f t="shared" si="0"/>
        <v>5.8221311795045533E-4</v>
      </c>
      <c r="K50" s="77">
        <f>I50/'סכום נכסי הקרן'!$C$42</f>
        <v>-6.8008222028941987E-7</v>
      </c>
    </row>
    <row r="51" spans="2:11">
      <c r="B51" s="75" t="s">
        <v>1880</v>
      </c>
      <c r="C51" s="69" t="s">
        <v>1881</v>
      </c>
      <c r="D51" s="82" t="s">
        <v>485</v>
      </c>
      <c r="E51" s="82" t="s">
        <v>129</v>
      </c>
      <c r="F51" s="94">
        <v>44951</v>
      </c>
      <c r="G51" s="76">
        <v>83007.915200000003</v>
      </c>
      <c r="H51" s="78">
        <v>-8.2331059999999994</v>
      </c>
      <c r="I51" s="76">
        <v>-6.8341299829999995</v>
      </c>
      <c r="J51" s="77">
        <f t="shared" si="0"/>
        <v>1.7728206721122292E-3</v>
      </c>
      <c r="K51" s="77">
        <f>I51/'סכום נכסי הקרן'!$C$42</f>
        <v>-2.0708290172322516E-6</v>
      </c>
    </row>
    <row r="52" spans="2:11">
      <c r="B52" s="75" t="s">
        <v>1828</v>
      </c>
      <c r="C52" s="69" t="s">
        <v>1882</v>
      </c>
      <c r="D52" s="82" t="s">
        <v>485</v>
      </c>
      <c r="E52" s="82" t="s">
        <v>129</v>
      </c>
      <c r="F52" s="94">
        <v>44951</v>
      </c>
      <c r="G52" s="76">
        <v>155710.37265</v>
      </c>
      <c r="H52" s="78">
        <v>-8.1840799999999998</v>
      </c>
      <c r="I52" s="76">
        <v>-12.743462068000001</v>
      </c>
      <c r="J52" s="77">
        <f t="shared" si="0"/>
        <v>3.3057423614455805E-3</v>
      </c>
      <c r="K52" s="77">
        <f>I52/'סכום נכסי הקרן'!$C$42</f>
        <v>-3.8614324129124369E-6</v>
      </c>
    </row>
    <row r="53" spans="2:11">
      <c r="B53" s="75" t="s">
        <v>1883</v>
      </c>
      <c r="C53" s="69" t="s">
        <v>1884</v>
      </c>
      <c r="D53" s="82" t="s">
        <v>485</v>
      </c>
      <c r="E53" s="82" t="s">
        <v>129</v>
      </c>
      <c r="F53" s="94">
        <v>44816</v>
      </c>
      <c r="G53" s="76">
        <v>20852.29048</v>
      </c>
      <c r="H53" s="78">
        <v>-8.3749749999999992</v>
      </c>
      <c r="I53" s="76">
        <v>-1.7463741049999999</v>
      </c>
      <c r="J53" s="77">
        <f t="shared" si="0"/>
        <v>4.5302154367664343E-4</v>
      </c>
      <c r="K53" s="77">
        <f>I53/'סכום נכסי הקרן'!$C$42</f>
        <v>-5.2917374714454618E-7</v>
      </c>
    </row>
    <row r="54" spans="2:11">
      <c r="B54" s="75" t="s">
        <v>1885</v>
      </c>
      <c r="C54" s="69" t="s">
        <v>1886</v>
      </c>
      <c r="D54" s="82" t="s">
        <v>485</v>
      </c>
      <c r="E54" s="82" t="s">
        <v>129</v>
      </c>
      <c r="F54" s="94">
        <v>44816</v>
      </c>
      <c r="G54" s="76">
        <v>104292.79979999998</v>
      </c>
      <c r="H54" s="78">
        <v>-8.3424010000000006</v>
      </c>
      <c r="I54" s="76">
        <v>-8.7005231260000002</v>
      </c>
      <c r="J54" s="77">
        <f t="shared" si="0"/>
        <v>2.2569759858726579E-3</v>
      </c>
      <c r="K54" s="77">
        <f>I54/'סכום נכסי הקרן'!$C$42</f>
        <v>-2.636370071865673E-6</v>
      </c>
    </row>
    <row r="55" spans="2:11">
      <c r="B55" s="75" t="s">
        <v>1887</v>
      </c>
      <c r="C55" s="69" t="s">
        <v>1888</v>
      </c>
      <c r="D55" s="82" t="s">
        <v>485</v>
      </c>
      <c r="E55" s="82" t="s">
        <v>129</v>
      </c>
      <c r="F55" s="94">
        <v>44950</v>
      </c>
      <c r="G55" s="76">
        <v>82325.606580000007</v>
      </c>
      <c r="H55" s="78">
        <v>-7.5238060000000004</v>
      </c>
      <c r="I55" s="76">
        <v>-6.194019226</v>
      </c>
      <c r="J55" s="77">
        <f t="shared" si="0"/>
        <v>1.6067715063407496E-3</v>
      </c>
      <c r="K55" s="77">
        <f>I55/'סכום נכסי הקרן'!$C$42</f>
        <v>-1.876867249877014E-6</v>
      </c>
    </row>
    <row r="56" spans="2:11">
      <c r="B56" s="75" t="s">
        <v>1889</v>
      </c>
      <c r="C56" s="69" t="s">
        <v>1890</v>
      </c>
      <c r="D56" s="82" t="s">
        <v>485</v>
      </c>
      <c r="E56" s="82" t="s">
        <v>129</v>
      </c>
      <c r="F56" s="94">
        <v>44950</v>
      </c>
      <c r="G56" s="76">
        <v>125482.38830399999</v>
      </c>
      <c r="H56" s="78">
        <v>-7.4013200000000001</v>
      </c>
      <c r="I56" s="76">
        <v>-9.2873529299999991</v>
      </c>
      <c r="J56" s="77">
        <f t="shared" si="0"/>
        <v>2.4092037032457012E-3</v>
      </c>
      <c r="K56" s="77">
        <f>I56/'סכום נכסי הקרן'!$C$42</f>
        <v>-2.8141870272532355E-6</v>
      </c>
    </row>
    <row r="57" spans="2:11">
      <c r="B57" s="75" t="s">
        <v>1891</v>
      </c>
      <c r="C57" s="69" t="s">
        <v>1892</v>
      </c>
      <c r="D57" s="82" t="s">
        <v>485</v>
      </c>
      <c r="E57" s="82" t="s">
        <v>129</v>
      </c>
      <c r="F57" s="94">
        <v>44950</v>
      </c>
      <c r="G57" s="76">
        <v>73202.448480000006</v>
      </c>
      <c r="H57" s="78">
        <v>-7.3948809999999998</v>
      </c>
      <c r="I57" s="76">
        <v>-5.4132339069999995</v>
      </c>
      <c r="J57" s="77">
        <f t="shared" si="0"/>
        <v>1.4042303844352339E-3</v>
      </c>
      <c r="K57" s="77">
        <f>I57/'סכום נכסי הקרן'!$C$42</f>
        <v>-1.6402792864001505E-6</v>
      </c>
    </row>
    <row r="58" spans="2:11">
      <c r="B58" s="75" t="s">
        <v>1893</v>
      </c>
      <c r="C58" s="69" t="s">
        <v>1894</v>
      </c>
      <c r="D58" s="82" t="s">
        <v>485</v>
      </c>
      <c r="E58" s="82" t="s">
        <v>129</v>
      </c>
      <c r="F58" s="94">
        <v>44952</v>
      </c>
      <c r="G58" s="76">
        <v>98394.723794999998</v>
      </c>
      <c r="H58" s="78">
        <v>-7.2813369999999997</v>
      </c>
      <c r="I58" s="76">
        <v>-7.1644517809999995</v>
      </c>
      <c r="J58" s="77">
        <f t="shared" si="0"/>
        <v>1.8585084353535449E-3</v>
      </c>
      <c r="K58" s="77">
        <f>I58/'סכום נכסי הקרן'!$C$42</f>
        <v>-2.1709207576621659E-6</v>
      </c>
    </row>
    <row r="59" spans="2:11">
      <c r="B59" s="75" t="s">
        <v>1895</v>
      </c>
      <c r="C59" s="69" t="s">
        <v>1896</v>
      </c>
      <c r="D59" s="82" t="s">
        <v>485</v>
      </c>
      <c r="E59" s="82" t="s">
        <v>129</v>
      </c>
      <c r="F59" s="94">
        <v>44952</v>
      </c>
      <c r="G59" s="76">
        <v>198930.6004</v>
      </c>
      <c r="H59" s="78">
        <v>-7.2556409999999998</v>
      </c>
      <c r="I59" s="76">
        <v>-14.43369066</v>
      </c>
      <c r="J59" s="77">
        <f t="shared" si="0"/>
        <v>3.744199370010901E-3</v>
      </c>
      <c r="K59" s="77">
        <f>I59/'סכום נכסי הקרן'!$C$42</f>
        <v>-4.3735933496777528E-6</v>
      </c>
    </row>
    <row r="60" spans="2:11">
      <c r="B60" s="75" t="s">
        <v>1897</v>
      </c>
      <c r="C60" s="69" t="s">
        <v>1898</v>
      </c>
      <c r="D60" s="82" t="s">
        <v>485</v>
      </c>
      <c r="E60" s="82" t="s">
        <v>129</v>
      </c>
      <c r="F60" s="94">
        <v>44952</v>
      </c>
      <c r="G60" s="76">
        <v>100551.424915</v>
      </c>
      <c r="H60" s="78">
        <v>-7.2139110000000004</v>
      </c>
      <c r="I60" s="76">
        <v>-7.2536905690000015</v>
      </c>
      <c r="J60" s="77">
        <f t="shared" si="0"/>
        <v>1.8816575953072158E-3</v>
      </c>
      <c r="K60" s="77">
        <f>I60/'סכום נכסי הקרן'!$C$42</f>
        <v>-2.1979612547133972E-6</v>
      </c>
    </row>
    <row r="61" spans="2:11">
      <c r="B61" s="75" t="s">
        <v>1830</v>
      </c>
      <c r="C61" s="69" t="s">
        <v>1899</v>
      </c>
      <c r="D61" s="82" t="s">
        <v>485</v>
      </c>
      <c r="E61" s="82" t="s">
        <v>129</v>
      </c>
      <c r="F61" s="94">
        <v>44900</v>
      </c>
      <c r="G61" s="76">
        <v>62933.040240000002</v>
      </c>
      <c r="H61" s="78">
        <v>-7.827007</v>
      </c>
      <c r="I61" s="76">
        <v>-4.9257737049999992</v>
      </c>
      <c r="J61" s="77">
        <f t="shared" si="0"/>
        <v>1.2777798303651091E-3</v>
      </c>
      <c r="K61" s="77">
        <f>I61/'סכום נכסי הקרן'!$C$42</f>
        <v>-1.4925725946107773E-6</v>
      </c>
    </row>
    <row r="62" spans="2:11">
      <c r="B62" s="75" t="s">
        <v>1900</v>
      </c>
      <c r="C62" s="69" t="s">
        <v>1901</v>
      </c>
      <c r="D62" s="82" t="s">
        <v>485</v>
      </c>
      <c r="E62" s="82" t="s">
        <v>129</v>
      </c>
      <c r="F62" s="94">
        <v>44900</v>
      </c>
      <c r="G62" s="76">
        <v>75564.788543999995</v>
      </c>
      <c r="H62" s="78">
        <v>-7.7625950000000001</v>
      </c>
      <c r="I62" s="76">
        <v>-5.8657881889999999</v>
      </c>
      <c r="J62" s="77">
        <f t="shared" si="0"/>
        <v>1.5216261009899726E-3</v>
      </c>
      <c r="K62" s="77">
        <f>I62/'סכום נכסי הקרן'!$C$42</f>
        <v>-1.7774090368394184E-6</v>
      </c>
    </row>
    <row r="63" spans="2:11">
      <c r="B63" s="75" t="s">
        <v>1902</v>
      </c>
      <c r="C63" s="69" t="s">
        <v>1903</v>
      </c>
      <c r="D63" s="82" t="s">
        <v>485</v>
      </c>
      <c r="E63" s="82" t="s">
        <v>129</v>
      </c>
      <c r="F63" s="94">
        <v>44810</v>
      </c>
      <c r="G63" s="76">
        <v>84098.804719999986</v>
      </c>
      <c r="H63" s="78">
        <v>-7.5199540000000002</v>
      </c>
      <c r="I63" s="76">
        <v>-6.3241916700000003</v>
      </c>
      <c r="J63" s="77">
        <f t="shared" si="0"/>
        <v>1.6405391402951259E-3</v>
      </c>
      <c r="K63" s="77">
        <f>I63/'סכום נכסי הקרן'!$C$42</f>
        <v>-1.9163111695785395E-6</v>
      </c>
    </row>
    <row r="64" spans="2:11">
      <c r="B64" s="75" t="s">
        <v>1904</v>
      </c>
      <c r="C64" s="69" t="s">
        <v>1905</v>
      </c>
      <c r="D64" s="82" t="s">
        <v>485</v>
      </c>
      <c r="E64" s="82" t="s">
        <v>129</v>
      </c>
      <c r="F64" s="94">
        <v>44810</v>
      </c>
      <c r="G64" s="76">
        <v>105139.1796</v>
      </c>
      <c r="H64" s="78">
        <v>-7.5039259999999999</v>
      </c>
      <c r="I64" s="76">
        <v>-7.8895658879999999</v>
      </c>
      <c r="J64" s="77">
        <f t="shared" si="0"/>
        <v>2.0466080591136273E-3</v>
      </c>
      <c r="K64" s="77">
        <f>I64/'סכום נכסי הקרן'!$C$42</f>
        <v>-2.3906396300446454E-6</v>
      </c>
    </row>
    <row r="65" spans="2:11">
      <c r="B65" s="75" t="s">
        <v>1906</v>
      </c>
      <c r="C65" s="69" t="s">
        <v>1907</v>
      </c>
      <c r="D65" s="82" t="s">
        <v>485</v>
      </c>
      <c r="E65" s="82" t="s">
        <v>129</v>
      </c>
      <c r="F65" s="94">
        <v>44881</v>
      </c>
      <c r="G65" s="76">
        <v>73628.146171999993</v>
      </c>
      <c r="H65" s="78">
        <v>-7.5780830000000003</v>
      </c>
      <c r="I65" s="76">
        <v>-5.5796020950000003</v>
      </c>
      <c r="J65" s="77">
        <f t="shared" si="0"/>
        <v>1.447387445187945E-3</v>
      </c>
      <c r="K65" s="77">
        <f>I65/'סכום נכסי הקרן'!$C$42</f>
        <v>-1.6906909806628804E-6</v>
      </c>
    </row>
    <row r="66" spans="2:11">
      <c r="B66" s="75" t="s">
        <v>1908</v>
      </c>
      <c r="C66" s="69" t="s">
        <v>1909</v>
      </c>
      <c r="D66" s="82" t="s">
        <v>485</v>
      </c>
      <c r="E66" s="82" t="s">
        <v>129</v>
      </c>
      <c r="F66" s="94">
        <v>44949</v>
      </c>
      <c r="G66" s="76">
        <v>311271.56615799997</v>
      </c>
      <c r="H66" s="78">
        <v>-7.348668</v>
      </c>
      <c r="I66" s="76">
        <v>-22.874312606000004</v>
      </c>
      <c r="J66" s="77">
        <f t="shared" si="0"/>
        <v>5.9337551889045142E-3</v>
      </c>
      <c r="K66" s="77">
        <f>I66/'סכום נכסי הקרן'!$C$42</f>
        <v>-6.9312100313539356E-6</v>
      </c>
    </row>
    <row r="67" spans="2:11">
      <c r="B67" s="75" t="s">
        <v>1910</v>
      </c>
      <c r="C67" s="69" t="s">
        <v>1911</v>
      </c>
      <c r="D67" s="82" t="s">
        <v>485</v>
      </c>
      <c r="E67" s="82" t="s">
        <v>129</v>
      </c>
      <c r="F67" s="94">
        <v>44949</v>
      </c>
      <c r="G67" s="76">
        <v>110689.8912</v>
      </c>
      <c r="H67" s="78">
        <v>-7.3007439999999999</v>
      </c>
      <c r="I67" s="76">
        <v>-8.0811856429999995</v>
      </c>
      <c r="J67" s="77">
        <f t="shared" si="0"/>
        <v>2.0963155513173326E-3</v>
      </c>
      <c r="K67" s="77">
        <f>I67/'סכום נכסי הקרן'!$C$42</f>
        <v>-2.4487028729030648E-6</v>
      </c>
    </row>
    <row r="68" spans="2:11">
      <c r="B68" s="75" t="s">
        <v>1912</v>
      </c>
      <c r="C68" s="69" t="s">
        <v>1913</v>
      </c>
      <c r="D68" s="82" t="s">
        <v>485</v>
      </c>
      <c r="E68" s="82" t="s">
        <v>129</v>
      </c>
      <c r="F68" s="94">
        <v>44810</v>
      </c>
      <c r="G68" s="76">
        <v>63198.239243999997</v>
      </c>
      <c r="H68" s="78">
        <v>-7.3087609999999996</v>
      </c>
      <c r="I68" s="76">
        <v>-4.6190080489999996</v>
      </c>
      <c r="J68" s="77">
        <f t="shared" si="0"/>
        <v>1.1982026935819809E-3</v>
      </c>
      <c r="K68" s="77">
        <f>I68/'סכום נכסי הקרן'!$C$42</f>
        <v>-1.3996186672615311E-6</v>
      </c>
    </row>
    <row r="69" spans="2:11">
      <c r="B69" s="75" t="s">
        <v>1914</v>
      </c>
      <c r="C69" s="69" t="s">
        <v>1915</v>
      </c>
      <c r="D69" s="82" t="s">
        <v>485</v>
      </c>
      <c r="E69" s="82" t="s">
        <v>129</v>
      </c>
      <c r="F69" s="94">
        <v>44881</v>
      </c>
      <c r="G69" s="76">
        <v>284510.56977</v>
      </c>
      <c r="H69" s="78">
        <v>-7.3828649999999998</v>
      </c>
      <c r="I69" s="76">
        <v>-21.005030686999998</v>
      </c>
      <c r="J69" s="77">
        <f t="shared" si="0"/>
        <v>5.4488505066330019E-3</v>
      </c>
      <c r="K69" s="77">
        <f>I69/'סכום נכסי הקרן'!$C$42</f>
        <v>-6.3647936405504421E-6</v>
      </c>
    </row>
    <row r="70" spans="2:11">
      <c r="B70" s="75" t="s">
        <v>1916</v>
      </c>
      <c r="C70" s="69" t="s">
        <v>1917</v>
      </c>
      <c r="D70" s="82" t="s">
        <v>485</v>
      </c>
      <c r="E70" s="82" t="s">
        <v>129</v>
      </c>
      <c r="F70" s="94">
        <v>44949</v>
      </c>
      <c r="G70" s="76">
        <v>73794.914340000003</v>
      </c>
      <c r="H70" s="78">
        <v>-7.205025</v>
      </c>
      <c r="I70" s="76">
        <v>-5.3169422299999995</v>
      </c>
      <c r="J70" s="77">
        <f t="shared" si="0"/>
        <v>1.3792516562046338E-3</v>
      </c>
      <c r="K70" s="77">
        <f>I70/'סכום נכסי הקרן'!$C$42</f>
        <v>-1.6111016735444433E-6</v>
      </c>
    </row>
    <row r="71" spans="2:11">
      <c r="B71" s="75" t="s">
        <v>1918</v>
      </c>
      <c r="C71" s="69" t="s">
        <v>1919</v>
      </c>
      <c r="D71" s="82" t="s">
        <v>485</v>
      </c>
      <c r="E71" s="82" t="s">
        <v>129</v>
      </c>
      <c r="F71" s="94">
        <v>44889</v>
      </c>
      <c r="G71" s="76">
        <v>232409.62359999999</v>
      </c>
      <c r="H71" s="78">
        <v>-7.0696830000000004</v>
      </c>
      <c r="I71" s="76">
        <v>-16.430624747000003</v>
      </c>
      <c r="J71" s="77">
        <f t="shared" si="0"/>
        <v>4.2622179091790875E-3</v>
      </c>
      <c r="K71" s="77">
        <f>I71/'סכום נכסי הקרן'!$C$42</f>
        <v>-4.9786899842378862E-6</v>
      </c>
    </row>
    <row r="72" spans="2:11">
      <c r="B72" s="75" t="s">
        <v>1920</v>
      </c>
      <c r="C72" s="69" t="s">
        <v>1921</v>
      </c>
      <c r="D72" s="82" t="s">
        <v>485</v>
      </c>
      <c r="E72" s="82" t="s">
        <v>129</v>
      </c>
      <c r="F72" s="94">
        <v>44889</v>
      </c>
      <c r="G72" s="76">
        <v>73952.905236000006</v>
      </c>
      <c r="H72" s="78">
        <v>-7.0633299999999997</v>
      </c>
      <c r="I72" s="76">
        <v>-5.2235374229999998</v>
      </c>
      <c r="J72" s="77">
        <f t="shared" si="0"/>
        <v>1.3550218020555087E-3</v>
      </c>
      <c r="K72" s="77">
        <f>I72/'סכום נכסי הקרן'!$C$42</f>
        <v>-1.5827988193163666E-6</v>
      </c>
    </row>
    <row r="73" spans="2:11">
      <c r="B73" s="75" t="s">
        <v>1922</v>
      </c>
      <c r="C73" s="69" t="s">
        <v>1923</v>
      </c>
      <c r="D73" s="82" t="s">
        <v>485</v>
      </c>
      <c r="E73" s="82" t="s">
        <v>129</v>
      </c>
      <c r="F73" s="94">
        <v>44901</v>
      </c>
      <c r="G73" s="76">
        <v>169045.243136</v>
      </c>
      <c r="H73" s="78">
        <v>-7.0199379999999998</v>
      </c>
      <c r="I73" s="76">
        <v>-11.866871743999997</v>
      </c>
      <c r="J73" s="77">
        <f t="shared" si="0"/>
        <v>3.0783487573984732E-3</v>
      </c>
      <c r="K73" s="77">
        <f>I73/'סכום נכסי הקרן'!$C$42</f>
        <v>-3.595814304436342E-6</v>
      </c>
    </row>
    <row r="74" spans="2:11">
      <c r="B74" s="75" t="s">
        <v>1924</v>
      </c>
      <c r="C74" s="69" t="s">
        <v>1925</v>
      </c>
      <c r="D74" s="82" t="s">
        <v>485</v>
      </c>
      <c r="E74" s="82" t="s">
        <v>129</v>
      </c>
      <c r="F74" s="94">
        <v>44889</v>
      </c>
      <c r="G74" s="76">
        <v>84595.347536000001</v>
      </c>
      <c r="H74" s="78">
        <v>-6.9649400000000004</v>
      </c>
      <c r="I74" s="76">
        <v>-5.8920154990000002</v>
      </c>
      <c r="J74" s="77">
        <f t="shared" si="0"/>
        <v>1.5284296469362094E-3</v>
      </c>
      <c r="K74" s="77">
        <f>I74/'סכום נכסי הקרן'!$C$42</f>
        <v>-1.7853562480758228E-6</v>
      </c>
    </row>
    <row r="75" spans="2:11">
      <c r="B75" s="75" t="s">
        <v>1926</v>
      </c>
      <c r="C75" s="69" t="s">
        <v>1927</v>
      </c>
      <c r="D75" s="82" t="s">
        <v>485</v>
      </c>
      <c r="E75" s="82" t="s">
        <v>129</v>
      </c>
      <c r="F75" s="94">
        <v>44959</v>
      </c>
      <c r="G75" s="76">
        <v>131134.449914</v>
      </c>
      <c r="H75" s="78">
        <v>-6.1505979999999996</v>
      </c>
      <c r="I75" s="76">
        <v>-8.0655530070000001</v>
      </c>
      <c r="J75" s="77">
        <f t="shared" si="0"/>
        <v>2.0922603372184869E-3</v>
      </c>
      <c r="K75" s="77">
        <f>I75/'סכום נכסי הקרן'!$C$42</f>
        <v>-2.4439659837415835E-6</v>
      </c>
    </row>
    <row r="76" spans="2:11">
      <c r="B76" s="75" t="s">
        <v>1928</v>
      </c>
      <c r="C76" s="69" t="s">
        <v>1929</v>
      </c>
      <c r="D76" s="82" t="s">
        <v>485</v>
      </c>
      <c r="E76" s="82" t="s">
        <v>129</v>
      </c>
      <c r="F76" s="94">
        <v>44959</v>
      </c>
      <c r="G76" s="76">
        <v>105850.76558000001</v>
      </c>
      <c r="H76" s="78">
        <v>-6.0531459999999999</v>
      </c>
      <c r="I76" s="76">
        <v>-6.4073012890000003</v>
      </c>
      <c r="J76" s="77">
        <f t="shared" ref="J76:J139" si="1">IFERROR(I76/$I$11,0)</f>
        <v>1.6620983513404349E-3</v>
      </c>
      <c r="K76" s="77">
        <f>I76/'סכום נכסי הקרן'!$C$42</f>
        <v>-1.9414944498299297E-6</v>
      </c>
    </row>
    <row r="77" spans="2:11">
      <c r="B77" s="75" t="s">
        <v>1928</v>
      </c>
      <c r="C77" s="69" t="s">
        <v>1930</v>
      </c>
      <c r="D77" s="82" t="s">
        <v>485</v>
      </c>
      <c r="E77" s="82" t="s">
        <v>129</v>
      </c>
      <c r="F77" s="94">
        <v>44959</v>
      </c>
      <c r="G77" s="76">
        <v>74160.030876000004</v>
      </c>
      <c r="H77" s="78">
        <v>-6.0531459999999999</v>
      </c>
      <c r="I77" s="76">
        <v>-4.4890148769999998</v>
      </c>
      <c r="J77" s="77">
        <f t="shared" si="1"/>
        <v>1.1644815640266023E-3</v>
      </c>
      <c r="K77" s="77">
        <f>I77/'סכום נכסי הקרן'!$C$42</f>
        <v>-1.3602290692747669E-6</v>
      </c>
    </row>
    <row r="78" spans="2:11">
      <c r="B78" s="75" t="s">
        <v>1931</v>
      </c>
      <c r="C78" s="69" t="s">
        <v>1932</v>
      </c>
      <c r="D78" s="82" t="s">
        <v>485</v>
      </c>
      <c r="E78" s="82" t="s">
        <v>129</v>
      </c>
      <c r="F78" s="94">
        <v>44944</v>
      </c>
      <c r="G78" s="76">
        <v>135374.12127800001</v>
      </c>
      <c r="H78" s="78">
        <v>-6.9058479999999998</v>
      </c>
      <c r="I78" s="76">
        <v>-9.3487303969999989</v>
      </c>
      <c r="J78" s="77">
        <f t="shared" si="1"/>
        <v>2.4251254434774728E-3</v>
      </c>
      <c r="K78" s="77">
        <f>I78/'סכום נכסי הקרן'!$C$42</f>
        <v>-2.8327851867825365E-6</v>
      </c>
    </row>
    <row r="79" spans="2:11">
      <c r="B79" s="75" t="s">
        <v>1931</v>
      </c>
      <c r="C79" s="69" t="s">
        <v>1933</v>
      </c>
      <c r="D79" s="82" t="s">
        <v>485</v>
      </c>
      <c r="E79" s="82" t="s">
        <v>129</v>
      </c>
      <c r="F79" s="94">
        <v>44944</v>
      </c>
      <c r="G79" s="76">
        <v>12705.10122</v>
      </c>
      <c r="H79" s="78">
        <v>-6.9058479999999998</v>
      </c>
      <c r="I79" s="76">
        <v>-0.8773949179999998</v>
      </c>
      <c r="J79" s="77">
        <f t="shared" si="1"/>
        <v>2.2760232130583608E-4</v>
      </c>
      <c r="K79" s="77">
        <f>I79/'סכום נכסי הקרן'!$C$42</f>
        <v>-2.6586191077520685E-7</v>
      </c>
    </row>
    <row r="80" spans="2:11">
      <c r="B80" s="75" t="s">
        <v>1934</v>
      </c>
      <c r="C80" s="69" t="s">
        <v>1935</v>
      </c>
      <c r="D80" s="82" t="s">
        <v>485</v>
      </c>
      <c r="E80" s="82" t="s">
        <v>129</v>
      </c>
      <c r="F80" s="94">
        <v>44889</v>
      </c>
      <c r="G80" s="76">
        <v>264893.36684999999</v>
      </c>
      <c r="H80" s="78">
        <v>-6.7497509999999998</v>
      </c>
      <c r="I80" s="76">
        <v>-17.879642631999999</v>
      </c>
      <c r="J80" s="77">
        <f t="shared" si="1"/>
        <v>4.638103188970134E-3</v>
      </c>
      <c r="K80" s="77">
        <f>I80/'סכום נכסי הקרן'!$C$42</f>
        <v>-5.4177609837960895E-6</v>
      </c>
    </row>
    <row r="81" spans="2:11">
      <c r="B81" s="75" t="s">
        <v>1936</v>
      </c>
      <c r="C81" s="69" t="s">
        <v>1937</v>
      </c>
      <c r="D81" s="82" t="s">
        <v>485</v>
      </c>
      <c r="E81" s="82" t="s">
        <v>129</v>
      </c>
      <c r="F81" s="94">
        <v>44907</v>
      </c>
      <c r="G81" s="76">
        <v>53143.247219999997</v>
      </c>
      <c r="H81" s="78">
        <v>-6.3767969999999998</v>
      </c>
      <c r="I81" s="76">
        <v>-3.3888368019999997</v>
      </c>
      <c r="J81" s="77">
        <f t="shared" si="1"/>
        <v>8.7908774810323905E-4</v>
      </c>
      <c r="K81" s="77">
        <f>I81/'סכום נכסי הקרן'!$C$42</f>
        <v>-1.0268610052344314E-6</v>
      </c>
    </row>
    <row r="82" spans="2:11">
      <c r="B82" s="75" t="s">
        <v>1938</v>
      </c>
      <c r="C82" s="69" t="s">
        <v>1939</v>
      </c>
      <c r="D82" s="82" t="s">
        <v>485</v>
      </c>
      <c r="E82" s="82" t="s">
        <v>129</v>
      </c>
      <c r="F82" s="94">
        <v>44882</v>
      </c>
      <c r="G82" s="76">
        <v>170093.50019200001</v>
      </c>
      <c r="H82" s="78">
        <v>-6.4340130000000002</v>
      </c>
      <c r="I82" s="76">
        <v>-10.943837118999999</v>
      </c>
      <c r="J82" s="77">
        <f t="shared" si="1"/>
        <v>2.838907179853729E-3</v>
      </c>
      <c r="K82" s="77">
        <f>I82/'סכום נכסי הקרן'!$C$42</f>
        <v>-3.3161229772132953E-6</v>
      </c>
    </row>
    <row r="83" spans="2:11">
      <c r="B83" s="75" t="s">
        <v>1940</v>
      </c>
      <c r="C83" s="69" t="s">
        <v>1941</v>
      </c>
      <c r="D83" s="82" t="s">
        <v>485</v>
      </c>
      <c r="E83" s="82" t="s">
        <v>129</v>
      </c>
      <c r="F83" s="94">
        <v>44958</v>
      </c>
      <c r="G83" s="76">
        <v>55863.804465000008</v>
      </c>
      <c r="H83" s="78">
        <v>-5.5955769999999996</v>
      </c>
      <c r="I83" s="76">
        <v>-3.1259020139999998</v>
      </c>
      <c r="J83" s="77">
        <f t="shared" si="1"/>
        <v>8.1088064218875296E-4</v>
      </c>
      <c r="K83" s="77">
        <f>I83/'סכום נכסי הקרן'!$C$42</f>
        <v>-9.4718839292172361E-7</v>
      </c>
    </row>
    <row r="84" spans="2:11">
      <c r="B84" s="75" t="s">
        <v>1940</v>
      </c>
      <c r="C84" s="69" t="s">
        <v>1942</v>
      </c>
      <c r="D84" s="82" t="s">
        <v>485</v>
      </c>
      <c r="E84" s="82" t="s">
        <v>129</v>
      </c>
      <c r="F84" s="94">
        <v>44958</v>
      </c>
      <c r="G84" s="76">
        <v>153093.178224</v>
      </c>
      <c r="H84" s="78">
        <v>-5.5955769999999996</v>
      </c>
      <c r="I84" s="76">
        <v>-8.5664461769999996</v>
      </c>
      <c r="J84" s="77">
        <f t="shared" si="1"/>
        <v>2.222195496266489E-3</v>
      </c>
      <c r="K84" s="77">
        <f>I84/'סכום נכסי הקרן'!$C$42</f>
        <v>-2.5957430370826312E-6</v>
      </c>
    </row>
    <row r="85" spans="2:11">
      <c r="B85" s="75" t="s">
        <v>1943</v>
      </c>
      <c r="C85" s="69" t="s">
        <v>1944</v>
      </c>
      <c r="D85" s="82" t="s">
        <v>485</v>
      </c>
      <c r="E85" s="82" t="s">
        <v>129</v>
      </c>
      <c r="F85" s="94">
        <v>44903</v>
      </c>
      <c r="G85" s="76">
        <v>212723.4564</v>
      </c>
      <c r="H85" s="78">
        <v>-6.2626980000000003</v>
      </c>
      <c r="I85" s="76">
        <v>-13.322227013999997</v>
      </c>
      <c r="J85" s="77">
        <f t="shared" si="1"/>
        <v>3.4558779987710359E-3</v>
      </c>
      <c r="K85" s="77">
        <f>I85/'סכום נכסי הקרן'!$C$42</f>
        <v>-4.0368056129122897E-6</v>
      </c>
    </row>
    <row r="86" spans="2:11">
      <c r="B86" s="75" t="s">
        <v>1945</v>
      </c>
      <c r="C86" s="69" t="s">
        <v>1946</v>
      </c>
      <c r="D86" s="82" t="s">
        <v>485</v>
      </c>
      <c r="E86" s="82" t="s">
        <v>129</v>
      </c>
      <c r="F86" s="94">
        <v>44958</v>
      </c>
      <c r="G86" s="76">
        <v>95725.555380000005</v>
      </c>
      <c r="H86" s="78">
        <v>-5.5488939999999998</v>
      </c>
      <c r="I86" s="76">
        <v>-5.3117098720000016</v>
      </c>
      <c r="J86" s="77">
        <f t="shared" si="1"/>
        <v>1.3778943462837861E-3</v>
      </c>
      <c r="K86" s="77">
        <f>I86/'סכום נכסי הקרן'!$C$42</f>
        <v>-1.6095162019771923E-6</v>
      </c>
    </row>
    <row r="87" spans="2:11">
      <c r="B87" s="75" t="s">
        <v>1947</v>
      </c>
      <c r="C87" s="69" t="s">
        <v>1948</v>
      </c>
      <c r="D87" s="82" t="s">
        <v>485</v>
      </c>
      <c r="E87" s="82" t="s">
        <v>129</v>
      </c>
      <c r="F87" s="94">
        <v>44958</v>
      </c>
      <c r="G87" s="76">
        <v>78714.637990999996</v>
      </c>
      <c r="H87" s="78">
        <v>-5.5395630000000002</v>
      </c>
      <c r="I87" s="76">
        <v>-4.3604467690000002</v>
      </c>
      <c r="J87" s="77">
        <f t="shared" si="1"/>
        <v>1.1311301059472663E-3</v>
      </c>
      <c r="K87" s="77">
        <f>I87/'סכום נכסי הקרן'!$C$42</f>
        <v>-1.321271283953251E-6</v>
      </c>
    </row>
    <row r="88" spans="2:11">
      <c r="B88" s="75" t="s">
        <v>1949</v>
      </c>
      <c r="C88" s="69" t="s">
        <v>1950</v>
      </c>
      <c r="D88" s="82" t="s">
        <v>485</v>
      </c>
      <c r="E88" s="82" t="s">
        <v>129</v>
      </c>
      <c r="F88" s="94">
        <v>44907</v>
      </c>
      <c r="G88" s="76">
        <v>21276.107327999998</v>
      </c>
      <c r="H88" s="78">
        <v>-6.2827580000000003</v>
      </c>
      <c r="I88" s="76">
        <v>-1.3367262820000001</v>
      </c>
      <c r="J88" s="77">
        <f t="shared" si="1"/>
        <v>3.4675605989060418E-4</v>
      </c>
      <c r="K88" s="77">
        <f>I88/'סכום נכסי הקרן'!$C$42</f>
        <v>-4.0504520396134561E-7</v>
      </c>
    </row>
    <row r="89" spans="2:11">
      <c r="B89" s="75" t="s">
        <v>1949</v>
      </c>
      <c r="C89" s="69" t="s">
        <v>1951</v>
      </c>
      <c r="D89" s="82" t="s">
        <v>485</v>
      </c>
      <c r="E89" s="82" t="s">
        <v>129</v>
      </c>
      <c r="F89" s="94">
        <v>44907</v>
      </c>
      <c r="G89" s="76">
        <v>68941.353902000003</v>
      </c>
      <c r="H89" s="78">
        <v>-6.2827580000000003</v>
      </c>
      <c r="I89" s="76">
        <v>-4.3314182560000001</v>
      </c>
      <c r="J89" s="77">
        <f t="shared" si="1"/>
        <v>1.1235999085329514E-3</v>
      </c>
      <c r="K89" s="77">
        <f>I89/'סכום נכסי הקרן'!$C$42</f>
        <v>-1.3124752722887031E-6</v>
      </c>
    </row>
    <row r="90" spans="2:11">
      <c r="B90" s="75" t="s">
        <v>1952</v>
      </c>
      <c r="C90" s="69" t="s">
        <v>1953</v>
      </c>
      <c r="D90" s="82" t="s">
        <v>485</v>
      </c>
      <c r="E90" s="82" t="s">
        <v>129</v>
      </c>
      <c r="F90" s="94">
        <v>44963</v>
      </c>
      <c r="G90" s="76">
        <v>95767.874370000005</v>
      </c>
      <c r="H90" s="78">
        <v>-5.4761220000000002</v>
      </c>
      <c r="I90" s="76">
        <v>-5.2443654879999997</v>
      </c>
      <c r="J90" s="77">
        <f t="shared" si="1"/>
        <v>1.360424746436717E-3</v>
      </c>
      <c r="K90" s="77">
        <f>I90/'סכום נכסי הקרן'!$C$42</f>
        <v>-1.589109990084568E-6</v>
      </c>
    </row>
    <row r="91" spans="2:11">
      <c r="B91" s="75" t="s">
        <v>1954</v>
      </c>
      <c r="C91" s="69" t="s">
        <v>1955</v>
      </c>
      <c r="D91" s="82" t="s">
        <v>485</v>
      </c>
      <c r="E91" s="82" t="s">
        <v>129</v>
      </c>
      <c r="F91" s="94">
        <v>44894</v>
      </c>
      <c r="G91" s="76">
        <v>85139.538400000005</v>
      </c>
      <c r="H91" s="78">
        <v>-6.2759939999999999</v>
      </c>
      <c r="I91" s="76">
        <v>-5.3433524139999991</v>
      </c>
      <c r="J91" s="77">
        <f t="shared" si="1"/>
        <v>1.3861026409336269E-3</v>
      </c>
      <c r="K91" s="77">
        <f>I91/'סכום נכסי הקרן'!$C$42</f>
        <v>-1.6191042979477961E-6</v>
      </c>
    </row>
    <row r="92" spans="2:11">
      <c r="B92" s="75" t="s">
        <v>1956</v>
      </c>
      <c r="C92" s="69" t="s">
        <v>1957</v>
      </c>
      <c r="D92" s="82" t="s">
        <v>485</v>
      </c>
      <c r="E92" s="82" t="s">
        <v>129</v>
      </c>
      <c r="F92" s="94">
        <v>44903</v>
      </c>
      <c r="G92" s="76">
        <v>106440.09669999999</v>
      </c>
      <c r="H92" s="78">
        <v>-6.1844599999999996</v>
      </c>
      <c r="I92" s="76">
        <v>-6.5827450070000015</v>
      </c>
      <c r="J92" s="77">
        <f t="shared" si="1"/>
        <v>1.7076096674606028E-3</v>
      </c>
      <c r="K92" s="77">
        <f>I92/'סכום נכסי הקרן'!$C$42</f>
        <v>-1.9946561460559691E-6</v>
      </c>
    </row>
    <row r="93" spans="2:11">
      <c r="B93" s="75" t="s">
        <v>1958</v>
      </c>
      <c r="C93" s="69" t="s">
        <v>1959</v>
      </c>
      <c r="D93" s="82" t="s">
        <v>485</v>
      </c>
      <c r="E93" s="82" t="s">
        <v>129</v>
      </c>
      <c r="F93" s="94">
        <v>44902</v>
      </c>
      <c r="G93" s="76">
        <v>46840.538976000011</v>
      </c>
      <c r="H93" s="78">
        <v>-6.2131920000000003</v>
      </c>
      <c r="I93" s="76">
        <v>-2.910292616</v>
      </c>
      <c r="J93" s="77">
        <f t="shared" si="1"/>
        <v>7.5495007036367897E-4</v>
      </c>
      <c r="K93" s="77">
        <f>I93/'סכום נכסי הקרן'!$C$42</f>
        <v>-8.8185598062095854E-7</v>
      </c>
    </row>
    <row r="94" spans="2:11">
      <c r="B94" s="75" t="s">
        <v>1958</v>
      </c>
      <c r="C94" s="69" t="s">
        <v>1960</v>
      </c>
      <c r="D94" s="82" t="s">
        <v>485</v>
      </c>
      <c r="E94" s="82" t="s">
        <v>129</v>
      </c>
      <c r="F94" s="94">
        <v>44902</v>
      </c>
      <c r="G94" s="76">
        <v>74583.902879999994</v>
      </c>
      <c r="H94" s="78">
        <v>-6.2131920000000003</v>
      </c>
      <c r="I94" s="76">
        <v>-4.6340410800000003</v>
      </c>
      <c r="J94" s="77">
        <f t="shared" si="1"/>
        <v>1.2021023659890904E-3</v>
      </c>
      <c r="K94" s="77">
        <f>I94/'סכום נכסי הקרן'!$C$42</f>
        <v>-1.4041738684194241E-6</v>
      </c>
    </row>
    <row r="95" spans="2:11">
      <c r="B95" s="75" t="s">
        <v>1961</v>
      </c>
      <c r="C95" s="69" t="s">
        <v>1962</v>
      </c>
      <c r="D95" s="82" t="s">
        <v>485</v>
      </c>
      <c r="E95" s="82" t="s">
        <v>129</v>
      </c>
      <c r="F95" s="94">
        <v>44963</v>
      </c>
      <c r="G95" s="76">
        <v>85189.694240000012</v>
      </c>
      <c r="H95" s="78">
        <v>-5.3984969999999999</v>
      </c>
      <c r="I95" s="76">
        <v>-4.5989634119999998</v>
      </c>
      <c r="J95" s="77">
        <f t="shared" si="1"/>
        <v>1.1930029758524408E-3</v>
      </c>
      <c r="K95" s="77">
        <f>I95/'סכום נכסי הקרן'!$C$42</f>
        <v>-1.393544885223036E-6</v>
      </c>
    </row>
    <row r="96" spans="2:11">
      <c r="B96" s="75" t="s">
        <v>1963</v>
      </c>
      <c r="C96" s="69" t="s">
        <v>1964</v>
      </c>
      <c r="D96" s="82" t="s">
        <v>485</v>
      </c>
      <c r="E96" s="82" t="s">
        <v>129</v>
      </c>
      <c r="F96" s="94">
        <v>44902</v>
      </c>
      <c r="G96" s="76">
        <v>106487.11780000001</v>
      </c>
      <c r="H96" s="78">
        <v>-6.1819249999999997</v>
      </c>
      <c r="I96" s="76">
        <v>-6.5829540000000009</v>
      </c>
      <c r="J96" s="77">
        <f t="shared" si="1"/>
        <v>1.7076638816929408E-3</v>
      </c>
      <c r="K96" s="77">
        <f>I96/'סכום נכסי הקרן'!$C$42</f>
        <v>-1.9947194736148353E-6</v>
      </c>
    </row>
    <row r="97" spans="2:11">
      <c r="B97" s="75" t="s">
        <v>1965</v>
      </c>
      <c r="C97" s="69" t="s">
        <v>1966</v>
      </c>
      <c r="D97" s="82" t="s">
        <v>485</v>
      </c>
      <c r="E97" s="82" t="s">
        <v>129</v>
      </c>
      <c r="F97" s="94">
        <v>44894</v>
      </c>
      <c r="G97" s="76">
        <v>266296.163</v>
      </c>
      <c r="H97" s="78">
        <v>-6.1821659999999996</v>
      </c>
      <c r="I97" s="76">
        <v>-16.462870795000001</v>
      </c>
      <c r="J97" s="77">
        <f t="shared" si="1"/>
        <v>4.2705827574670953E-3</v>
      </c>
      <c r="K97" s="77">
        <f>I97/'סכום נכסי הקרן'!$C$42</f>
        <v>-4.9884609502650999E-6</v>
      </c>
    </row>
    <row r="98" spans="2:11">
      <c r="B98" s="75" t="s">
        <v>1967</v>
      </c>
      <c r="C98" s="69" t="s">
        <v>1968</v>
      </c>
      <c r="D98" s="82" t="s">
        <v>485</v>
      </c>
      <c r="E98" s="82" t="s">
        <v>129</v>
      </c>
      <c r="F98" s="94">
        <v>44882</v>
      </c>
      <c r="G98" s="76">
        <v>85264.928000000014</v>
      </c>
      <c r="H98" s="78">
        <v>-6.1616669999999996</v>
      </c>
      <c r="I98" s="76">
        <v>-5.2537406549999988</v>
      </c>
      <c r="J98" s="77">
        <f t="shared" si="1"/>
        <v>1.3628567297181949E-3</v>
      </c>
      <c r="K98" s="77">
        <f>I98/'סכום נכסי הקרן'!$C$42</f>
        <v>-1.5919507859010493E-6</v>
      </c>
    </row>
    <row r="99" spans="2:11">
      <c r="B99" s="75" t="s">
        <v>1969</v>
      </c>
      <c r="C99" s="69" t="s">
        <v>1970</v>
      </c>
      <c r="D99" s="82" t="s">
        <v>485</v>
      </c>
      <c r="E99" s="82" t="s">
        <v>129</v>
      </c>
      <c r="F99" s="94">
        <v>44882</v>
      </c>
      <c r="G99" s="76">
        <v>127897.39200000001</v>
      </c>
      <c r="H99" s="78">
        <v>-6.1616669999999996</v>
      </c>
      <c r="I99" s="76">
        <v>-7.8806109829999995</v>
      </c>
      <c r="J99" s="77">
        <f t="shared" si="1"/>
        <v>2.044285094706996E-3</v>
      </c>
      <c r="K99" s="77">
        <f>I99/'סכום נכסי הקרן'!$C$42</f>
        <v>-2.3879261790030809E-6</v>
      </c>
    </row>
    <row r="100" spans="2:11">
      <c r="B100" s="75" t="s">
        <v>1971</v>
      </c>
      <c r="C100" s="69" t="s">
        <v>1972</v>
      </c>
      <c r="D100" s="82" t="s">
        <v>485</v>
      </c>
      <c r="E100" s="82" t="s">
        <v>129</v>
      </c>
      <c r="F100" s="94">
        <v>44963</v>
      </c>
      <c r="G100" s="76">
        <v>132160.6384</v>
      </c>
      <c r="H100" s="78">
        <v>-5.3054990000000002</v>
      </c>
      <c r="I100" s="76">
        <v>-7.0117809589999993</v>
      </c>
      <c r="J100" s="77">
        <f t="shared" si="1"/>
        <v>1.8189045662519573E-3</v>
      </c>
      <c r="K100" s="77">
        <f>I100/'סכום נכסי הקרן'!$C$42</f>
        <v>-2.1246595409354225E-6</v>
      </c>
    </row>
    <row r="101" spans="2:11">
      <c r="B101" s="75" t="s">
        <v>1836</v>
      </c>
      <c r="C101" s="69" t="s">
        <v>1973</v>
      </c>
      <c r="D101" s="82" t="s">
        <v>485</v>
      </c>
      <c r="E101" s="82" t="s">
        <v>129</v>
      </c>
      <c r="F101" s="94">
        <v>44943</v>
      </c>
      <c r="G101" s="76">
        <v>128123.09328</v>
      </c>
      <c r="H101" s="78">
        <v>-6.0165389999999999</v>
      </c>
      <c r="I101" s="76">
        <v>-7.7085764269999997</v>
      </c>
      <c r="J101" s="77">
        <f t="shared" si="1"/>
        <v>1.9996581388321286E-3</v>
      </c>
      <c r="K101" s="77">
        <f>I101/'סכום נכסי הקרן'!$C$42</f>
        <v>-2.3357975025778952E-6</v>
      </c>
    </row>
    <row r="102" spans="2:11">
      <c r="B102" s="75" t="s">
        <v>1974</v>
      </c>
      <c r="C102" s="69" t="s">
        <v>1975</v>
      </c>
      <c r="D102" s="82" t="s">
        <v>485</v>
      </c>
      <c r="E102" s="82" t="s">
        <v>129</v>
      </c>
      <c r="F102" s="94">
        <v>44943</v>
      </c>
      <c r="G102" s="76">
        <v>64061.54664</v>
      </c>
      <c r="H102" s="78">
        <v>-6.0165389999999999</v>
      </c>
      <c r="I102" s="76">
        <v>-3.8542882129999994</v>
      </c>
      <c r="J102" s="77">
        <f t="shared" si="1"/>
        <v>9.9982906928636076E-4</v>
      </c>
      <c r="K102" s="77">
        <f>I102/'סכום נכסי הקרן'!$C$42</f>
        <v>-1.1678987511374411E-6</v>
      </c>
    </row>
    <row r="103" spans="2:11">
      <c r="B103" s="75" t="s">
        <v>1976</v>
      </c>
      <c r="C103" s="69" t="s">
        <v>1977</v>
      </c>
      <c r="D103" s="82" t="s">
        <v>485</v>
      </c>
      <c r="E103" s="82" t="s">
        <v>129</v>
      </c>
      <c r="F103" s="94">
        <v>44943</v>
      </c>
      <c r="G103" s="76">
        <v>64061.54664</v>
      </c>
      <c r="H103" s="78">
        <v>-6.0165389999999999</v>
      </c>
      <c r="I103" s="76">
        <v>-3.8542882129999994</v>
      </c>
      <c r="J103" s="77">
        <f t="shared" si="1"/>
        <v>9.9982906928636076E-4</v>
      </c>
      <c r="K103" s="77">
        <f>I103/'סכום נכסי הקרן'!$C$42</f>
        <v>-1.1678987511374411E-6</v>
      </c>
    </row>
    <row r="104" spans="2:11">
      <c r="B104" s="75" t="s">
        <v>1978</v>
      </c>
      <c r="C104" s="69" t="s">
        <v>1979</v>
      </c>
      <c r="D104" s="82" t="s">
        <v>485</v>
      </c>
      <c r="E104" s="82" t="s">
        <v>129</v>
      </c>
      <c r="F104" s="94">
        <v>44825</v>
      </c>
      <c r="G104" s="76">
        <v>21378.926800000001</v>
      </c>
      <c r="H104" s="78">
        <v>-5.9976539999999998</v>
      </c>
      <c r="I104" s="76">
        <v>-1.28223405</v>
      </c>
      <c r="J104" s="77">
        <f t="shared" si="1"/>
        <v>3.3262039732646773E-4</v>
      </c>
      <c r="K104" s="77">
        <f>I104/'סכום נכסי הקרן'!$C$42</f>
        <v>-3.8853335892473472E-7</v>
      </c>
    </row>
    <row r="105" spans="2:11">
      <c r="B105" s="75" t="s">
        <v>1980</v>
      </c>
      <c r="C105" s="69" t="s">
        <v>1981</v>
      </c>
      <c r="D105" s="82" t="s">
        <v>485</v>
      </c>
      <c r="E105" s="82" t="s">
        <v>129</v>
      </c>
      <c r="F105" s="94">
        <v>44943</v>
      </c>
      <c r="G105" s="76">
        <v>224478.73140000002</v>
      </c>
      <c r="H105" s="78">
        <v>-5.8921799999999998</v>
      </c>
      <c r="I105" s="76">
        <v>-13.226690590000002</v>
      </c>
      <c r="J105" s="77">
        <f t="shared" si="1"/>
        <v>3.4310951884018773E-3</v>
      </c>
      <c r="K105" s="77">
        <f>I105/'סכום נכסי הקרן'!$C$42</f>
        <v>-4.0078568514000093E-6</v>
      </c>
    </row>
    <row r="106" spans="2:11">
      <c r="B106" s="75" t="s">
        <v>1838</v>
      </c>
      <c r="C106" s="69" t="s">
        <v>1982</v>
      </c>
      <c r="D106" s="82" t="s">
        <v>485</v>
      </c>
      <c r="E106" s="82" t="s">
        <v>129</v>
      </c>
      <c r="F106" s="94">
        <v>44825</v>
      </c>
      <c r="G106" s="76">
        <v>74974.831464000003</v>
      </c>
      <c r="H106" s="78">
        <v>-5.8796650000000001</v>
      </c>
      <c r="I106" s="76">
        <v>-4.408268842</v>
      </c>
      <c r="J106" s="77">
        <f t="shared" si="1"/>
        <v>1.1435354830484556E-3</v>
      </c>
      <c r="K106" s="77">
        <f>I106/'סכום נכסי הקרן'!$C$42</f>
        <v>-1.3357619852830384E-6</v>
      </c>
    </row>
    <row r="107" spans="2:11">
      <c r="B107" s="75" t="s">
        <v>1838</v>
      </c>
      <c r="C107" s="69" t="s">
        <v>1983</v>
      </c>
      <c r="D107" s="82" t="s">
        <v>485</v>
      </c>
      <c r="E107" s="82" t="s">
        <v>129</v>
      </c>
      <c r="F107" s="94">
        <v>44825</v>
      </c>
      <c r="G107" s="76">
        <v>42805.501647999998</v>
      </c>
      <c r="H107" s="78">
        <v>-5.8796650000000001</v>
      </c>
      <c r="I107" s="76">
        <v>-2.5168200510000003</v>
      </c>
      <c r="J107" s="77">
        <f t="shared" si="1"/>
        <v>6.528805605831797E-4</v>
      </c>
      <c r="K107" s="77">
        <f>I107/'סכום נכסי הקרן'!$C$42</f>
        <v>-7.6262874802314931E-7</v>
      </c>
    </row>
    <row r="108" spans="2:11">
      <c r="B108" s="75" t="s">
        <v>1984</v>
      </c>
      <c r="C108" s="69" t="s">
        <v>1985</v>
      </c>
      <c r="D108" s="82" t="s">
        <v>485</v>
      </c>
      <c r="E108" s="82" t="s">
        <v>129</v>
      </c>
      <c r="F108" s="94">
        <v>44886</v>
      </c>
      <c r="G108" s="76">
        <v>259049.145678</v>
      </c>
      <c r="H108" s="78">
        <v>-5.696332</v>
      </c>
      <c r="I108" s="76">
        <v>-14.756298458</v>
      </c>
      <c r="J108" s="77">
        <f t="shared" si="1"/>
        <v>3.8278860682009674E-3</v>
      </c>
      <c r="K108" s="77">
        <f>I108/'סכום נכסי הקרן'!$C$42</f>
        <v>-4.4713476491929247E-6</v>
      </c>
    </row>
    <row r="109" spans="2:11">
      <c r="B109" s="75" t="s">
        <v>1986</v>
      </c>
      <c r="C109" s="69" t="s">
        <v>1987</v>
      </c>
      <c r="D109" s="82" t="s">
        <v>485</v>
      </c>
      <c r="E109" s="82" t="s">
        <v>129</v>
      </c>
      <c r="F109" s="94">
        <v>44825</v>
      </c>
      <c r="G109" s="76">
        <v>65662.550216000003</v>
      </c>
      <c r="H109" s="78">
        <v>-5.7836049999999997</v>
      </c>
      <c r="I109" s="76">
        <v>-3.7976625519999998</v>
      </c>
      <c r="J109" s="77">
        <f t="shared" si="1"/>
        <v>9.851399804568341E-4</v>
      </c>
      <c r="K109" s="77">
        <f>I109/'סכום נכסי הקרן'!$C$42</f>
        <v>-1.1507404497573903E-6</v>
      </c>
    </row>
    <row r="110" spans="2:11">
      <c r="B110" s="75" t="s">
        <v>1986</v>
      </c>
      <c r="C110" s="69" t="s">
        <v>1988</v>
      </c>
      <c r="D110" s="82" t="s">
        <v>485</v>
      </c>
      <c r="E110" s="82" t="s">
        <v>129</v>
      </c>
      <c r="F110" s="94">
        <v>44825</v>
      </c>
      <c r="G110" s="76">
        <v>182088.58280199996</v>
      </c>
      <c r="H110" s="78">
        <v>-5.7836049999999997</v>
      </c>
      <c r="I110" s="76">
        <v>-10.53128442</v>
      </c>
      <c r="J110" s="77">
        <f t="shared" si="1"/>
        <v>2.7318881511050491E-3</v>
      </c>
      <c r="K110" s="77">
        <f>I110/'סכום נכסי הקרן'!$C$42</f>
        <v>-3.1911142193535781E-6</v>
      </c>
    </row>
    <row r="111" spans="2:11">
      <c r="B111" s="75" t="s">
        <v>1989</v>
      </c>
      <c r="C111" s="69" t="s">
        <v>1990</v>
      </c>
      <c r="D111" s="82" t="s">
        <v>485</v>
      </c>
      <c r="E111" s="82" t="s">
        <v>129</v>
      </c>
      <c r="F111" s="94">
        <v>44825</v>
      </c>
      <c r="G111" s="76">
        <v>1025100</v>
      </c>
      <c r="H111" s="78">
        <v>-5.7805090000000003</v>
      </c>
      <c r="I111" s="76">
        <v>-59.256</v>
      </c>
      <c r="J111" s="77">
        <f t="shared" si="1"/>
        <v>1.5371416992067221E-2</v>
      </c>
      <c r="K111" s="77">
        <f>I111/'סכום נכסי הקרן'!$C$42</f>
        <v>-1.7955327825246943E-5</v>
      </c>
    </row>
    <row r="112" spans="2:11">
      <c r="B112" s="75" t="s">
        <v>1840</v>
      </c>
      <c r="C112" s="69" t="s">
        <v>1991</v>
      </c>
      <c r="D112" s="82" t="s">
        <v>485</v>
      </c>
      <c r="E112" s="82" t="s">
        <v>129</v>
      </c>
      <c r="F112" s="94">
        <v>44887</v>
      </c>
      <c r="G112" s="76">
        <v>42870.704239999999</v>
      </c>
      <c r="H112" s="78">
        <v>-5.5612750000000002</v>
      </c>
      <c r="I112" s="76">
        <v>-2.3841578540000001</v>
      </c>
      <c r="J112" s="77">
        <f t="shared" si="1"/>
        <v>6.1846706744880049E-4</v>
      </c>
      <c r="K112" s="77">
        <f>I112/'סכום נכסי הקרן'!$C$42</f>
        <v>-7.2243040123712774E-7</v>
      </c>
    </row>
    <row r="113" spans="2:11">
      <c r="B113" s="75" t="s">
        <v>1992</v>
      </c>
      <c r="C113" s="69" t="s">
        <v>1993</v>
      </c>
      <c r="D113" s="82" t="s">
        <v>485</v>
      </c>
      <c r="E113" s="82" t="s">
        <v>129</v>
      </c>
      <c r="F113" s="94">
        <v>44886</v>
      </c>
      <c r="G113" s="76">
        <v>46944.373500000009</v>
      </c>
      <c r="H113" s="78">
        <v>-5.5356240000000003</v>
      </c>
      <c r="I113" s="76">
        <v>-2.5986639019999997</v>
      </c>
      <c r="J113" s="77">
        <f t="shared" si="1"/>
        <v>6.7411142263862735E-4</v>
      </c>
      <c r="K113" s="77">
        <f>I113/'סכום נכסי הקרן'!$C$42</f>
        <v>-7.8742848433990464E-7</v>
      </c>
    </row>
    <row r="114" spans="2:11">
      <c r="B114" s="75" t="s">
        <v>1994</v>
      </c>
      <c r="C114" s="69" t="s">
        <v>1975</v>
      </c>
      <c r="D114" s="82" t="s">
        <v>485</v>
      </c>
      <c r="E114" s="82" t="s">
        <v>129</v>
      </c>
      <c r="F114" s="94">
        <v>44887</v>
      </c>
      <c r="G114" s="76">
        <v>19844700</v>
      </c>
      <c r="H114" s="78">
        <v>-5.4841439999999997</v>
      </c>
      <c r="I114" s="76">
        <v>-1088.3119999999999</v>
      </c>
      <c r="J114" s="77">
        <f t="shared" si="1"/>
        <v>0.28231567384687895</v>
      </c>
      <c r="K114" s="77">
        <f>I114/'סכום נכסי הקרן'!$C$42</f>
        <v>-3.2977249115954754E-4</v>
      </c>
    </row>
    <row r="115" spans="2:11">
      <c r="B115" s="75" t="s">
        <v>1995</v>
      </c>
      <c r="C115" s="69" t="s">
        <v>1996</v>
      </c>
      <c r="D115" s="82" t="s">
        <v>485</v>
      </c>
      <c r="E115" s="82" t="s">
        <v>129</v>
      </c>
      <c r="F115" s="94">
        <v>44887</v>
      </c>
      <c r="G115" s="76">
        <v>107255.12910000001</v>
      </c>
      <c r="H115" s="78">
        <v>-5.5941349999999996</v>
      </c>
      <c r="I115" s="76">
        <v>-5.9999968409999989</v>
      </c>
      <c r="J115" s="77">
        <f t="shared" si="1"/>
        <v>1.556440755266927E-3</v>
      </c>
      <c r="K115" s="77">
        <f>I115/'סכום נכסי הקרן'!$C$42</f>
        <v>-1.8180759793202551E-6</v>
      </c>
    </row>
    <row r="116" spans="2:11">
      <c r="B116" s="75" t="s">
        <v>1997</v>
      </c>
      <c r="C116" s="69" t="s">
        <v>1998</v>
      </c>
      <c r="D116" s="82" t="s">
        <v>485</v>
      </c>
      <c r="E116" s="82" t="s">
        <v>129</v>
      </c>
      <c r="F116" s="94">
        <v>44964</v>
      </c>
      <c r="G116" s="76">
        <v>42949.699688000001</v>
      </c>
      <c r="H116" s="78">
        <v>-4.5173310000000004</v>
      </c>
      <c r="I116" s="76">
        <v>-1.9401801640000003</v>
      </c>
      <c r="J116" s="77">
        <f t="shared" si="1"/>
        <v>5.0329617828711638E-4</v>
      </c>
      <c r="K116" s="77">
        <f>I116/'סכום נכסי הקרן'!$C$42</f>
        <v>-5.8789946814940909E-7</v>
      </c>
    </row>
    <row r="117" spans="2:11">
      <c r="B117" s="75" t="s">
        <v>1997</v>
      </c>
      <c r="C117" s="69" t="s">
        <v>1999</v>
      </c>
      <c r="D117" s="82" t="s">
        <v>485</v>
      </c>
      <c r="E117" s="82" t="s">
        <v>129</v>
      </c>
      <c r="F117" s="94">
        <v>44964</v>
      </c>
      <c r="G117" s="76">
        <v>37613.698841999998</v>
      </c>
      <c r="H117" s="78">
        <v>-4.5173310000000004</v>
      </c>
      <c r="I117" s="76">
        <v>-1.6991353360000001</v>
      </c>
      <c r="J117" s="77">
        <f t="shared" si="1"/>
        <v>4.4076747967483881E-4</v>
      </c>
      <c r="K117" s="77">
        <f>I117/'סכום נכסי הקרן'!$C$42</f>
        <v>-5.148597944063237E-7</v>
      </c>
    </row>
    <row r="118" spans="2:11">
      <c r="B118" s="75" t="s">
        <v>2000</v>
      </c>
      <c r="C118" s="69" t="s">
        <v>2001</v>
      </c>
      <c r="D118" s="82" t="s">
        <v>485</v>
      </c>
      <c r="E118" s="82" t="s">
        <v>129</v>
      </c>
      <c r="F118" s="94">
        <v>44964</v>
      </c>
      <c r="G118" s="76">
        <v>75240.969901999997</v>
      </c>
      <c r="H118" s="78">
        <v>-4.4127720000000004</v>
      </c>
      <c r="I118" s="76">
        <v>-3.320212691</v>
      </c>
      <c r="J118" s="77">
        <f t="shared" si="1"/>
        <v>8.6128617820498566E-4</v>
      </c>
      <c r="K118" s="77">
        <f>I118/'סכום נכסי הקרן'!$C$42</f>
        <v>-1.0060670196511802E-6</v>
      </c>
    </row>
    <row r="119" spans="2:11">
      <c r="B119" s="75" t="s">
        <v>2002</v>
      </c>
      <c r="C119" s="69" t="s">
        <v>2003</v>
      </c>
      <c r="D119" s="82" t="s">
        <v>485</v>
      </c>
      <c r="E119" s="82" t="s">
        <v>129</v>
      </c>
      <c r="F119" s="94">
        <v>44937</v>
      </c>
      <c r="G119" s="76">
        <v>58381.230810000001</v>
      </c>
      <c r="H119" s="78">
        <v>-5.1493679999999999</v>
      </c>
      <c r="I119" s="76">
        <v>-3.0062645959999998</v>
      </c>
      <c r="J119" s="77">
        <f t="shared" si="1"/>
        <v>7.7984586697725966E-4</v>
      </c>
      <c r="K119" s="77">
        <f>I119/'סכום נכסי הקרן'!$C$42</f>
        <v>-9.1093672118626905E-7</v>
      </c>
    </row>
    <row r="120" spans="2:11">
      <c r="B120" s="75" t="s">
        <v>2004</v>
      </c>
      <c r="C120" s="69" t="s">
        <v>2005</v>
      </c>
      <c r="D120" s="82" t="s">
        <v>485</v>
      </c>
      <c r="E120" s="82" t="s">
        <v>129</v>
      </c>
      <c r="F120" s="94">
        <v>44956</v>
      </c>
      <c r="G120" s="76">
        <v>96769.423800000004</v>
      </c>
      <c r="H120" s="78">
        <v>-4.4206649999999996</v>
      </c>
      <c r="I120" s="76">
        <v>-4.277851611</v>
      </c>
      <c r="J120" s="77">
        <f t="shared" si="1"/>
        <v>1.1097043496501205E-3</v>
      </c>
      <c r="K120" s="77">
        <f>I120/'סכום נכסי הקרן'!$C$42</f>
        <v>-1.2962438919816687E-6</v>
      </c>
    </row>
    <row r="121" spans="2:11">
      <c r="B121" s="75" t="s">
        <v>2006</v>
      </c>
      <c r="C121" s="69" t="s">
        <v>2007</v>
      </c>
      <c r="D121" s="82" t="s">
        <v>485</v>
      </c>
      <c r="E121" s="82" t="s">
        <v>129</v>
      </c>
      <c r="F121" s="94">
        <v>44956</v>
      </c>
      <c r="G121" s="76">
        <v>43008.632799999999</v>
      </c>
      <c r="H121" s="78">
        <v>-4.4206649999999996</v>
      </c>
      <c r="I121" s="76">
        <v>-1.901267383</v>
      </c>
      <c r="J121" s="77">
        <f t="shared" si="1"/>
        <v>4.9320193326430023E-4</v>
      </c>
      <c r="K121" s="77">
        <f>I121/'סכום נכסי הקרן'!$C$42</f>
        <v>-5.7610839653730153E-7</v>
      </c>
    </row>
    <row r="122" spans="2:11">
      <c r="B122" s="75" t="s">
        <v>2008</v>
      </c>
      <c r="C122" s="69" t="s">
        <v>2009</v>
      </c>
      <c r="D122" s="82" t="s">
        <v>485</v>
      </c>
      <c r="E122" s="82" t="s">
        <v>129</v>
      </c>
      <c r="F122" s="94">
        <v>44957</v>
      </c>
      <c r="G122" s="76">
        <v>333511.25808</v>
      </c>
      <c r="H122" s="78">
        <v>-4.3546440000000004</v>
      </c>
      <c r="I122" s="76">
        <v>-14.523228665000001</v>
      </c>
      <c r="J122" s="77">
        <f t="shared" si="1"/>
        <v>3.7674261489276826E-3</v>
      </c>
      <c r="K122" s="77">
        <f>I122/'סכום נכסי הקרן'!$C$42</f>
        <v>-4.4007245133167704E-6</v>
      </c>
    </row>
    <row r="123" spans="2:11">
      <c r="B123" s="75" t="s">
        <v>2010</v>
      </c>
      <c r="C123" s="69" t="s">
        <v>2011</v>
      </c>
      <c r="D123" s="82" t="s">
        <v>485</v>
      </c>
      <c r="E123" s="82" t="s">
        <v>129</v>
      </c>
      <c r="F123" s="94">
        <v>44937</v>
      </c>
      <c r="G123" s="76">
        <v>56547.380429999997</v>
      </c>
      <c r="H123" s="78">
        <v>-5.0574810000000001</v>
      </c>
      <c r="I123" s="76">
        <v>-2.8598731899999996</v>
      </c>
      <c r="J123" s="77">
        <f t="shared" si="1"/>
        <v>7.4187092189691303E-4</v>
      </c>
      <c r="K123" s="77">
        <f>I123/'סכום נכסי הקרן'!$C$42</f>
        <v>-8.6657824802694631E-7</v>
      </c>
    </row>
    <row r="124" spans="2:11">
      <c r="B124" s="75" t="s">
        <v>2012</v>
      </c>
      <c r="C124" s="69" t="s">
        <v>2013</v>
      </c>
      <c r="D124" s="82" t="s">
        <v>485</v>
      </c>
      <c r="E124" s="82" t="s">
        <v>129</v>
      </c>
      <c r="F124" s="94">
        <v>44956</v>
      </c>
      <c r="G124" s="76">
        <v>99020.794068000003</v>
      </c>
      <c r="H124" s="78">
        <v>-4.3142209999999999</v>
      </c>
      <c r="I124" s="76">
        <v>-4.2719763500000001</v>
      </c>
      <c r="J124" s="77">
        <f t="shared" si="1"/>
        <v>1.1081802662363189E-3</v>
      </c>
      <c r="K124" s="77">
        <f>I124/'סכום נכסי הקרן'!$C$42</f>
        <v>-1.2944636125616288E-6</v>
      </c>
    </row>
    <row r="125" spans="2:11">
      <c r="B125" s="75" t="s">
        <v>2014</v>
      </c>
      <c r="C125" s="69" t="s">
        <v>2015</v>
      </c>
      <c r="D125" s="82" t="s">
        <v>485</v>
      </c>
      <c r="E125" s="82" t="s">
        <v>129</v>
      </c>
      <c r="F125" s="94">
        <v>44956</v>
      </c>
      <c r="G125" s="76">
        <v>77496.791501</v>
      </c>
      <c r="H125" s="78">
        <v>-4.3111829999999998</v>
      </c>
      <c r="I125" s="76">
        <v>-3.3410288260000001</v>
      </c>
      <c r="J125" s="77">
        <f t="shared" si="1"/>
        <v>8.6668602786152957E-4</v>
      </c>
      <c r="K125" s="77">
        <f>I125/'סכום נכסי הקרן'!$C$42</f>
        <v>-1.0123745754764063E-6</v>
      </c>
    </row>
    <row r="126" spans="2:11">
      <c r="B126" s="75" t="s">
        <v>2016</v>
      </c>
      <c r="C126" s="69" t="s">
        <v>2017</v>
      </c>
      <c r="D126" s="82" t="s">
        <v>485</v>
      </c>
      <c r="E126" s="82" t="s">
        <v>129</v>
      </c>
      <c r="F126" s="94">
        <v>44852</v>
      </c>
      <c r="G126" s="76">
        <v>75923.402799999996</v>
      </c>
      <c r="H126" s="78">
        <v>-4.3928710000000004</v>
      </c>
      <c r="I126" s="76">
        <v>-3.335217068</v>
      </c>
      <c r="J126" s="77">
        <f t="shared" si="1"/>
        <v>8.6517841756594805E-4</v>
      </c>
      <c r="K126" s="77">
        <f>I126/'סכום נכסי הקרן'!$C$42</f>
        <v>-1.0106135382796497E-6</v>
      </c>
    </row>
    <row r="127" spans="2:11">
      <c r="B127" s="75" t="s">
        <v>1850</v>
      </c>
      <c r="C127" s="69" t="s">
        <v>2018</v>
      </c>
      <c r="D127" s="82" t="s">
        <v>485</v>
      </c>
      <c r="E127" s="82" t="s">
        <v>129</v>
      </c>
      <c r="F127" s="94">
        <v>44852</v>
      </c>
      <c r="G127" s="76">
        <v>57015.176994000001</v>
      </c>
      <c r="H127" s="78">
        <v>-4.3506479999999996</v>
      </c>
      <c r="I127" s="76">
        <v>-2.4805297089999998</v>
      </c>
      <c r="J127" s="77">
        <f t="shared" si="1"/>
        <v>6.4346659440816384E-4</v>
      </c>
      <c r="K127" s="77">
        <f>I127/'סכום נכסי הקרן'!$C$42</f>
        <v>-7.5163230905493795E-7</v>
      </c>
    </row>
    <row r="128" spans="2:11">
      <c r="B128" s="75" t="s">
        <v>2019</v>
      </c>
      <c r="C128" s="69" t="s">
        <v>2020</v>
      </c>
      <c r="D128" s="82" t="s">
        <v>485</v>
      </c>
      <c r="E128" s="82" t="s">
        <v>129</v>
      </c>
      <c r="F128" s="94">
        <v>44852</v>
      </c>
      <c r="G128" s="76">
        <v>184460.01361200001</v>
      </c>
      <c r="H128" s="78">
        <v>-4.3506479999999996</v>
      </c>
      <c r="I128" s="76">
        <v>-8.0252060629999988</v>
      </c>
      <c r="J128" s="77">
        <f t="shared" si="1"/>
        <v>2.0817940603759799E-3</v>
      </c>
      <c r="K128" s="77">
        <f>I128/'סכום נכסי הקרן'!$C$42</f>
        <v>-2.4317403423505526E-6</v>
      </c>
    </row>
    <row r="129" spans="2:11">
      <c r="B129" s="75" t="s">
        <v>2021</v>
      </c>
      <c r="C129" s="69" t="s">
        <v>2022</v>
      </c>
      <c r="D129" s="82" t="s">
        <v>485</v>
      </c>
      <c r="E129" s="82" t="s">
        <v>129</v>
      </c>
      <c r="F129" s="94">
        <v>44865</v>
      </c>
      <c r="G129" s="76">
        <v>289426.15556400002</v>
      </c>
      <c r="H129" s="78">
        <v>-4.0991989999999996</v>
      </c>
      <c r="I129" s="76">
        <v>-11.864155467</v>
      </c>
      <c r="J129" s="77">
        <f t="shared" si="1"/>
        <v>3.0776441363232587E-3</v>
      </c>
      <c r="K129" s="77">
        <f>I129/'סכום נכסי הקרן'!$C$42</f>
        <v>-3.5949912376751845E-6</v>
      </c>
    </row>
    <row r="130" spans="2:11">
      <c r="B130" s="75" t="s">
        <v>2023</v>
      </c>
      <c r="C130" s="69" t="s">
        <v>1933</v>
      </c>
      <c r="D130" s="82" t="s">
        <v>485</v>
      </c>
      <c r="E130" s="82" t="s">
        <v>129</v>
      </c>
      <c r="F130" s="94">
        <v>44973</v>
      </c>
      <c r="G130" s="76">
        <v>43231540</v>
      </c>
      <c r="H130" s="78">
        <v>-2.9081399999999999</v>
      </c>
      <c r="I130" s="76">
        <v>-1257.2338</v>
      </c>
      <c r="J130" s="77">
        <f t="shared" si="1"/>
        <v>0.32613515924667952</v>
      </c>
      <c r="K130" s="77">
        <f>I130/'סכום נכסי הקרן'!$C$42</f>
        <v>-3.8095796260262171E-4</v>
      </c>
    </row>
    <row r="131" spans="2:11">
      <c r="B131" s="75" t="s">
        <v>2024</v>
      </c>
      <c r="C131" s="69" t="s">
        <v>2025</v>
      </c>
      <c r="D131" s="82" t="s">
        <v>485</v>
      </c>
      <c r="E131" s="82" t="s">
        <v>129</v>
      </c>
      <c r="F131" s="94">
        <v>44867</v>
      </c>
      <c r="G131" s="76">
        <v>174492.16735999996</v>
      </c>
      <c r="H131" s="78">
        <v>-3.786864</v>
      </c>
      <c r="I131" s="76">
        <v>-6.6077811410000002</v>
      </c>
      <c r="J131" s="77">
        <f t="shared" si="1"/>
        <v>1.7141042140986352E-3</v>
      </c>
      <c r="K131" s="77">
        <f>I131/'סכום נכסי הקרן'!$C$42</f>
        <v>-2.0022424156902136E-6</v>
      </c>
    </row>
    <row r="132" spans="2:11">
      <c r="B132" s="75" t="s">
        <v>2026</v>
      </c>
      <c r="C132" s="69" t="s">
        <v>2027</v>
      </c>
      <c r="D132" s="82" t="s">
        <v>485</v>
      </c>
      <c r="E132" s="82" t="s">
        <v>129</v>
      </c>
      <c r="F132" s="94">
        <v>44853</v>
      </c>
      <c r="G132" s="76">
        <v>103178.79144</v>
      </c>
      <c r="H132" s="78">
        <v>-3.7877869999999998</v>
      </c>
      <c r="I132" s="76">
        <v>-3.9081932169999996</v>
      </c>
      <c r="J132" s="77">
        <f t="shared" si="1"/>
        <v>1.0138124008383226E-3</v>
      </c>
      <c r="K132" s="77">
        <f>I132/'סכום נכסי הקרן'!$C$42</f>
        <v>-1.1842326585601703E-6</v>
      </c>
    </row>
    <row r="133" spans="2:11">
      <c r="B133" s="75" t="s">
        <v>2028</v>
      </c>
      <c r="C133" s="69" t="s">
        <v>2029</v>
      </c>
      <c r="D133" s="82" t="s">
        <v>485</v>
      </c>
      <c r="E133" s="82" t="s">
        <v>129</v>
      </c>
      <c r="F133" s="94">
        <v>44853</v>
      </c>
      <c r="G133" s="76">
        <v>85982.326199999996</v>
      </c>
      <c r="H133" s="78">
        <v>-3.7877869999999998</v>
      </c>
      <c r="I133" s="76">
        <v>-3.2568276799999998</v>
      </c>
      <c r="J133" s="77">
        <f t="shared" si="1"/>
        <v>8.4484366714909645E-4</v>
      </c>
      <c r="K133" s="77">
        <f>I133/'סכום נכסי הקרן'!$C$42</f>
        <v>-9.8686054854763143E-7</v>
      </c>
    </row>
    <row r="134" spans="2:11">
      <c r="B134" s="75" t="s">
        <v>2030</v>
      </c>
      <c r="C134" s="69" t="s">
        <v>2031</v>
      </c>
      <c r="D134" s="82" t="s">
        <v>485</v>
      </c>
      <c r="E134" s="82" t="s">
        <v>129</v>
      </c>
      <c r="F134" s="94">
        <v>44865</v>
      </c>
      <c r="G134" s="76">
        <v>38214.367200000001</v>
      </c>
      <c r="H134" s="78">
        <v>-3.762165</v>
      </c>
      <c r="I134" s="76">
        <v>-1.437687449</v>
      </c>
      <c r="J134" s="77">
        <f t="shared" si="1"/>
        <v>3.7294608618267138E-4</v>
      </c>
      <c r="K134" s="77">
        <f>I134/'סכום נכסי הקרן'!$C$42</f>
        <v>-4.3563773216278515E-7</v>
      </c>
    </row>
    <row r="135" spans="2:11">
      <c r="B135" s="75" t="s">
        <v>2030</v>
      </c>
      <c r="C135" s="69" t="s">
        <v>2032</v>
      </c>
      <c r="D135" s="82" t="s">
        <v>485</v>
      </c>
      <c r="E135" s="82" t="s">
        <v>129</v>
      </c>
      <c r="F135" s="94">
        <v>44865</v>
      </c>
      <c r="G135" s="76">
        <v>54544.476000000002</v>
      </c>
      <c r="H135" s="78">
        <v>-3.762165</v>
      </c>
      <c r="I135" s="76">
        <v>-2.0520530480000003</v>
      </c>
      <c r="J135" s="77">
        <f t="shared" si="1"/>
        <v>5.3231677957760464E-4</v>
      </c>
      <c r="K135" s="77">
        <f>I135/'סכום נכסי הקרן'!$C$42</f>
        <v>-6.2179838652013645E-7</v>
      </c>
    </row>
    <row r="136" spans="2:11">
      <c r="B136" s="75" t="s">
        <v>2033</v>
      </c>
      <c r="C136" s="69" t="s">
        <v>2034</v>
      </c>
      <c r="D136" s="82" t="s">
        <v>485</v>
      </c>
      <c r="E136" s="82" t="s">
        <v>129</v>
      </c>
      <c r="F136" s="94">
        <v>44859</v>
      </c>
      <c r="G136" s="76">
        <v>98208.26946000001</v>
      </c>
      <c r="H136" s="78">
        <v>-3.5439050000000001</v>
      </c>
      <c r="I136" s="76">
        <v>-3.4804077669999995</v>
      </c>
      <c r="J136" s="77">
        <f t="shared" si="1"/>
        <v>9.0284189093064885E-4</v>
      </c>
      <c r="K136" s="77">
        <f>I136/'סכום נכסי הקרן'!$C$42</f>
        <v>-1.054608181821599E-6</v>
      </c>
    </row>
    <row r="137" spans="2:11">
      <c r="B137" s="75" t="s">
        <v>2035</v>
      </c>
      <c r="C137" s="69" t="s">
        <v>2036</v>
      </c>
      <c r="D137" s="82" t="s">
        <v>485</v>
      </c>
      <c r="E137" s="82" t="s">
        <v>129</v>
      </c>
      <c r="F137" s="94">
        <v>44867</v>
      </c>
      <c r="G137" s="76">
        <v>87343.887567999991</v>
      </c>
      <c r="H137" s="78">
        <v>-3.7326169999999999</v>
      </c>
      <c r="I137" s="76">
        <v>-3.260213185</v>
      </c>
      <c r="J137" s="77">
        <f t="shared" si="1"/>
        <v>8.4572189060467455E-4</v>
      </c>
      <c r="K137" s="77">
        <f>I137/'סכום נכסי הקרן'!$C$42</f>
        <v>-9.8788639997413702E-7</v>
      </c>
    </row>
    <row r="138" spans="2:11">
      <c r="B138" s="75" t="s">
        <v>2037</v>
      </c>
      <c r="C138" s="69" t="s">
        <v>2038</v>
      </c>
      <c r="D138" s="82" t="s">
        <v>485</v>
      </c>
      <c r="E138" s="82" t="s">
        <v>129</v>
      </c>
      <c r="F138" s="94">
        <v>44853</v>
      </c>
      <c r="G138" s="76">
        <v>109245.689</v>
      </c>
      <c r="H138" s="78">
        <v>-3.6337640000000002</v>
      </c>
      <c r="I138" s="76">
        <v>-3.969730255</v>
      </c>
      <c r="J138" s="77">
        <f t="shared" si="1"/>
        <v>1.0297755348931811E-3</v>
      </c>
      <c r="K138" s="77">
        <f>I138/'סכום נכסי הקרן'!$C$42</f>
        <v>-1.2028791701486119E-6</v>
      </c>
    </row>
    <row r="139" spans="2:11">
      <c r="B139" s="75" t="s">
        <v>2037</v>
      </c>
      <c r="C139" s="69" t="s">
        <v>2039</v>
      </c>
      <c r="D139" s="82" t="s">
        <v>485</v>
      </c>
      <c r="E139" s="82" t="s">
        <v>129</v>
      </c>
      <c r="F139" s="94">
        <v>44853</v>
      </c>
      <c r="G139" s="76">
        <v>114807.8187</v>
      </c>
      <c r="H139" s="78">
        <v>-3.6337640000000002</v>
      </c>
      <c r="I139" s="76">
        <v>-4.1718449079999997</v>
      </c>
      <c r="J139" s="77">
        <f t="shared" si="1"/>
        <v>1.0822054763585174E-3</v>
      </c>
      <c r="K139" s="77">
        <f>I139/'סכום נכסי הקרן'!$C$42</f>
        <v>-1.2641225016745507E-6</v>
      </c>
    </row>
    <row r="140" spans="2:11">
      <c r="B140" s="75" t="s">
        <v>2040</v>
      </c>
      <c r="C140" s="69" t="s">
        <v>2041</v>
      </c>
      <c r="D140" s="82" t="s">
        <v>485</v>
      </c>
      <c r="E140" s="82" t="s">
        <v>129</v>
      </c>
      <c r="F140" s="94">
        <v>44853</v>
      </c>
      <c r="G140" s="76">
        <v>120187.49897</v>
      </c>
      <c r="H140" s="78">
        <v>-3.618897</v>
      </c>
      <c r="I140" s="76">
        <v>-4.3494622139999999</v>
      </c>
      <c r="J140" s="77">
        <f t="shared" ref="J140:J203" si="2">IFERROR(I140/$I$11,0)</f>
        <v>1.1282806362669419E-3</v>
      </c>
      <c r="K140" s="77">
        <f>I140/'סכום נכסי הקרן'!$C$42</f>
        <v>-1.3179428229359791E-6</v>
      </c>
    </row>
    <row r="141" spans="2:11">
      <c r="B141" s="75" t="s">
        <v>2042</v>
      </c>
      <c r="C141" s="69" t="s">
        <v>2043</v>
      </c>
      <c r="D141" s="82" t="s">
        <v>485</v>
      </c>
      <c r="E141" s="82" t="s">
        <v>129</v>
      </c>
      <c r="F141" s="94">
        <v>44867</v>
      </c>
      <c r="G141" s="76">
        <v>87414.105744</v>
      </c>
      <c r="H141" s="78">
        <v>-3.6492909999999998</v>
      </c>
      <c r="I141" s="76">
        <v>-3.189995009</v>
      </c>
      <c r="J141" s="77">
        <f t="shared" si="2"/>
        <v>8.2750680919994987E-4</v>
      </c>
      <c r="K141" s="77">
        <f>I141/'סכום נכסי הקרן'!$C$42</f>
        <v>-9.6660939225557881E-7</v>
      </c>
    </row>
    <row r="142" spans="2:11">
      <c r="B142" s="75" t="s">
        <v>2044</v>
      </c>
      <c r="C142" s="69" t="s">
        <v>2045</v>
      </c>
      <c r="D142" s="82" t="s">
        <v>485</v>
      </c>
      <c r="E142" s="82" t="s">
        <v>129</v>
      </c>
      <c r="F142" s="94">
        <v>44859</v>
      </c>
      <c r="G142" s="76">
        <v>54638.518200000006</v>
      </c>
      <c r="H142" s="78">
        <v>-3.395391</v>
      </c>
      <c r="I142" s="76">
        <v>-1.8551913689999999</v>
      </c>
      <c r="J142" s="77">
        <f t="shared" si="2"/>
        <v>4.812494959663671E-4</v>
      </c>
      <c r="K142" s="77">
        <f>I142/'סכום נכסי הקרן'!$C$42</f>
        <v>-5.6214677347380295E-7</v>
      </c>
    </row>
    <row r="143" spans="2:11">
      <c r="B143" s="75" t="s">
        <v>2046</v>
      </c>
      <c r="C143" s="69" t="s">
        <v>2047</v>
      </c>
      <c r="D143" s="82" t="s">
        <v>485</v>
      </c>
      <c r="E143" s="82" t="s">
        <v>129</v>
      </c>
      <c r="F143" s="94">
        <v>44854</v>
      </c>
      <c r="G143" s="76">
        <v>114972.5358</v>
      </c>
      <c r="H143" s="78">
        <v>-3.535428</v>
      </c>
      <c r="I143" s="76">
        <v>-4.0647709530000009</v>
      </c>
      <c r="J143" s="77">
        <f t="shared" si="2"/>
        <v>1.0544297505029952E-3</v>
      </c>
      <c r="K143" s="77">
        <f>I143/'סכום נכסי הקרן'!$C$42</f>
        <v>-1.2316777203263206E-6</v>
      </c>
    </row>
    <row r="144" spans="2:11">
      <c r="B144" s="75" t="s">
        <v>2046</v>
      </c>
      <c r="C144" s="69" t="s">
        <v>2048</v>
      </c>
      <c r="D144" s="82" t="s">
        <v>485</v>
      </c>
      <c r="E144" s="82" t="s">
        <v>129</v>
      </c>
      <c r="F144" s="94">
        <v>44854</v>
      </c>
      <c r="G144" s="76">
        <v>109402.42600000002</v>
      </c>
      <c r="H144" s="78">
        <v>-3.535428</v>
      </c>
      <c r="I144" s="76">
        <v>-3.867843744</v>
      </c>
      <c r="J144" s="77">
        <f t="shared" si="2"/>
        <v>1.0033454679556921E-3</v>
      </c>
      <c r="K144" s="77">
        <f>I144/'סכום נכסי הקרן'!$C$42</f>
        <v>-1.1720062508497117E-6</v>
      </c>
    </row>
    <row r="145" spans="2:11">
      <c r="B145" s="75" t="s">
        <v>2049</v>
      </c>
      <c r="C145" s="69" t="s">
        <v>2050</v>
      </c>
      <c r="D145" s="82" t="s">
        <v>485</v>
      </c>
      <c r="E145" s="82" t="s">
        <v>129</v>
      </c>
      <c r="F145" s="94">
        <v>44972</v>
      </c>
      <c r="G145" s="76">
        <v>109433.77340000001</v>
      </c>
      <c r="H145" s="78">
        <v>-2.5452520000000001</v>
      </c>
      <c r="I145" s="76">
        <v>-2.7853650449999998</v>
      </c>
      <c r="J145" s="77">
        <f t="shared" si="2"/>
        <v>7.2254299280786886E-4</v>
      </c>
      <c r="K145" s="77">
        <f>I145/'סכום נכסי הקרן'!$C$42</f>
        <v>-8.4400132469216115E-7</v>
      </c>
    </row>
    <row r="146" spans="2:11">
      <c r="B146" s="75" t="s">
        <v>2049</v>
      </c>
      <c r="C146" s="69" t="s">
        <v>2051</v>
      </c>
      <c r="D146" s="82" t="s">
        <v>485</v>
      </c>
      <c r="E146" s="82" t="s">
        <v>129</v>
      </c>
      <c r="F146" s="94">
        <v>44972</v>
      </c>
      <c r="G146" s="76">
        <v>76670.319480000006</v>
      </c>
      <c r="H146" s="78">
        <v>-2.5452520000000001</v>
      </c>
      <c r="I146" s="76">
        <v>-1.9514526570000004</v>
      </c>
      <c r="J146" s="77">
        <f t="shared" si="2"/>
        <v>5.0622034107979834E-4</v>
      </c>
      <c r="K146" s="77">
        <f>I146/'סכום נכסי הקרן'!$C$42</f>
        <v>-5.9131517807283971E-7</v>
      </c>
    </row>
    <row r="147" spans="2:11">
      <c r="B147" s="75" t="s">
        <v>2052</v>
      </c>
      <c r="C147" s="69" t="s">
        <v>2053</v>
      </c>
      <c r="D147" s="82" t="s">
        <v>485</v>
      </c>
      <c r="E147" s="82" t="s">
        <v>129</v>
      </c>
      <c r="F147" s="94">
        <v>44972</v>
      </c>
      <c r="G147" s="76">
        <v>21890.516368000001</v>
      </c>
      <c r="H147" s="78">
        <v>-2.5276299999999998</v>
      </c>
      <c r="I147" s="76">
        <v>-0.55331132100000002</v>
      </c>
      <c r="J147" s="77">
        <f t="shared" si="2"/>
        <v>1.4353279062917783E-4</v>
      </c>
      <c r="K147" s="77">
        <f>I147/'סכום נכסי הקרן'!$C$42</f>
        <v>-1.6766042523922377E-7</v>
      </c>
    </row>
    <row r="148" spans="2:11">
      <c r="B148" s="75" t="s">
        <v>2054</v>
      </c>
      <c r="C148" s="69" t="s">
        <v>2055</v>
      </c>
      <c r="D148" s="82" t="s">
        <v>485</v>
      </c>
      <c r="E148" s="82" t="s">
        <v>129</v>
      </c>
      <c r="F148" s="94">
        <v>44854</v>
      </c>
      <c r="G148" s="76">
        <v>98510.144922000007</v>
      </c>
      <c r="H148" s="78">
        <v>-3.48502</v>
      </c>
      <c r="I148" s="76">
        <v>-3.4330978509999999</v>
      </c>
      <c r="J148" s="77">
        <f t="shared" si="2"/>
        <v>8.9056937090405792E-4</v>
      </c>
      <c r="K148" s="77">
        <f>I148/'סכום נכסי הקרן'!$C$42</f>
        <v>-1.040272670630076E-6</v>
      </c>
    </row>
    <row r="149" spans="2:11">
      <c r="B149" s="75" t="s">
        <v>2056</v>
      </c>
      <c r="C149" s="69" t="s">
        <v>2057</v>
      </c>
      <c r="D149" s="82" t="s">
        <v>485</v>
      </c>
      <c r="E149" s="82" t="s">
        <v>129</v>
      </c>
      <c r="F149" s="94">
        <v>44854</v>
      </c>
      <c r="G149" s="76">
        <v>87619.744688000006</v>
      </c>
      <c r="H149" s="78">
        <v>-3.4198580000000001</v>
      </c>
      <c r="I149" s="76">
        <v>-2.9964711080000002</v>
      </c>
      <c r="J149" s="77">
        <f t="shared" si="2"/>
        <v>7.7730536832978426E-4</v>
      </c>
      <c r="K149" s="77">
        <f>I149/'סכום נכסי הקרן'!$C$42</f>
        <v>-9.0796916874275927E-7</v>
      </c>
    </row>
    <row r="150" spans="2:11">
      <c r="B150" s="75" t="s">
        <v>2058</v>
      </c>
      <c r="C150" s="69" t="s">
        <v>2059</v>
      </c>
      <c r="D150" s="82" t="s">
        <v>485</v>
      </c>
      <c r="E150" s="82" t="s">
        <v>129</v>
      </c>
      <c r="F150" s="94">
        <v>44867</v>
      </c>
      <c r="G150" s="76">
        <v>175445.12831999999</v>
      </c>
      <c r="H150" s="78">
        <v>-3.2848290000000002</v>
      </c>
      <c r="I150" s="76">
        <v>-5.7630731850000005</v>
      </c>
      <c r="J150" s="77">
        <f t="shared" si="2"/>
        <v>1.4949811172275545E-3</v>
      </c>
      <c r="K150" s="77">
        <f>I150/'סכום נכסי הקרן'!$C$42</f>
        <v>-1.7462850735379545E-6</v>
      </c>
    </row>
    <row r="151" spans="2:11">
      <c r="B151" s="75" t="s">
        <v>2060</v>
      </c>
      <c r="C151" s="69" t="s">
        <v>2061</v>
      </c>
      <c r="D151" s="82" t="s">
        <v>485</v>
      </c>
      <c r="E151" s="82" t="s">
        <v>129</v>
      </c>
      <c r="F151" s="94">
        <v>44837</v>
      </c>
      <c r="G151" s="76">
        <v>109684.5526</v>
      </c>
      <c r="H151" s="78">
        <v>-3.247404</v>
      </c>
      <c r="I151" s="76">
        <v>-3.5619005809999997</v>
      </c>
      <c r="J151" s="77">
        <f t="shared" si="2"/>
        <v>9.2398169155591837E-4</v>
      </c>
      <c r="K151" s="77">
        <f>I151/'סכום נכסי הקרן'!$C$42</f>
        <v>-1.0793015494260927E-6</v>
      </c>
    </row>
    <row r="152" spans="2:11">
      <c r="B152" s="75" t="s">
        <v>2062</v>
      </c>
      <c r="C152" s="69" t="s">
        <v>2063</v>
      </c>
      <c r="D152" s="82" t="s">
        <v>485</v>
      </c>
      <c r="E152" s="82" t="s">
        <v>129</v>
      </c>
      <c r="F152" s="94">
        <v>44973</v>
      </c>
      <c r="G152" s="76">
        <v>109778.59480000001</v>
      </c>
      <c r="H152" s="78">
        <v>-2.1927560000000001</v>
      </c>
      <c r="I152" s="76">
        <v>-2.407176438</v>
      </c>
      <c r="J152" s="77">
        <f t="shared" si="2"/>
        <v>6.244382476369827E-4</v>
      </c>
      <c r="K152" s="77">
        <f>I152/'סכום נכסי הקרן'!$C$42</f>
        <v>-7.2940532735082062E-7</v>
      </c>
    </row>
    <row r="153" spans="2:11">
      <c r="B153" s="75" t="s">
        <v>2064</v>
      </c>
      <c r="C153" s="69" t="s">
        <v>2065</v>
      </c>
      <c r="D153" s="82" t="s">
        <v>485</v>
      </c>
      <c r="E153" s="82" t="s">
        <v>129</v>
      </c>
      <c r="F153" s="94">
        <v>44973</v>
      </c>
      <c r="G153" s="76">
        <v>272282.01172499999</v>
      </c>
      <c r="H153" s="78">
        <v>-2.1810849999999999</v>
      </c>
      <c r="I153" s="76">
        <v>-5.9387009439999998</v>
      </c>
      <c r="J153" s="77">
        <f t="shared" si="2"/>
        <v>1.5405401748583645E-3</v>
      </c>
      <c r="K153" s="77">
        <f>I153/'סכום נכסי הקרן'!$C$42</f>
        <v>-1.7995025365469065E-6</v>
      </c>
    </row>
    <row r="154" spans="2:11">
      <c r="B154" s="75" t="s">
        <v>2066</v>
      </c>
      <c r="C154" s="69" t="s">
        <v>2067</v>
      </c>
      <c r="D154" s="82" t="s">
        <v>485</v>
      </c>
      <c r="E154" s="82" t="s">
        <v>129</v>
      </c>
      <c r="F154" s="94">
        <v>44977</v>
      </c>
      <c r="G154" s="76">
        <v>191620.19863599996</v>
      </c>
      <c r="H154" s="78">
        <v>-1.8648169999999999</v>
      </c>
      <c r="I154" s="76">
        <v>-3.5733668019999998</v>
      </c>
      <c r="J154" s="77">
        <f t="shared" si="2"/>
        <v>9.2695610873416538E-4</v>
      </c>
      <c r="K154" s="77">
        <f>I154/'סכום נכסי הקרן'!$C$42</f>
        <v>-1.0827759614176503E-6</v>
      </c>
    </row>
    <row r="155" spans="2:11">
      <c r="B155" s="75" t="s">
        <v>2068</v>
      </c>
      <c r="C155" s="69" t="s">
        <v>2069</v>
      </c>
      <c r="D155" s="82" t="s">
        <v>485</v>
      </c>
      <c r="E155" s="82" t="s">
        <v>129</v>
      </c>
      <c r="F155" s="94">
        <v>44977</v>
      </c>
      <c r="G155" s="76">
        <v>181377.795419</v>
      </c>
      <c r="H155" s="78">
        <v>-1.8300339999999999</v>
      </c>
      <c r="I155" s="76">
        <v>-3.3192761059999993</v>
      </c>
      <c r="J155" s="77">
        <f t="shared" si="2"/>
        <v>8.610432215662736E-4</v>
      </c>
      <c r="K155" s="77">
        <f>I155/'סכום נכסי הקרן'!$C$42</f>
        <v>-1.0057832223865787E-6</v>
      </c>
    </row>
    <row r="156" spans="2:11">
      <c r="B156" s="75" t="s">
        <v>2070</v>
      </c>
      <c r="C156" s="69" t="s">
        <v>2071</v>
      </c>
      <c r="D156" s="82" t="s">
        <v>485</v>
      </c>
      <c r="E156" s="82" t="s">
        <v>129</v>
      </c>
      <c r="F156" s="94">
        <v>45013</v>
      </c>
      <c r="G156" s="76">
        <v>110248.8058</v>
      </c>
      <c r="H156" s="78">
        <v>-1.6812400000000001</v>
      </c>
      <c r="I156" s="76">
        <v>-1.8535473740000001</v>
      </c>
      <c r="J156" s="77">
        <f t="shared" si="2"/>
        <v>4.8082303227192484E-4</v>
      </c>
      <c r="K156" s="77">
        <f>I156/'סכום נכסי הקרן'!$C$42</f>
        <v>-5.6164862190825578E-7</v>
      </c>
    </row>
    <row r="157" spans="2:11">
      <c r="B157" s="75" t="s">
        <v>2070</v>
      </c>
      <c r="C157" s="69" t="s">
        <v>2072</v>
      </c>
      <c r="D157" s="82" t="s">
        <v>485</v>
      </c>
      <c r="E157" s="82" t="s">
        <v>129</v>
      </c>
      <c r="F157" s="94">
        <v>45013</v>
      </c>
      <c r="G157" s="76">
        <v>28965.502035000001</v>
      </c>
      <c r="H157" s="78">
        <v>-1.6812400000000001</v>
      </c>
      <c r="I157" s="76">
        <v>-0.48697969899999999</v>
      </c>
      <c r="J157" s="77">
        <f t="shared" si="2"/>
        <v>1.2632590826246084E-4</v>
      </c>
      <c r="K157" s="77">
        <f>I157/'סכום נכסי הקרן'!$C$42</f>
        <v>-1.4756109321900029E-7</v>
      </c>
    </row>
    <row r="158" spans="2:11">
      <c r="B158" s="75" t="s">
        <v>2073</v>
      </c>
      <c r="C158" s="69" t="s">
        <v>2074</v>
      </c>
      <c r="D158" s="82" t="s">
        <v>485</v>
      </c>
      <c r="E158" s="82" t="s">
        <v>129</v>
      </c>
      <c r="F158" s="94">
        <v>44868</v>
      </c>
      <c r="G158" s="76">
        <v>77239.993600000002</v>
      </c>
      <c r="H158" s="78">
        <v>-2.6852269999999998</v>
      </c>
      <c r="I158" s="76">
        <v>-2.074069374</v>
      </c>
      <c r="J158" s="77">
        <f t="shared" si="2"/>
        <v>5.3802796709581852E-4</v>
      </c>
      <c r="K158" s="77">
        <f>I158/'סכום נכסי הקרן'!$C$42</f>
        <v>-6.2846961560811915E-7</v>
      </c>
    </row>
    <row r="159" spans="2:11">
      <c r="B159" s="75" t="s">
        <v>2075</v>
      </c>
      <c r="C159" s="69" t="s">
        <v>2076</v>
      </c>
      <c r="D159" s="82" t="s">
        <v>485</v>
      </c>
      <c r="E159" s="82" t="s">
        <v>129</v>
      </c>
      <c r="F159" s="94">
        <v>44868</v>
      </c>
      <c r="G159" s="76">
        <v>110342.84800000001</v>
      </c>
      <c r="H159" s="78">
        <v>-2.6852269999999998</v>
      </c>
      <c r="I159" s="76">
        <v>-2.9629562479999998</v>
      </c>
      <c r="J159" s="77">
        <f t="shared" si="2"/>
        <v>7.6861138141722245E-4</v>
      </c>
      <c r="K159" s="77">
        <f>I159/'סכום נכסי הקרן'!$C$42</f>
        <v>-8.978137364098772E-7</v>
      </c>
    </row>
    <row r="160" spans="2:11">
      <c r="B160" s="75" t="s">
        <v>2077</v>
      </c>
      <c r="C160" s="69" t="s">
        <v>2078</v>
      </c>
      <c r="D160" s="82" t="s">
        <v>485</v>
      </c>
      <c r="E160" s="82" t="s">
        <v>129</v>
      </c>
      <c r="F160" s="94">
        <v>45013</v>
      </c>
      <c r="G160" s="76">
        <v>37516.568319999998</v>
      </c>
      <c r="H160" s="78">
        <v>-1.5945800000000001</v>
      </c>
      <c r="I160" s="76">
        <v>-0.59823175699999998</v>
      </c>
      <c r="J160" s="77">
        <f t="shared" si="2"/>
        <v>1.5518546298676976E-4</v>
      </c>
      <c r="K160" s="77">
        <f>I160/'סכום נכסי הקרן'!$C$42</f>
        <v>-1.812718933510272E-7</v>
      </c>
    </row>
    <row r="161" spans="2:11">
      <c r="B161" s="75" t="s">
        <v>2079</v>
      </c>
      <c r="C161" s="69" t="s">
        <v>2080</v>
      </c>
      <c r="D161" s="82" t="s">
        <v>485</v>
      </c>
      <c r="E161" s="82" t="s">
        <v>129</v>
      </c>
      <c r="F161" s="94">
        <v>44868</v>
      </c>
      <c r="G161" s="76">
        <v>48333.487709999994</v>
      </c>
      <c r="H161" s="78">
        <v>-2.6502330000000001</v>
      </c>
      <c r="I161" s="76">
        <v>-1.280949981</v>
      </c>
      <c r="J161" s="77">
        <f t="shared" si="2"/>
        <v>3.3228730093039666E-4</v>
      </c>
      <c r="K161" s="77">
        <f>I161/'סכום נכסי הקרן'!$C$42</f>
        <v>-3.8814426955243087E-7</v>
      </c>
    </row>
    <row r="162" spans="2:11">
      <c r="B162" s="75" t="s">
        <v>2079</v>
      </c>
      <c r="C162" s="69" t="s">
        <v>2081</v>
      </c>
      <c r="D162" s="82" t="s">
        <v>485</v>
      </c>
      <c r="E162" s="82" t="s">
        <v>129</v>
      </c>
      <c r="F162" s="94">
        <v>44868</v>
      </c>
      <c r="G162" s="76">
        <v>121418.51136800001</v>
      </c>
      <c r="H162" s="78">
        <v>-2.6502330000000001</v>
      </c>
      <c r="I162" s="76">
        <v>-3.2178733049999995</v>
      </c>
      <c r="J162" s="77">
        <f t="shared" si="2"/>
        <v>8.3473863235447045E-4</v>
      </c>
      <c r="K162" s="77">
        <f>I162/'סכום נכסי הקרן'!$C$42</f>
        <v>-9.7505687342017401E-7</v>
      </c>
    </row>
    <row r="163" spans="2:11">
      <c r="B163" s="75" t="s">
        <v>2082</v>
      </c>
      <c r="C163" s="69" t="s">
        <v>2083</v>
      </c>
      <c r="D163" s="82" t="s">
        <v>485</v>
      </c>
      <c r="E163" s="82" t="s">
        <v>129</v>
      </c>
      <c r="F163" s="94">
        <v>44868</v>
      </c>
      <c r="G163" s="76">
        <v>77283.879960000006</v>
      </c>
      <c r="H163" s="78">
        <v>-2.6269170000000002</v>
      </c>
      <c r="I163" s="76">
        <v>-2.0301830139999999</v>
      </c>
      <c r="J163" s="77">
        <f t="shared" si="2"/>
        <v>5.2664354121786559E-4</v>
      </c>
      <c r="K163" s="77">
        <f>I163/'סכום נכסי הקרן'!$C$42</f>
        <v>-6.1517148578402022E-7</v>
      </c>
    </row>
    <row r="164" spans="2:11">
      <c r="B164" s="75" t="s">
        <v>2084</v>
      </c>
      <c r="C164" s="69" t="s">
        <v>2085</v>
      </c>
      <c r="D164" s="82" t="s">
        <v>485</v>
      </c>
      <c r="E164" s="82" t="s">
        <v>129</v>
      </c>
      <c r="F164" s="94">
        <v>45013</v>
      </c>
      <c r="G164" s="76">
        <v>44187.295039999997</v>
      </c>
      <c r="H164" s="78">
        <v>-1.479263</v>
      </c>
      <c r="I164" s="76">
        <v>-0.65364622899999991</v>
      </c>
      <c r="J164" s="77">
        <f t="shared" si="2"/>
        <v>1.6956036099721988E-4</v>
      </c>
      <c r="K164" s="77">
        <f>I164/'סכום נכסי הקרן'!$C$42</f>
        <v>-1.9806318893329678E-7</v>
      </c>
    </row>
    <row r="165" spans="2:11">
      <c r="B165" s="75" t="s">
        <v>2086</v>
      </c>
      <c r="C165" s="69" t="s">
        <v>2087</v>
      </c>
      <c r="D165" s="82" t="s">
        <v>485</v>
      </c>
      <c r="E165" s="82" t="s">
        <v>129</v>
      </c>
      <c r="F165" s="94">
        <v>45014</v>
      </c>
      <c r="G165" s="76">
        <v>48399.37455</v>
      </c>
      <c r="H165" s="78">
        <v>-1.3965449999999999</v>
      </c>
      <c r="I165" s="76">
        <v>-0.67591928299999993</v>
      </c>
      <c r="J165" s="77">
        <f t="shared" si="2"/>
        <v>1.7533814553753361E-4</v>
      </c>
      <c r="K165" s="77">
        <f>I165/'סכום נכסי הקרן'!$C$42</f>
        <v>-2.0481220989724015E-7</v>
      </c>
    </row>
    <row r="166" spans="2:11">
      <c r="B166" s="75" t="s">
        <v>2086</v>
      </c>
      <c r="C166" s="69" t="s">
        <v>2088</v>
      </c>
      <c r="D166" s="82" t="s">
        <v>485</v>
      </c>
      <c r="E166" s="82" t="s">
        <v>129</v>
      </c>
      <c r="F166" s="94">
        <v>45014</v>
      </c>
      <c r="G166" s="76">
        <v>37580.517015999998</v>
      </c>
      <c r="H166" s="78">
        <v>-1.3965449999999999</v>
      </c>
      <c r="I166" s="76">
        <v>-0.52482901700000006</v>
      </c>
      <c r="J166" s="77">
        <f t="shared" si="2"/>
        <v>1.3614428361421186E-4</v>
      </c>
      <c r="K166" s="77">
        <f>I166/'סכום נכסי הקרן'!$C$42</f>
        <v>-1.5902992190558092E-7</v>
      </c>
    </row>
    <row r="167" spans="2:11">
      <c r="B167" s="75" t="s">
        <v>2089</v>
      </c>
      <c r="C167" s="69" t="s">
        <v>2090</v>
      </c>
      <c r="D167" s="82" t="s">
        <v>485</v>
      </c>
      <c r="E167" s="82" t="s">
        <v>129</v>
      </c>
      <c r="F167" s="94">
        <v>45012</v>
      </c>
      <c r="G167" s="76">
        <v>154809.1349</v>
      </c>
      <c r="H167" s="78">
        <v>-1.3584579999999999</v>
      </c>
      <c r="I167" s="76">
        <v>-2.1030168170000003</v>
      </c>
      <c r="J167" s="77">
        <f t="shared" si="2"/>
        <v>5.4553713439038957E-4</v>
      </c>
      <c r="K167" s="77">
        <f>I167/'סכום נכסי הקרן'!$C$42</f>
        <v>-6.3724106202312622E-7</v>
      </c>
    </row>
    <row r="168" spans="2:11">
      <c r="B168" s="75" t="s">
        <v>2091</v>
      </c>
      <c r="C168" s="69" t="s">
        <v>2092</v>
      </c>
      <c r="D168" s="82" t="s">
        <v>485</v>
      </c>
      <c r="E168" s="82" t="s">
        <v>129</v>
      </c>
      <c r="F168" s="94">
        <v>45014</v>
      </c>
      <c r="G168" s="76">
        <v>188009.16623999999</v>
      </c>
      <c r="H168" s="78">
        <v>-1.339064</v>
      </c>
      <c r="I168" s="76">
        <v>-2.5175639190000001</v>
      </c>
      <c r="J168" s="77">
        <f t="shared" si="2"/>
        <v>6.5307352509673194E-4</v>
      </c>
      <c r="K168" s="77">
        <f>I168/'סכום נכסי הקרן'!$C$42</f>
        <v>-7.6285414956558735E-7</v>
      </c>
    </row>
    <row r="169" spans="2:11">
      <c r="B169" s="75" t="s">
        <v>2093</v>
      </c>
      <c r="C169" s="69" t="s">
        <v>2094</v>
      </c>
      <c r="D169" s="82" t="s">
        <v>485</v>
      </c>
      <c r="E169" s="82" t="s">
        <v>129</v>
      </c>
      <c r="F169" s="94">
        <v>45012</v>
      </c>
      <c r="G169" s="76">
        <v>66393.7932</v>
      </c>
      <c r="H169" s="78">
        <v>-1.2866740000000001</v>
      </c>
      <c r="I169" s="76">
        <v>-0.8542718210000001</v>
      </c>
      <c r="J169" s="77">
        <f t="shared" si="2"/>
        <v>2.2160402972127056E-4</v>
      </c>
      <c r="K169" s="77">
        <f>I169/'סכום נכסי הקרן'!$C$42</f>
        <v>-2.5885531588236934E-7</v>
      </c>
    </row>
    <row r="170" spans="2:11">
      <c r="B170" s="75" t="s">
        <v>2093</v>
      </c>
      <c r="C170" s="69" t="s">
        <v>2095</v>
      </c>
      <c r="D170" s="82" t="s">
        <v>485</v>
      </c>
      <c r="E170" s="82" t="s">
        <v>129</v>
      </c>
      <c r="F170" s="94">
        <v>45012</v>
      </c>
      <c r="G170" s="76">
        <v>11507800</v>
      </c>
      <c r="H170" s="78">
        <v>-1.2866740000000001</v>
      </c>
      <c r="I170" s="76">
        <v>-148.06789999999998</v>
      </c>
      <c r="J170" s="77">
        <f t="shared" si="2"/>
        <v>3.8409839240578336E-2</v>
      </c>
      <c r="K170" s="77">
        <f>I170/'סכום נכסי הקרן'!$C$42</f>
        <v>-4.4866472338596621E-5</v>
      </c>
    </row>
    <row r="171" spans="2:11">
      <c r="B171" s="75" t="s">
        <v>2096</v>
      </c>
      <c r="C171" s="69" t="s">
        <v>2097</v>
      </c>
      <c r="D171" s="82" t="s">
        <v>485</v>
      </c>
      <c r="E171" s="82" t="s">
        <v>129</v>
      </c>
      <c r="F171" s="94">
        <v>44993</v>
      </c>
      <c r="G171" s="76">
        <v>62539.818454</v>
      </c>
      <c r="H171" s="78">
        <v>-0.38971600000000001</v>
      </c>
      <c r="I171" s="76">
        <v>-0.24372786600000002</v>
      </c>
      <c r="J171" s="77">
        <f t="shared" si="2"/>
        <v>6.3224697260575859E-5</v>
      </c>
      <c r="K171" s="77">
        <f>I171/'סכום נכסי הקרן'!$C$42</f>
        <v>-7.3852668661027721E-8</v>
      </c>
    </row>
    <row r="172" spans="2:11">
      <c r="B172" s="75" t="s">
        <v>2098</v>
      </c>
      <c r="C172" s="69" t="s">
        <v>2099</v>
      </c>
      <c r="D172" s="82" t="s">
        <v>485</v>
      </c>
      <c r="E172" s="82" t="s">
        <v>129</v>
      </c>
      <c r="F172" s="94">
        <v>44993</v>
      </c>
      <c r="G172" s="76">
        <v>78240.602608000001</v>
      </c>
      <c r="H172" s="78">
        <v>-0.30525099999999999</v>
      </c>
      <c r="I172" s="76">
        <v>-0.238830298</v>
      </c>
      <c r="J172" s="77">
        <f t="shared" si="2"/>
        <v>6.1954234185528523E-5</v>
      </c>
      <c r="K172" s="77">
        <f>I172/'סכום נכסי הקרן'!$C$42</f>
        <v>-7.2368642756706826E-8</v>
      </c>
    </row>
    <row r="173" spans="2:11">
      <c r="B173" s="75" t="s">
        <v>1855</v>
      </c>
      <c r="C173" s="69" t="s">
        <v>2100</v>
      </c>
      <c r="D173" s="82" t="s">
        <v>485</v>
      </c>
      <c r="E173" s="82" t="s">
        <v>129</v>
      </c>
      <c r="F173" s="94">
        <v>44993</v>
      </c>
      <c r="G173" s="76">
        <v>184420.899079</v>
      </c>
      <c r="H173" s="78">
        <v>-0.30243799999999998</v>
      </c>
      <c r="I173" s="76">
        <v>-0.55775894000000004</v>
      </c>
      <c r="J173" s="77">
        <f t="shared" si="2"/>
        <v>1.4468653381587352E-4</v>
      </c>
      <c r="K173" s="77">
        <f>I173/'סכום נכסי הקרן'!$C$42</f>
        <v>-1.690081108269583E-7</v>
      </c>
    </row>
    <row r="174" spans="2:11">
      <c r="B174" s="75" t="s">
        <v>1857</v>
      </c>
      <c r="C174" s="69" t="s">
        <v>2101</v>
      </c>
      <c r="D174" s="82" t="s">
        <v>485</v>
      </c>
      <c r="E174" s="82" t="s">
        <v>129</v>
      </c>
      <c r="F174" s="94">
        <v>44986</v>
      </c>
      <c r="G174" s="76">
        <v>114026.919838</v>
      </c>
      <c r="H174" s="78">
        <v>-0.31822299999999998</v>
      </c>
      <c r="I174" s="76">
        <v>-0.36285983499999996</v>
      </c>
      <c r="J174" s="77">
        <f t="shared" si="2"/>
        <v>9.4128355499151266E-5</v>
      </c>
      <c r="K174" s="77">
        <f>I174/'סכום נכסי הקרן'!$C$42</f>
        <v>-1.0995118286823299E-7</v>
      </c>
    </row>
    <row r="175" spans="2:11">
      <c r="B175" s="75" t="s">
        <v>2102</v>
      </c>
      <c r="C175" s="69" t="s">
        <v>2103</v>
      </c>
      <c r="D175" s="82" t="s">
        <v>485</v>
      </c>
      <c r="E175" s="82" t="s">
        <v>129</v>
      </c>
      <c r="F175" s="94">
        <v>44986</v>
      </c>
      <c r="G175" s="76">
        <v>102876.64965800001</v>
      </c>
      <c r="H175" s="78">
        <v>-0.290101</v>
      </c>
      <c r="I175" s="76">
        <v>-0.29844573000000002</v>
      </c>
      <c r="J175" s="77">
        <f t="shared" si="2"/>
        <v>7.7418890328944003E-5</v>
      </c>
      <c r="K175" s="77">
        <f>I175/'סכום נכסי הקרן'!$C$42</f>
        <v>-9.0432883086862712E-8</v>
      </c>
    </row>
    <row r="176" spans="2:11">
      <c r="B176" s="75" t="s">
        <v>2104</v>
      </c>
      <c r="C176" s="69" t="s">
        <v>2105</v>
      </c>
      <c r="D176" s="82" t="s">
        <v>485</v>
      </c>
      <c r="E176" s="82" t="s">
        <v>129</v>
      </c>
      <c r="F176" s="94">
        <v>44993</v>
      </c>
      <c r="G176" s="76">
        <v>46987.809061</v>
      </c>
      <c r="H176" s="78">
        <v>-0.54893000000000003</v>
      </c>
      <c r="I176" s="76">
        <v>-0.25793001199999999</v>
      </c>
      <c r="J176" s="77">
        <f t="shared" si="2"/>
        <v>6.6908832341381491E-5</v>
      </c>
      <c r="K176" s="77">
        <f>I176/'סכום נכסי הקרן'!$C$42</f>
        <v>-7.8156101009684721E-8</v>
      </c>
    </row>
    <row r="177" spans="2:11">
      <c r="B177" s="75" t="s">
        <v>2106</v>
      </c>
      <c r="C177" s="69" t="s">
        <v>2107</v>
      </c>
      <c r="D177" s="82" t="s">
        <v>485</v>
      </c>
      <c r="E177" s="82" t="s">
        <v>129</v>
      </c>
      <c r="F177" s="94">
        <v>44993</v>
      </c>
      <c r="G177" s="76">
        <v>134292.2616</v>
      </c>
      <c r="H177" s="78">
        <v>-0.18162600000000001</v>
      </c>
      <c r="I177" s="76">
        <v>-0.24390909099999997</v>
      </c>
      <c r="J177" s="77">
        <f t="shared" si="2"/>
        <v>6.3271708281306026E-5</v>
      </c>
      <c r="K177" s="77">
        <f>I177/'סכום נכסי הקרן'!$C$42</f>
        <v>-7.3907582159831724E-8</v>
      </c>
    </row>
    <row r="178" spans="2:11">
      <c r="B178" s="75" t="s">
        <v>2106</v>
      </c>
      <c r="C178" s="69" t="s">
        <v>2108</v>
      </c>
      <c r="D178" s="82" t="s">
        <v>485</v>
      </c>
      <c r="E178" s="82" t="s">
        <v>129</v>
      </c>
      <c r="F178" s="94">
        <v>44993</v>
      </c>
      <c r="G178" s="76">
        <v>19601.334900000002</v>
      </c>
      <c r="H178" s="78">
        <v>-0.18162600000000001</v>
      </c>
      <c r="I178" s="76">
        <v>-3.5601036999999995E-2</v>
      </c>
      <c r="J178" s="77">
        <f t="shared" si="2"/>
        <v>9.2351556817371031E-6</v>
      </c>
      <c r="K178" s="77">
        <f>I178/'סכום נכסי הקרן'!$C$42</f>
        <v>-1.0787570714421255E-8</v>
      </c>
    </row>
    <row r="179" spans="2:11">
      <c r="B179" s="75" t="s">
        <v>2109</v>
      </c>
      <c r="C179" s="69" t="s">
        <v>2110</v>
      </c>
      <c r="D179" s="82" t="s">
        <v>485</v>
      </c>
      <c r="E179" s="82" t="s">
        <v>129</v>
      </c>
      <c r="F179" s="94">
        <v>44980</v>
      </c>
      <c r="G179" s="76">
        <v>88248.009911000001</v>
      </c>
      <c r="H179" s="78">
        <v>-0.173679</v>
      </c>
      <c r="I179" s="76">
        <v>-0.15326789400000002</v>
      </c>
      <c r="J179" s="77">
        <f t="shared" si="2"/>
        <v>3.9758753715572398E-5</v>
      </c>
      <c r="K179" s="77">
        <f>I179/'סכום נכסי הקרן'!$C$42</f>
        <v>-4.6442137198852426E-8</v>
      </c>
    </row>
    <row r="180" spans="2:11">
      <c r="B180" s="75" t="s">
        <v>2109</v>
      </c>
      <c r="C180" s="69" t="s">
        <v>2111</v>
      </c>
      <c r="D180" s="82" t="s">
        <v>485</v>
      </c>
      <c r="E180" s="82" t="s">
        <v>129</v>
      </c>
      <c r="F180" s="94">
        <v>44980</v>
      </c>
      <c r="G180" s="76">
        <v>89570.806863999998</v>
      </c>
      <c r="H180" s="78">
        <v>-0.173679</v>
      </c>
      <c r="I180" s="76">
        <v>-0.15556530900000001</v>
      </c>
      <c r="J180" s="77">
        <f t="shared" si="2"/>
        <v>4.0354719085641753E-5</v>
      </c>
      <c r="K180" s="77">
        <f>I180/'סכום נכסי הקרן'!$C$42</f>
        <v>-4.7138283403045073E-8</v>
      </c>
    </row>
    <row r="181" spans="2:11">
      <c r="B181" s="75" t="s">
        <v>2112</v>
      </c>
      <c r="C181" s="69" t="s">
        <v>2113</v>
      </c>
      <c r="D181" s="82" t="s">
        <v>485</v>
      </c>
      <c r="E181" s="82" t="s">
        <v>129</v>
      </c>
      <c r="F181" s="94">
        <v>44998</v>
      </c>
      <c r="G181" s="76">
        <v>67183.74768</v>
      </c>
      <c r="H181" s="78">
        <v>2.3463999999999999E-2</v>
      </c>
      <c r="I181" s="76">
        <v>1.5763973999999997E-2</v>
      </c>
      <c r="J181" s="77">
        <f t="shared" si="2"/>
        <v>-4.0892840861027714E-6</v>
      </c>
      <c r="K181" s="77">
        <f>I181/'סכום נכסי הקרן'!$C$42</f>
        <v>4.7766862595968225E-9</v>
      </c>
    </row>
    <row r="182" spans="2:11">
      <c r="B182" s="75" t="s">
        <v>2114</v>
      </c>
      <c r="C182" s="69" t="s">
        <v>2115</v>
      </c>
      <c r="D182" s="82" t="s">
        <v>485</v>
      </c>
      <c r="E182" s="82" t="s">
        <v>129</v>
      </c>
      <c r="F182" s="94">
        <v>44980</v>
      </c>
      <c r="G182" s="76">
        <v>67375.593768000006</v>
      </c>
      <c r="H182" s="78">
        <v>-0.180252</v>
      </c>
      <c r="I182" s="76">
        <v>-0.12144609699999999</v>
      </c>
      <c r="J182" s="77">
        <f t="shared" si="2"/>
        <v>3.1503959076651206E-5</v>
      </c>
      <c r="K182" s="77">
        <f>I182/'סכום נכסי הקרן'!$C$42</f>
        <v>-3.6799724664704655E-8</v>
      </c>
    </row>
    <row r="183" spans="2:11">
      <c r="B183" s="75" t="s">
        <v>2116</v>
      </c>
      <c r="C183" s="69" t="s">
        <v>2117</v>
      </c>
      <c r="D183" s="82" t="s">
        <v>485</v>
      </c>
      <c r="E183" s="82" t="s">
        <v>129</v>
      </c>
      <c r="F183" s="94">
        <v>44980</v>
      </c>
      <c r="G183" s="76">
        <v>191057.38741599998</v>
      </c>
      <c r="H183" s="78">
        <v>-9.6423999999999996E-2</v>
      </c>
      <c r="I183" s="76">
        <v>-0.184225535</v>
      </c>
      <c r="J183" s="77">
        <f t="shared" si="2"/>
        <v>4.778938030025102E-5</v>
      </c>
      <c r="K183" s="77">
        <f>I183/'סכום נכסי הקרן'!$C$42</f>
        <v>-5.5822699384138391E-8</v>
      </c>
    </row>
    <row r="184" spans="2:11">
      <c r="B184" s="75" t="s">
        <v>2118</v>
      </c>
      <c r="C184" s="69" t="s">
        <v>2119</v>
      </c>
      <c r="D184" s="82" t="s">
        <v>485</v>
      </c>
      <c r="E184" s="82" t="s">
        <v>129</v>
      </c>
      <c r="F184" s="94">
        <v>44998</v>
      </c>
      <c r="G184" s="76">
        <v>112480.74068</v>
      </c>
      <c r="H184" s="78">
        <v>0.47483799999999998</v>
      </c>
      <c r="I184" s="76">
        <v>0.53410117000000001</v>
      </c>
      <c r="J184" s="77">
        <f t="shared" si="2"/>
        <v>-1.3854954435029337E-4</v>
      </c>
      <c r="K184" s="77">
        <f>I184/'סכום נכסי הקרן'!$C$42</f>
        <v>1.6183950315913914E-7</v>
      </c>
    </row>
    <row r="185" spans="2:11">
      <c r="B185" s="75" t="s">
        <v>2118</v>
      </c>
      <c r="C185" s="69" t="s">
        <v>2120</v>
      </c>
      <c r="D185" s="82" t="s">
        <v>485</v>
      </c>
      <c r="E185" s="82" t="s">
        <v>129</v>
      </c>
      <c r="F185" s="94">
        <v>44998</v>
      </c>
      <c r="G185" s="76">
        <v>98506.31637</v>
      </c>
      <c r="H185" s="78">
        <v>0.47483799999999998</v>
      </c>
      <c r="I185" s="76">
        <v>0.46774531000000003</v>
      </c>
      <c r="J185" s="77">
        <f t="shared" si="2"/>
        <v>-1.2133637447842835E-4</v>
      </c>
      <c r="K185" s="77">
        <f>I185/'סכום נכסי הקרן'!$C$42</f>
        <v>1.417328267141177E-7</v>
      </c>
    </row>
    <row r="186" spans="2:11">
      <c r="B186" s="75" t="s">
        <v>2121</v>
      </c>
      <c r="C186" s="69" t="s">
        <v>2122</v>
      </c>
      <c r="D186" s="82" t="s">
        <v>485</v>
      </c>
      <c r="E186" s="82" t="s">
        <v>129</v>
      </c>
      <c r="F186" s="94">
        <v>44987</v>
      </c>
      <c r="G186" s="76">
        <v>69085.097024999995</v>
      </c>
      <c r="H186" s="78">
        <v>0.42128700000000002</v>
      </c>
      <c r="I186" s="76">
        <v>0.29104640799999998</v>
      </c>
      <c r="J186" s="77">
        <f t="shared" si="2"/>
        <v>-7.5499454931337396E-5</v>
      </c>
      <c r="K186" s="77">
        <f>I186/'סכום נכסי הקרן'!$C$42</f>
        <v>8.8190793641159951E-8</v>
      </c>
    </row>
    <row r="187" spans="2:11">
      <c r="B187" s="75" t="s">
        <v>2123</v>
      </c>
      <c r="C187" s="69" t="s">
        <v>2124</v>
      </c>
      <c r="D187" s="82" t="s">
        <v>485</v>
      </c>
      <c r="E187" s="82" t="s">
        <v>129</v>
      </c>
      <c r="F187" s="94">
        <v>45001</v>
      </c>
      <c r="G187" s="76">
        <v>79064.207999999999</v>
      </c>
      <c r="H187" s="78">
        <v>0.31970100000000001</v>
      </c>
      <c r="I187" s="76">
        <v>0.25276937099999996</v>
      </c>
      <c r="J187" s="77">
        <f t="shared" si="2"/>
        <v>-6.5570126307269179E-5</v>
      </c>
      <c r="K187" s="77">
        <f>I187/'סכום נכסי הקרן'!$C$42</f>
        <v>7.6592360613042846E-8</v>
      </c>
    </row>
    <row r="188" spans="2:11">
      <c r="B188" s="75" t="s">
        <v>1859</v>
      </c>
      <c r="C188" s="69" t="s">
        <v>2125</v>
      </c>
      <c r="D188" s="82" t="s">
        <v>485</v>
      </c>
      <c r="E188" s="82" t="s">
        <v>129</v>
      </c>
      <c r="F188" s="94">
        <v>45001</v>
      </c>
      <c r="G188" s="76">
        <v>1977.7033139999999</v>
      </c>
      <c r="H188" s="78">
        <v>0.37504900000000002</v>
      </c>
      <c r="I188" s="76">
        <v>7.4173479999999998E-3</v>
      </c>
      <c r="J188" s="77">
        <f t="shared" si="2"/>
        <v>-1.9241114669109596E-6</v>
      </c>
      <c r="K188" s="77">
        <f>I188/'סכום נכסי הקרן'!$C$42</f>
        <v>2.24755155484575E-9</v>
      </c>
    </row>
    <row r="189" spans="2:11">
      <c r="B189" s="75" t="s">
        <v>2126</v>
      </c>
      <c r="C189" s="69" t="s">
        <v>2127</v>
      </c>
      <c r="D189" s="82" t="s">
        <v>485</v>
      </c>
      <c r="E189" s="82" t="s">
        <v>129</v>
      </c>
      <c r="F189" s="94">
        <v>44987</v>
      </c>
      <c r="G189" s="76">
        <v>99363.734624000004</v>
      </c>
      <c r="H189" s="78">
        <v>0.68375699999999995</v>
      </c>
      <c r="I189" s="76">
        <v>0.67940682100000005</v>
      </c>
      <c r="J189" s="77">
        <f t="shared" si="2"/>
        <v>-1.7624283706031075E-4</v>
      </c>
      <c r="K189" s="77">
        <f>I189/'סכום נכסי הקרן'!$C$42</f>
        <v>2.0586897863109003E-7</v>
      </c>
    </row>
    <row r="190" spans="2:11">
      <c r="B190" s="75" t="s">
        <v>2128</v>
      </c>
      <c r="C190" s="69" t="s">
        <v>2129</v>
      </c>
      <c r="D190" s="82" t="s">
        <v>485</v>
      </c>
      <c r="E190" s="82" t="s">
        <v>129</v>
      </c>
      <c r="F190" s="94">
        <v>44987</v>
      </c>
      <c r="G190" s="76">
        <v>135496.00176000001</v>
      </c>
      <c r="H190" s="78">
        <v>0.68375699999999995</v>
      </c>
      <c r="I190" s="76">
        <v>0.92646384299999995</v>
      </c>
      <c r="J190" s="77">
        <f t="shared" si="2"/>
        <v>-2.4033114045541543E-4</v>
      </c>
      <c r="K190" s="77">
        <f>I190/'סכום נכסי הקרן'!$C$42</f>
        <v>2.8073042424907375E-7</v>
      </c>
    </row>
    <row r="191" spans="2:11">
      <c r="B191" s="75" t="s">
        <v>2130</v>
      </c>
      <c r="C191" s="69" t="s">
        <v>2131</v>
      </c>
      <c r="D191" s="82" t="s">
        <v>485</v>
      </c>
      <c r="E191" s="82" t="s">
        <v>129</v>
      </c>
      <c r="F191" s="94">
        <v>44987</v>
      </c>
      <c r="G191" s="76">
        <v>112944.68219999998</v>
      </c>
      <c r="H191" s="78">
        <v>0.71132200000000001</v>
      </c>
      <c r="I191" s="76">
        <v>0.80340060200000007</v>
      </c>
      <c r="J191" s="77">
        <f t="shared" si="2"/>
        <v>-2.084076830197758E-4</v>
      </c>
      <c r="K191" s="77">
        <f>I191/'סכום נכסי הקרן'!$C$42</f>
        <v>2.4344068421612576E-7</v>
      </c>
    </row>
    <row r="192" spans="2:11">
      <c r="B192" s="75" t="s">
        <v>2132</v>
      </c>
      <c r="C192" s="69" t="s">
        <v>2133</v>
      </c>
      <c r="D192" s="82" t="s">
        <v>485</v>
      </c>
      <c r="E192" s="82" t="s">
        <v>129</v>
      </c>
      <c r="F192" s="94">
        <v>44987</v>
      </c>
      <c r="G192" s="76">
        <v>153647.40025599999</v>
      </c>
      <c r="H192" s="78">
        <v>0.73887199999999997</v>
      </c>
      <c r="I192" s="76">
        <v>1.135257282</v>
      </c>
      <c r="J192" s="77">
        <f t="shared" si="2"/>
        <v>-2.9449360528727636E-4</v>
      </c>
      <c r="K192" s="77">
        <f>I192/'סכום נכסי הקרן'!$C$42</f>
        <v>3.4399751357345781E-7</v>
      </c>
    </row>
    <row r="193" spans="2:11">
      <c r="B193" s="75" t="s">
        <v>2134</v>
      </c>
      <c r="C193" s="69" t="s">
        <v>2135</v>
      </c>
      <c r="D193" s="82" t="s">
        <v>485</v>
      </c>
      <c r="E193" s="82" t="s">
        <v>129</v>
      </c>
      <c r="F193" s="94">
        <v>45007</v>
      </c>
      <c r="G193" s="76">
        <v>131306.735224</v>
      </c>
      <c r="H193" s="78">
        <v>1.0983309999999999</v>
      </c>
      <c r="I193" s="76">
        <v>1.442182415</v>
      </c>
      <c r="J193" s="77">
        <f t="shared" si="2"/>
        <v>-3.7411211150924022E-4</v>
      </c>
      <c r="K193" s="77">
        <f>I193/'סכום נכסי הקרן'!$C$42</f>
        <v>4.3699976449863871E-7</v>
      </c>
    </row>
    <row r="194" spans="2:11">
      <c r="B194" s="75" t="s">
        <v>2136</v>
      </c>
      <c r="C194" s="69" t="s">
        <v>2137</v>
      </c>
      <c r="D194" s="82" t="s">
        <v>485</v>
      </c>
      <c r="E194" s="82" t="s">
        <v>129</v>
      </c>
      <c r="F194" s="94">
        <v>45007</v>
      </c>
      <c r="G194" s="76">
        <v>169840.2132</v>
      </c>
      <c r="H194" s="78">
        <v>1.125712</v>
      </c>
      <c r="I194" s="76">
        <v>1.9119121569999999</v>
      </c>
      <c r="J194" s="77">
        <f t="shared" si="2"/>
        <v>-4.9596326139884049E-4</v>
      </c>
      <c r="K194" s="77">
        <f>I194/'סכום נכסי הקרן'!$C$42</f>
        <v>5.7933389955464432E-7</v>
      </c>
    </row>
    <row r="195" spans="2:11">
      <c r="B195" s="75" t="s">
        <v>2138</v>
      </c>
      <c r="C195" s="69" t="s">
        <v>2139</v>
      </c>
      <c r="D195" s="82" t="s">
        <v>485</v>
      </c>
      <c r="E195" s="82" t="s">
        <v>129</v>
      </c>
      <c r="F195" s="94">
        <v>44985</v>
      </c>
      <c r="G195" s="76">
        <v>67945.489499999996</v>
      </c>
      <c r="H195" s="78">
        <v>0.96260599999999996</v>
      </c>
      <c r="I195" s="76">
        <v>0.65404709999999999</v>
      </c>
      <c r="J195" s="77">
        <f t="shared" si="2"/>
        <v>-1.6966434971230404E-4</v>
      </c>
      <c r="K195" s="77">
        <f>I195/'סכום נכסי הקרן'!$C$42</f>
        <v>1.9818465798656794E-7</v>
      </c>
    </row>
    <row r="196" spans="2:11">
      <c r="B196" s="75" t="s">
        <v>2140</v>
      </c>
      <c r="C196" s="69" t="s">
        <v>2141</v>
      </c>
      <c r="D196" s="82" t="s">
        <v>485</v>
      </c>
      <c r="E196" s="82" t="s">
        <v>129</v>
      </c>
      <c r="F196" s="94">
        <v>44985</v>
      </c>
      <c r="G196" s="76">
        <v>5419353.2999999998</v>
      </c>
      <c r="H196" s="78">
        <v>0.97363100000000002</v>
      </c>
      <c r="I196" s="76">
        <v>52.764489999999995</v>
      </c>
      <c r="J196" s="77">
        <f t="shared" si="2"/>
        <v>-1.3687474317600933E-2</v>
      </c>
      <c r="K196" s="77">
        <f>I196/'סכום נכסי הקרן'!$C$42</f>
        <v>1.5988317056196232E-5</v>
      </c>
    </row>
    <row r="197" spans="2:11">
      <c r="B197" s="75" t="s">
        <v>2140</v>
      </c>
      <c r="C197" s="69" t="s">
        <v>2142</v>
      </c>
      <c r="D197" s="82" t="s">
        <v>485</v>
      </c>
      <c r="E197" s="82" t="s">
        <v>129</v>
      </c>
      <c r="F197" s="94">
        <v>44985</v>
      </c>
      <c r="G197" s="76">
        <v>29755.338648000001</v>
      </c>
      <c r="H197" s="78">
        <v>0.97363100000000002</v>
      </c>
      <c r="I197" s="76">
        <v>0.289707137</v>
      </c>
      <c r="J197" s="77">
        <f t="shared" si="2"/>
        <v>-7.5152038753964937E-5</v>
      </c>
      <c r="K197" s="77">
        <f>I197/'סכום נכסי הקרן'!$C$42</f>
        <v>8.7784977355014323E-8</v>
      </c>
    </row>
    <row r="198" spans="2:11">
      <c r="B198" s="75" t="s">
        <v>2143</v>
      </c>
      <c r="C198" s="69" t="s">
        <v>2144</v>
      </c>
      <c r="D198" s="82" t="s">
        <v>485</v>
      </c>
      <c r="E198" s="82" t="s">
        <v>129</v>
      </c>
      <c r="F198" s="94">
        <v>44985</v>
      </c>
      <c r="G198" s="76">
        <v>67954.893719999993</v>
      </c>
      <c r="H198" s="78">
        <v>0.97631100000000004</v>
      </c>
      <c r="I198" s="76">
        <v>0.66345131999999996</v>
      </c>
      <c r="J198" s="77">
        <f t="shared" si="2"/>
        <v>-1.7210386954329395E-4</v>
      </c>
      <c r="K198" s="77">
        <f>I198/'סכום נכסי הקרן'!$C$42</f>
        <v>2.0103425723458911E-7</v>
      </c>
    </row>
    <row r="199" spans="2:11">
      <c r="B199" s="75" t="s">
        <v>2145</v>
      </c>
      <c r="C199" s="69" t="s">
        <v>2146</v>
      </c>
      <c r="D199" s="82" t="s">
        <v>485</v>
      </c>
      <c r="E199" s="82" t="s">
        <v>129</v>
      </c>
      <c r="F199" s="94">
        <v>44980</v>
      </c>
      <c r="G199" s="76">
        <v>45312.03975199999</v>
      </c>
      <c r="H199" s="78">
        <v>0.121252</v>
      </c>
      <c r="I199" s="76">
        <v>5.4941547E-2</v>
      </c>
      <c r="J199" s="77">
        <f t="shared" si="2"/>
        <v>-1.4252217988495002E-5</v>
      </c>
      <c r="K199" s="77">
        <f>I199/'סכום נכסי הקרן'!$C$42</f>
        <v>1.6647993243067584E-8</v>
      </c>
    </row>
    <row r="200" spans="2:11">
      <c r="B200" s="75" t="s">
        <v>2147</v>
      </c>
      <c r="C200" s="69" t="s">
        <v>2148</v>
      </c>
      <c r="D200" s="82" t="s">
        <v>485</v>
      </c>
      <c r="E200" s="82" t="s">
        <v>129</v>
      </c>
      <c r="F200" s="94">
        <v>44985</v>
      </c>
      <c r="G200" s="76">
        <v>258342.951451</v>
      </c>
      <c r="H200" s="78">
        <v>1.0201439999999999</v>
      </c>
      <c r="I200" s="76">
        <v>2.63547033</v>
      </c>
      <c r="J200" s="77">
        <f t="shared" si="2"/>
        <v>-6.8365926509806609E-4</v>
      </c>
      <c r="K200" s="77">
        <f>I200/'סכום נכסי הקרן'!$C$42</f>
        <v>7.9858130398376102E-7</v>
      </c>
    </row>
    <row r="201" spans="2:11">
      <c r="B201" s="75" t="s">
        <v>2147</v>
      </c>
      <c r="C201" s="69" t="s">
        <v>2149</v>
      </c>
      <c r="D201" s="82" t="s">
        <v>485</v>
      </c>
      <c r="E201" s="82" t="s">
        <v>129</v>
      </c>
      <c r="F201" s="94">
        <v>44985</v>
      </c>
      <c r="G201" s="76">
        <v>1984.6214319999999</v>
      </c>
      <c r="H201" s="78">
        <v>1.0201439999999999</v>
      </c>
      <c r="I201" s="76">
        <v>2.0245999000000001E-2</v>
      </c>
      <c r="J201" s="77">
        <f t="shared" si="2"/>
        <v>-5.2519524276018628E-6</v>
      </c>
      <c r="K201" s="77">
        <f>I201/'סכום נכסי הקרן'!$C$42</f>
        <v>6.1347973065111008E-9</v>
      </c>
    </row>
    <row r="202" spans="2:11">
      <c r="B202" s="75" t="s">
        <v>2150</v>
      </c>
      <c r="C202" s="69" t="s">
        <v>2151</v>
      </c>
      <c r="D202" s="82" t="s">
        <v>485</v>
      </c>
      <c r="E202" s="82" t="s">
        <v>129</v>
      </c>
      <c r="F202" s="94">
        <v>44991</v>
      </c>
      <c r="G202" s="76">
        <v>79391.445972000001</v>
      </c>
      <c r="H202" s="78">
        <v>1.057804</v>
      </c>
      <c r="I202" s="76">
        <v>0.83980598299999998</v>
      </c>
      <c r="J202" s="77">
        <f t="shared" si="2"/>
        <v>-2.1785149110851079E-4</v>
      </c>
      <c r="K202" s="77">
        <f>I202/'סכום נכסי הקרן'!$C$42</f>
        <v>2.5447198147645404E-7</v>
      </c>
    </row>
    <row r="203" spans="2:11">
      <c r="B203" s="75" t="s">
        <v>1863</v>
      </c>
      <c r="C203" s="69" t="s">
        <v>2152</v>
      </c>
      <c r="D203" s="82" t="s">
        <v>485</v>
      </c>
      <c r="E203" s="82" t="s">
        <v>129</v>
      </c>
      <c r="F203" s="94">
        <v>45007</v>
      </c>
      <c r="G203" s="76">
        <v>90706.836639999994</v>
      </c>
      <c r="H203" s="78">
        <v>1.1299630000000001</v>
      </c>
      <c r="I203" s="76">
        <v>1.0249541010000001</v>
      </c>
      <c r="J203" s="77">
        <f t="shared" si="2"/>
        <v>-2.6588019583165219E-4</v>
      </c>
      <c r="K203" s="77">
        <f>I203/'סכום נכסי הקרן'!$C$42</f>
        <v>3.1057423533964943E-7</v>
      </c>
    </row>
    <row r="204" spans="2:11">
      <c r="B204" s="75" t="s">
        <v>2153</v>
      </c>
      <c r="C204" s="69" t="s">
        <v>2154</v>
      </c>
      <c r="D204" s="82" t="s">
        <v>485</v>
      </c>
      <c r="E204" s="82" t="s">
        <v>129</v>
      </c>
      <c r="F204" s="94">
        <v>44984</v>
      </c>
      <c r="G204" s="76">
        <v>68180.595000000001</v>
      </c>
      <c r="H204" s="78">
        <v>1.304114</v>
      </c>
      <c r="I204" s="76">
        <v>0.88915259999999985</v>
      </c>
      <c r="J204" s="77">
        <f t="shared" ref="J204:J267" si="3">IFERROR(I204/$I$11,0)</f>
        <v>-2.3065234548705189E-4</v>
      </c>
      <c r="K204" s="77">
        <f>I204/'סכום נכסי הקרן'!$C$42</f>
        <v>2.6942463918709775E-7</v>
      </c>
    </row>
    <row r="205" spans="2:11">
      <c r="B205" s="75" t="s">
        <v>2155</v>
      </c>
      <c r="C205" s="69" t="s">
        <v>2156</v>
      </c>
      <c r="D205" s="82" t="s">
        <v>485</v>
      </c>
      <c r="E205" s="82" t="s">
        <v>129</v>
      </c>
      <c r="F205" s="94">
        <v>44999</v>
      </c>
      <c r="G205" s="76">
        <v>88467.437944000005</v>
      </c>
      <c r="H205" s="78">
        <v>0.52618200000000004</v>
      </c>
      <c r="I205" s="76">
        <v>0.46549997499999995</v>
      </c>
      <c r="J205" s="77">
        <f t="shared" si="3"/>
        <v>-1.2075391902122765E-4</v>
      </c>
      <c r="K205" s="77">
        <f>I205/'סכום נכסי הקרן'!$C$42</f>
        <v>1.4105246141773417E-7</v>
      </c>
    </row>
    <row r="206" spans="2:11">
      <c r="B206" s="75" t="s">
        <v>2157</v>
      </c>
      <c r="C206" s="69" t="s">
        <v>2158</v>
      </c>
      <c r="D206" s="82" t="s">
        <v>485</v>
      </c>
      <c r="E206" s="82" t="s">
        <v>129</v>
      </c>
      <c r="F206" s="94">
        <v>44984</v>
      </c>
      <c r="G206" s="76">
        <v>79843.86894</v>
      </c>
      <c r="H206" s="78">
        <v>1.288489</v>
      </c>
      <c r="I206" s="76">
        <v>1.028779082</v>
      </c>
      <c r="J206" s="77">
        <f t="shared" si="3"/>
        <v>-2.6687242240681312E-4</v>
      </c>
      <c r="K206" s="77">
        <f>I206/'סכום נכסי הקרן'!$C$42</f>
        <v>3.117332536294486E-7</v>
      </c>
    </row>
    <row r="207" spans="2:11">
      <c r="B207" s="75" t="s">
        <v>2159</v>
      </c>
      <c r="C207" s="69" t="s">
        <v>2160</v>
      </c>
      <c r="D207" s="82" t="s">
        <v>485</v>
      </c>
      <c r="E207" s="82" t="s">
        <v>129</v>
      </c>
      <c r="F207" s="94">
        <v>45005</v>
      </c>
      <c r="G207" s="76">
        <v>102609.44442</v>
      </c>
      <c r="H207" s="78">
        <v>1.668776</v>
      </c>
      <c r="I207" s="76">
        <v>1.7123214680000001</v>
      </c>
      <c r="J207" s="77">
        <f t="shared" si="3"/>
        <v>-4.4418805368395922E-4</v>
      </c>
      <c r="K207" s="77">
        <f>I207/'סכום נכסי הקרן'!$C$42</f>
        <v>5.1885536148488082E-7</v>
      </c>
    </row>
    <row r="208" spans="2:11">
      <c r="B208" s="75" t="s">
        <v>2161</v>
      </c>
      <c r="C208" s="69" t="s">
        <v>2162</v>
      </c>
      <c r="D208" s="82" t="s">
        <v>485</v>
      </c>
      <c r="E208" s="82" t="s">
        <v>129</v>
      </c>
      <c r="F208" s="94">
        <v>44984</v>
      </c>
      <c r="G208" s="76">
        <v>216709.27830999999</v>
      </c>
      <c r="H208" s="78">
        <v>1.3698779999999999</v>
      </c>
      <c r="I208" s="76">
        <v>2.9686520710000002</v>
      </c>
      <c r="J208" s="77">
        <f t="shared" si="3"/>
        <v>-7.7008891737047639E-4</v>
      </c>
      <c r="K208" s="77">
        <f>I208/'סכום נכסי הקרן'!$C$42</f>
        <v>8.9953964381502743E-7</v>
      </c>
    </row>
    <row r="209" spans="2:11">
      <c r="B209" s="75" t="s">
        <v>2163</v>
      </c>
      <c r="C209" s="69" t="s">
        <v>2164</v>
      </c>
      <c r="D209" s="82" t="s">
        <v>485</v>
      </c>
      <c r="E209" s="82" t="s">
        <v>129</v>
      </c>
      <c r="F209" s="94">
        <v>44984</v>
      </c>
      <c r="G209" s="76">
        <v>114198.5782</v>
      </c>
      <c r="H209" s="78">
        <v>1.4917100000000001</v>
      </c>
      <c r="I209" s="76">
        <v>1.7035117579999999</v>
      </c>
      <c r="J209" s="77">
        <f t="shared" si="3"/>
        <v>-4.4190275386640174E-4</v>
      </c>
      <c r="K209" s="77">
        <f>I209/'סכום נכסי הקרן'!$C$42</f>
        <v>5.1618590639011642E-7</v>
      </c>
    </row>
    <row r="210" spans="2:11">
      <c r="B210" s="75" t="s">
        <v>2165</v>
      </c>
      <c r="C210" s="69" t="s">
        <v>2166</v>
      </c>
      <c r="D210" s="82" t="s">
        <v>485</v>
      </c>
      <c r="E210" s="82" t="s">
        <v>129</v>
      </c>
      <c r="F210" s="94">
        <v>44979</v>
      </c>
      <c r="G210" s="76">
        <v>166418.62907299999</v>
      </c>
      <c r="H210" s="78">
        <v>1.0284199999999999</v>
      </c>
      <c r="I210" s="76">
        <v>1.711483095</v>
      </c>
      <c r="J210" s="77">
        <f t="shared" si="3"/>
        <v>-4.4397057391857024E-4</v>
      </c>
      <c r="K210" s="77">
        <f>I210/'סכום נכסי הקרן'!$C$42</f>
        <v>5.186013237156281E-7</v>
      </c>
    </row>
    <row r="211" spans="2:11">
      <c r="B211" s="75" t="s">
        <v>2167</v>
      </c>
      <c r="C211" s="69" t="s">
        <v>2168</v>
      </c>
      <c r="D211" s="82" t="s">
        <v>485</v>
      </c>
      <c r="E211" s="82" t="s">
        <v>129</v>
      </c>
      <c r="F211" s="94">
        <v>44957</v>
      </c>
      <c r="G211" s="76">
        <v>86123.846760000015</v>
      </c>
      <c r="H211" s="78">
        <v>3.9673579999999999</v>
      </c>
      <c r="I211" s="76">
        <v>3.4168415220000004</v>
      </c>
      <c r="J211" s="77">
        <f t="shared" si="3"/>
        <v>-8.8635236651936735E-4</v>
      </c>
      <c r="K211" s="77">
        <f>I211/'סכום נכסי הקרן'!$C$42</f>
        <v>1.0353467944921312E-6</v>
      </c>
    </row>
    <row r="212" spans="2:11">
      <c r="B212" s="75" t="s">
        <v>2169</v>
      </c>
      <c r="C212" s="69" t="s">
        <v>2170</v>
      </c>
      <c r="D212" s="82" t="s">
        <v>485</v>
      </c>
      <c r="E212" s="82" t="s">
        <v>129</v>
      </c>
      <c r="F212" s="94">
        <v>45014</v>
      </c>
      <c r="G212" s="76">
        <v>113320.851</v>
      </c>
      <c r="H212" s="78">
        <v>1.326049</v>
      </c>
      <c r="I212" s="76">
        <v>1.5026898749999997</v>
      </c>
      <c r="J212" s="77">
        <f t="shared" si="3"/>
        <v>-3.8980816589682672E-4</v>
      </c>
      <c r="K212" s="77">
        <f>I212/'סכום נכסי הקרן'!$C$42</f>
        <v>4.5533430075105217E-7</v>
      </c>
    </row>
    <row r="213" spans="2:11">
      <c r="B213" s="75" t="s">
        <v>2171</v>
      </c>
      <c r="C213" s="69" t="s">
        <v>2172</v>
      </c>
      <c r="D213" s="82" t="s">
        <v>485</v>
      </c>
      <c r="E213" s="82" t="s">
        <v>129</v>
      </c>
      <c r="F213" s="94">
        <v>45014</v>
      </c>
      <c r="G213" s="76">
        <v>113320.851</v>
      </c>
      <c r="H213" s="78">
        <v>0.95435700000000001</v>
      </c>
      <c r="I213" s="76">
        <v>1.0814853</v>
      </c>
      <c r="J213" s="77">
        <f t="shared" si="3"/>
        <v>-2.8054478056384021E-4</v>
      </c>
      <c r="K213" s="77">
        <f>I213/'סכום נכסי הקרן'!$C$42</f>
        <v>3.2770391352243717E-7</v>
      </c>
    </row>
    <row r="214" spans="2:11">
      <c r="B214" s="75" t="s">
        <v>2173</v>
      </c>
      <c r="C214" s="69" t="s">
        <v>2174</v>
      </c>
      <c r="D214" s="82" t="s">
        <v>485</v>
      </c>
      <c r="E214" s="82" t="s">
        <v>129</v>
      </c>
      <c r="F214" s="94">
        <v>45014</v>
      </c>
      <c r="G214" s="76">
        <v>113320.851</v>
      </c>
      <c r="H214" s="78">
        <v>0.83665299999999998</v>
      </c>
      <c r="I214" s="76">
        <v>0.94810211300000014</v>
      </c>
      <c r="J214" s="77">
        <f t="shared" si="3"/>
        <v>-2.4594425762763331E-4</v>
      </c>
      <c r="K214" s="77">
        <f>I214/'סכום נכסי הקרן'!$C$42</f>
        <v>2.8728709752133663E-7</v>
      </c>
    </row>
    <row r="215" spans="2:11">
      <c r="B215" s="75" t="s">
        <v>2175</v>
      </c>
      <c r="C215" s="69" t="s">
        <v>2176</v>
      </c>
      <c r="D215" s="82" t="s">
        <v>485</v>
      </c>
      <c r="E215" s="82" t="s">
        <v>129</v>
      </c>
      <c r="F215" s="94">
        <v>45015</v>
      </c>
      <c r="G215" s="76">
        <v>113320.851</v>
      </c>
      <c r="H215" s="78">
        <v>0.54006500000000002</v>
      </c>
      <c r="I215" s="76">
        <v>0.61200572899999994</v>
      </c>
      <c r="J215" s="77">
        <f t="shared" si="3"/>
        <v>-1.5875852676510541E-4</v>
      </c>
      <c r="K215" s="77">
        <f>I215/'סכום נכסי הקרן'!$C$42</f>
        <v>1.8544558348731333E-7</v>
      </c>
    </row>
    <row r="216" spans="2:11">
      <c r="B216" s="75" t="s">
        <v>2177</v>
      </c>
      <c r="C216" s="69" t="s">
        <v>2178</v>
      </c>
      <c r="D216" s="82" t="s">
        <v>485</v>
      </c>
      <c r="E216" s="82" t="s">
        <v>129</v>
      </c>
      <c r="F216" s="94">
        <v>44998</v>
      </c>
      <c r="G216" s="76">
        <v>49621.026375000001</v>
      </c>
      <c r="H216" s="78">
        <v>1.4385E-2</v>
      </c>
      <c r="I216" s="76">
        <v>7.1377410000000004E-3</v>
      </c>
      <c r="J216" s="77">
        <f t="shared" si="3"/>
        <v>-1.8515794736798786E-6</v>
      </c>
      <c r="K216" s="77">
        <f>I216/'סכום נכסי הקרן'!$C$42</f>
        <v>2.162827048513331E-9</v>
      </c>
    </row>
    <row r="217" spans="2:11">
      <c r="B217" s="75" t="s">
        <v>2179</v>
      </c>
      <c r="C217" s="69" t="s">
        <v>2180</v>
      </c>
      <c r="D217" s="82" t="s">
        <v>485</v>
      </c>
      <c r="E217" s="82" t="s">
        <v>129</v>
      </c>
      <c r="F217" s="94">
        <v>44986</v>
      </c>
      <c r="G217" s="76">
        <v>79324.595700000005</v>
      </c>
      <c r="H217" s="78">
        <v>-0.58312600000000003</v>
      </c>
      <c r="I217" s="76">
        <v>-0.46256223400000007</v>
      </c>
      <c r="J217" s="77">
        <f t="shared" si="3"/>
        <v>1.199918486498612E-4</v>
      </c>
      <c r="K217" s="77">
        <f>I217/'סכום נכסי הקרן'!$C$42</f>
        <v>-1.401622882247973E-7</v>
      </c>
    </row>
    <row r="218" spans="2:11">
      <c r="B218" s="75" t="s">
        <v>2181</v>
      </c>
      <c r="C218" s="69" t="s">
        <v>2182</v>
      </c>
      <c r="D218" s="82" t="s">
        <v>485</v>
      </c>
      <c r="E218" s="82" t="s">
        <v>129</v>
      </c>
      <c r="F218" s="94">
        <v>44984</v>
      </c>
      <c r="G218" s="76">
        <v>90656.680800000002</v>
      </c>
      <c r="H218" s="78">
        <v>-1.1100969999999999</v>
      </c>
      <c r="I218" s="76">
        <v>-1.0063769300000001</v>
      </c>
      <c r="J218" s="77">
        <f t="shared" si="3"/>
        <v>2.6106114895076355E-4</v>
      </c>
      <c r="K218" s="77">
        <f>I218/'סכום נכסי הקרן'!$C$42</f>
        <v>-3.0494511431611307E-7</v>
      </c>
    </row>
    <row r="219" spans="2:11">
      <c r="B219" s="75" t="s">
        <v>2183</v>
      </c>
      <c r="C219" s="69" t="s">
        <v>2184</v>
      </c>
      <c r="D219" s="82" t="s">
        <v>485</v>
      </c>
      <c r="E219" s="82" t="s">
        <v>129</v>
      </c>
      <c r="F219" s="94">
        <v>44984</v>
      </c>
      <c r="G219" s="76">
        <v>90656.680800000002</v>
      </c>
      <c r="H219" s="78">
        <v>-1.350622</v>
      </c>
      <c r="I219" s="76">
        <v>-1.2244294440000001</v>
      </c>
      <c r="J219" s="77">
        <f t="shared" si="3"/>
        <v>3.1762548199488696E-4</v>
      </c>
      <c r="K219" s="77">
        <f>I219/'סכום נכסי הקרן'!$C$42</f>
        <v>-3.7101782209235934E-7</v>
      </c>
    </row>
    <row r="220" spans="2:11">
      <c r="B220" s="75" t="s">
        <v>2185</v>
      </c>
      <c r="C220" s="69" t="s">
        <v>2186</v>
      </c>
      <c r="D220" s="82" t="s">
        <v>485</v>
      </c>
      <c r="E220" s="82" t="s">
        <v>129</v>
      </c>
      <c r="F220" s="94">
        <v>45001</v>
      </c>
      <c r="G220" s="76">
        <v>19848.410550000001</v>
      </c>
      <c r="H220" s="78">
        <v>-1.4662980000000001</v>
      </c>
      <c r="I220" s="76">
        <v>-0.29103681599999998</v>
      </c>
      <c r="J220" s="77">
        <f t="shared" si="3"/>
        <v>7.5496966700073259E-5</v>
      </c>
      <c r="K220" s="77">
        <f>I220/'סכום נכסי הקרן'!$C$42</f>
        <v>-8.8187887142164073E-8</v>
      </c>
    </row>
    <row r="221" spans="2:11">
      <c r="B221" s="75" t="s">
        <v>2187</v>
      </c>
      <c r="C221" s="69" t="s">
        <v>2188</v>
      </c>
      <c r="D221" s="82" t="s">
        <v>485</v>
      </c>
      <c r="E221" s="82" t="s">
        <v>129</v>
      </c>
      <c r="F221" s="94">
        <v>44984</v>
      </c>
      <c r="G221" s="76">
        <v>113320.851</v>
      </c>
      <c r="H221" s="78">
        <v>-1.587091</v>
      </c>
      <c r="I221" s="76">
        <v>-1.7985048190000001</v>
      </c>
      <c r="J221" s="77">
        <f t="shared" si="3"/>
        <v>4.6654461210833304E-4</v>
      </c>
      <c r="K221" s="77">
        <f>I221/'סכום נכסי הקרן'!$C$42</f>
        <v>-5.4497002194598721E-7</v>
      </c>
    </row>
    <row r="222" spans="2:11">
      <c r="B222" s="75" t="s">
        <v>2189</v>
      </c>
      <c r="C222" s="69" t="s">
        <v>2190</v>
      </c>
      <c r="D222" s="82" t="s">
        <v>485</v>
      </c>
      <c r="E222" s="82" t="s">
        <v>129</v>
      </c>
      <c r="F222" s="94">
        <v>45014</v>
      </c>
      <c r="G222" s="76">
        <v>38529.089339999999</v>
      </c>
      <c r="H222" s="78">
        <v>1.3773169999999999</v>
      </c>
      <c r="I222" s="76">
        <v>0.53066759600000002</v>
      </c>
      <c r="J222" s="77">
        <f t="shared" si="3"/>
        <v>-1.376588514630394E-4</v>
      </c>
      <c r="K222" s="77">
        <f>I222/'סכום נכסי הקרן'!$C$42</f>
        <v>1.607990862092565E-7</v>
      </c>
    </row>
    <row r="223" spans="2:11">
      <c r="B223" s="75" t="s">
        <v>2189</v>
      </c>
      <c r="C223" s="69" t="s">
        <v>2191</v>
      </c>
      <c r="D223" s="82" t="s">
        <v>485</v>
      </c>
      <c r="E223" s="82" t="s">
        <v>129</v>
      </c>
      <c r="F223" s="94">
        <v>45014</v>
      </c>
      <c r="G223" s="76">
        <v>192645.44670000003</v>
      </c>
      <c r="H223" s="78">
        <v>1.3219920000000001</v>
      </c>
      <c r="I223" s="76">
        <v>2.546756818</v>
      </c>
      <c r="J223" s="77">
        <f t="shared" si="3"/>
        <v>-6.6064636537849751E-4</v>
      </c>
      <c r="K223" s="77">
        <f>I223/'סכום נכסי הקרן'!$C$42</f>
        <v>7.7169997229601669E-7</v>
      </c>
    </row>
    <row r="224" spans="2:11">
      <c r="B224" s="75" t="s">
        <v>2189</v>
      </c>
      <c r="C224" s="69" t="s">
        <v>2192</v>
      </c>
      <c r="D224" s="82" t="s">
        <v>485</v>
      </c>
      <c r="E224" s="82" t="s">
        <v>129</v>
      </c>
      <c r="F224" s="94">
        <v>45014</v>
      </c>
      <c r="G224" s="76">
        <v>49621.026375000001</v>
      </c>
      <c r="H224" s="78">
        <v>1.3773169999999999</v>
      </c>
      <c r="I224" s="76">
        <v>0.68343870100000004</v>
      </c>
      <c r="J224" s="77">
        <f t="shared" si="3"/>
        <v>-1.772887346697001E-4</v>
      </c>
      <c r="K224" s="77">
        <f>I224/'סכום נכסי הקרן'!$C$42</f>
        <v>2.0709068997090465E-7</v>
      </c>
    </row>
    <row r="225" spans="2:11">
      <c r="B225" s="72"/>
      <c r="C225" s="69"/>
      <c r="D225" s="69"/>
      <c r="E225" s="69"/>
      <c r="F225" s="69"/>
      <c r="G225" s="76"/>
      <c r="H225" s="78"/>
      <c r="I225" s="69"/>
      <c r="J225" s="77"/>
      <c r="K225" s="69"/>
    </row>
    <row r="226" spans="2:11">
      <c r="B226" s="86" t="s">
        <v>190</v>
      </c>
      <c r="C226" s="71"/>
      <c r="D226" s="71"/>
      <c r="E226" s="71"/>
      <c r="F226" s="71"/>
      <c r="G226" s="79"/>
      <c r="H226" s="81"/>
      <c r="I226" s="79">
        <v>-475.41950071600002</v>
      </c>
      <c r="J226" s="80">
        <f t="shared" si="3"/>
        <v>0.12332711272556428</v>
      </c>
      <c r="K226" s="80">
        <f>I226/'סכום נכסי הקרן'!$C$42</f>
        <v>-1.4405820490534299E-4</v>
      </c>
    </row>
    <row r="227" spans="2:11">
      <c r="B227" s="75" t="s">
        <v>2193</v>
      </c>
      <c r="C227" s="69" t="s">
        <v>2194</v>
      </c>
      <c r="D227" s="82" t="s">
        <v>485</v>
      </c>
      <c r="E227" s="82" t="s">
        <v>131</v>
      </c>
      <c r="F227" s="94">
        <v>44880</v>
      </c>
      <c r="G227" s="76">
        <v>1575.4959160000001</v>
      </c>
      <c r="H227" s="78">
        <v>-3.3898410000000001</v>
      </c>
      <c r="I227" s="76">
        <v>-5.3406812000000005E-2</v>
      </c>
      <c r="J227" s="77">
        <f t="shared" si="3"/>
        <v>1.3854097095128588E-5</v>
      </c>
      <c r="K227" s="77">
        <f>I227/'סכום נכסי הקרן'!$C$42</f>
        <v>-1.6182948858534705E-8</v>
      </c>
    </row>
    <row r="228" spans="2:11">
      <c r="B228" s="75" t="s">
        <v>2195</v>
      </c>
      <c r="C228" s="69" t="s">
        <v>2196</v>
      </c>
      <c r="D228" s="82" t="s">
        <v>485</v>
      </c>
      <c r="E228" s="82" t="s">
        <v>131</v>
      </c>
      <c r="F228" s="94">
        <v>44970</v>
      </c>
      <c r="G228" s="76">
        <v>24468.661480999999</v>
      </c>
      <c r="H228" s="78">
        <v>-1.6258790000000001</v>
      </c>
      <c r="I228" s="76">
        <v>-0.39783082500000005</v>
      </c>
      <c r="J228" s="77">
        <f t="shared" si="3"/>
        <v>1.0320007262341572E-4</v>
      </c>
      <c r="K228" s="77">
        <f>I228/'סכום נכסי הקרן'!$C$42</f>
        <v>-1.2054784126271514E-7</v>
      </c>
    </row>
    <row r="229" spans="2:11">
      <c r="B229" s="75" t="s">
        <v>2197</v>
      </c>
      <c r="C229" s="69" t="s">
        <v>2198</v>
      </c>
      <c r="D229" s="82" t="s">
        <v>485</v>
      </c>
      <c r="E229" s="82" t="s">
        <v>133</v>
      </c>
      <c r="F229" s="94">
        <v>44971</v>
      </c>
      <c r="G229" s="76">
        <v>69020.797544000001</v>
      </c>
      <c r="H229" s="78">
        <v>-4.337917</v>
      </c>
      <c r="I229" s="76">
        <v>-2.9940648749999998</v>
      </c>
      <c r="J229" s="77">
        <f t="shared" si="3"/>
        <v>7.7668117481650154E-4</v>
      </c>
      <c r="K229" s="77">
        <f>I229/'סכום נכסי הקרן'!$C$42</f>
        <v>-9.0724004928921981E-7</v>
      </c>
    </row>
    <row r="230" spans="2:11">
      <c r="B230" s="75" t="s">
        <v>2199</v>
      </c>
      <c r="C230" s="69" t="s">
        <v>2200</v>
      </c>
      <c r="D230" s="82" t="s">
        <v>485</v>
      </c>
      <c r="E230" s="82" t="s">
        <v>133</v>
      </c>
      <c r="F230" s="94">
        <v>44971</v>
      </c>
      <c r="G230" s="76">
        <v>38835.815178999997</v>
      </c>
      <c r="H230" s="78">
        <v>-4.4007630000000004</v>
      </c>
      <c r="I230" s="76">
        <v>-1.7090722229999999</v>
      </c>
      <c r="J230" s="77">
        <f t="shared" si="3"/>
        <v>4.4334517701654345E-4</v>
      </c>
      <c r="K230" s="77">
        <f>I230/'סכום נכסי הקרן'!$C$42</f>
        <v>-5.1787079858560396E-7</v>
      </c>
    </row>
    <row r="231" spans="2:11">
      <c r="B231" s="75" t="s">
        <v>2201</v>
      </c>
      <c r="C231" s="69" t="s">
        <v>2202</v>
      </c>
      <c r="D231" s="82" t="s">
        <v>485</v>
      </c>
      <c r="E231" s="82" t="s">
        <v>131</v>
      </c>
      <c r="F231" s="94">
        <v>44896</v>
      </c>
      <c r="G231" s="76">
        <v>36979.273884000002</v>
      </c>
      <c r="H231" s="78">
        <v>3.154093</v>
      </c>
      <c r="I231" s="76">
        <v>1.1663606930000001</v>
      </c>
      <c r="J231" s="77">
        <f t="shared" si="3"/>
        <v>-3.0256204562001317E-4</v>
      </c>
      <c r="K231" s="77">
        <f>I231/'סכום נכסי הקרן'!$C$42</f>
        <v>3.5342224593791703E-7</v>
      </c>
    </row>
    <row r="232" spans="2:11">
      <c r="B232" s="75" t="s">
        <v>2203</v>
      </c>
      <c r="C232" s="69" t="s">
        <v>2204</v>
      </c>
      <c r="D232" s="82" t="s">
        <v>485</v>
      </c>
      <c r="E232" s="82" t="s">
        <v>131</v>
      </c>
      <c r="F232" s="94">
        <v>44930</v>
      </c>
      <c r="G232" s="76">
        <v>688135</v>
      </c>
      <c r="H232" s="78">
        <v>1.858635</v>
      </c>
      <c r="I232" s="76">
        <v>12.78992</v>
      </c>
      <c r="J232" s="77">
        <f t="shared" si="3"/>
        <v>-3.3177938709190698E-3</v>
      </c>
      <c r="K232" s="77">
        <f>I232/'סכום נכסי הקרן'!$C$42</f>
        <v>3.8755097620271771E-6</v>
      </c>
    </row>
    <row r="233" spans="2:11">
      <c r="B233" s="75" t="s">
        <v>2205</v>
      </c>
      <c r="C233" s="69" t="s">
        <v>2206</v>
      </c>
      <c r="D233" s="82" t="s">
        <v>485</v>
      </c>
      <c r="E233" s="82" t="s">
        <v>129</v>
      </c>
      <c r="F233" s="94">
        <v>44971</v>
      </c>
      <c r="G233" s="76">
        <v>118798.679372</v>
      </c>
      <c r="H233" s="78">
        <v>-1.5438719999999999</v>
      </c>
      <c r="I233" s="76">
        <v>-1.83409939</v>
      </c>
      <c r="J233" s="77">
        <f t="shared" si="3"/>
        <v>4.7577809046486639E-4</v>
      </c>
      <c r="K233" s="77">
        <f>I233/'סכום נכסי הקרן'!$C$42</f>
        <v>-5.5575563337949652E-7</v>
      </c>
    </row>
    <row r="234" spans="2:11">
      <c r="B234" s="75" t="s">
        <v>2207</v>
      </c>
      <c r="C234" s="69" t="s">
        <v>2208</v>
      </c>
      <c r="D234" s="82" t="s">
        <v>485</v>
      </c>
      <c r="E234" s="82" t="s">
        <v>129</v>
      </c>
      <c r="F234" s="94">
        <v>44971</v>
      </c>
      <c r="G234" s="76">
        <v>263057.97658000002</v>
      </c>
      <c r="H234" s="78">
        <v>-1.389672</v>
      </c>
      <c r="I234" s="76">
        <v>-3.6556422409999998</v>
      </c>
      <c r="J234" s="77">
        <f t="shared" si="3"/>
        <v>9.4829892770733921E-4</v>
      </c>
      <c r="K234" s="77">
        <f>I234/'סכום נכסי הקרן'!$C$42</f>
        <v>-1.1077064744325534E-6</v>
      </c>
    </row>
    <row r="235" spans="2:11">
      <c r="B235" s="75" t="s">
        <v>2209</v>
      </c>
      <c r="C235" s="69" t="s">
        <v>2210</v>
      </c>
      <c r="D235" s="82" t="s">
        <v>485</v>
      </c>
      <c r="E235" s="82" t="s">
        <v>129</v>
      </c>
      <c r="F235" s="94">
        <v>44971</v>
      </c>
      <c r="G235" s="76">
        <v>152743.34124000001</v>
      </c>
      <c r="H235" s="78">
        <v>-1.3416809999999999</v>
      </c>
      <c r="I235" s="76">
        <v>-2.049328896</v>
      </c>
      <c r="J235" s="77">
        <f t="shared" si="3"/>
        <v>5.316101156728223E-4</v>
      </c>
      <c r="K235" s="77">
        <f>I235/'סכום נכסי הקרן'!$C$42</f>
        <v>-6.2097293353299922E-7</v>
      </c>
    </row>
    <row r="236" spans="2:11">
      <c r="B236" s="75" t="s">
        <v>2211</v>
      </c>
      <c r="C236" s="69" t="s">
        <v>2212</v>
      </c>
      <c r="D236" s="82" t="s">
        <v>485</v>
      </c>
      <c r="E236" s="82" t="s">
        <v>129</v>
      </c>
      <c r="F236" s="94">
        <v>44971</v>
      </c>
      <c r="G236" s="76">
        <v>301702.041914</v>
      </c>
      <c r="H236" s="78">
        <v>-1.2307410000000001</v>
      </c>
      <c r="I236" s="76">
        <v>-3.7131717979999999</v>
      </c>
      <c r="J236" s="77">
        <f t="shared" si="3"/>
        <v>9.6322249342247184E-4</v>
      </c>
      <c r="K236" s="77">
        <f>I236/'סכום נכסי הקרן'!$C$42</f>
        <v>-1.1251386678910427E-6</v>
      </c>
    </row>
    <row r="237" spans="2:11">
      <c r="B237" s="75" t="s">
        <v>2213</v>
      </c>
      <c r="C237" s="69" t="s">
        <v>2214</v>
      </c>
      <c r="D237" s="82" t="s">
        <v>485</v>
      </c>
      <c r="E237" s="82" t="s">
        <v>129</v>
      </c>
      <c r="F237" s="94">
        <v>44987</v>
      </c>
      <c r="G237" s="76">
        <v>26475.512481999998</v>
      </c>
      <c r="H237" s="78">
        <v>1.8158749999999999</v>
      </c>
      <c r="I237" s="76">
        <v>0.48076219600000003</v>
      </c>
      <c r="J237" s="77">
        <f t="shared" si="3"/>
        <v>-1.2471304490242258E-4</v>
      </c>
      <c r="K237" s="77">
        <f>I237/'סכום נכסי הקרן'!$C$42</f>
        <v>1.4567711008447459E-7</v>
      </c>
    </row>
    <row r="238" spans="2:11">
      <c r="B238" s="75" t="s">
        <v>2215</v>
      </c>
      <c r="C238" s="69" t="s">
        <v>2216</v>
      </c>
      <c r="D238" s="82" t="s">
        <v>485</v>
      </c>
      <c r="E238" s="82" t="s">
        <v>129</v>
      </c>
      <c r="F238" s="94">
        <v>44987</v>
      </c>
      <c r="G238" s="76">
        <v>118630.66169599998</v>
      </c>
      <c r="H238" s="78">
        <v>1.8305560000000001</v>
      </c>
      <c r="I238" s="76">
        <v>2.1716001820000002</v>
      </c>
      <c r="J238" s="77">
        <f t="shared" si="3"/>
        <v>-5.6332813449390905E-4</v>
      </c>
      <c r="K238" s="77">
        <f>I238/'סכום נכסי הקרן'!$C$42</f>
        <v>6.5802270104590131E-7</v>
      </c>
    </row>
    <row r="239" spans="2:11">
      <c r="B239" s="75" t="s">
        <v>2217</v>
      </c>
      <c r="C239" s="69" t="s">
        <v>2218</v>
      </c>
      <c r="D239" s="82" t="s">
        <v>485</v>
      </c>
      <c r="E239" s="82" t="s">
        <v>129</v>
      </c>
      <c r="F239" s="94">
        <v>44987</v>
      </c>
      <c r="G239" s="76">
        <v>36997.831545000001</v>
      </c>
      <c r="H239" s="78">
        <v>1.8305560000000001</v>
      </c>
      <c r="I239" s="76">
        <v>0.67726586199999983</v>
      </c>
      <c r="J239" s="77">
        <f t="shared" si="3"/>
        <v>-1.7568745746074406E-4</v>
      </c>
      <c r="K239" s="77">
        <f>I239/'סכום נכסי הקרן'!$C$42</f>
        <v>2.0522024060109447E-7</v>
      </c>
    </row>
    <row r="240" spans="2:11">
      <c r="B240" s="75" t="s">
        <v>2219</v>
      </c>
      <c r="C240" s="69" t="s">
        <v>2220</v>
      </c>
      <c r="D240" s="82" t="s">
        <v>485</v>
      </c>
      <c r="E240" s="82" t="s">
        <v>129</v>
      </c>
      <c r="F240" s="94">
        <v>44970</v>
      </c>
      <c r="G240" s="76">
        <v>241706.109432</v>
      </c>
      <c r="H240" s="78">
        <v>1.651397</v>
      </c>
      <c r="I240" s="76">
        <v>3.9915276629999994</v>
      </c>
      <c r="J240" s="77">
        <f t="shared" si="3"/>
        <v>-1.0354299335652854E-3</v>
      </c>
      <c r="K240" s="77">
        <f>I240/'סכום נכסי הקרן'!$C$42</f>
        <v>1.2094840642754623E-6</v>
      </c>
    </row>
    <row r="241" spans="2:11">
      <c r="B241" s="75" t="s">
        <v>2221</v>
      </c>
      <c r="C241" s="69" t="s">
        <v>2222</v>
      </c>
      <c r="D241" s="82" t="s">
        <v>485</v>
      </c>
      <c r="E241" s="82" t="s">
        <v>129</v>
      </c>
      <c r="F241" s="94">
        <v>44970</v>
      </c>
      <c r="G241" s="76">
        <v>51094.528237999992</v>
      </c>
      <c r="H241" s="78">
        <v>1.6499220000000001</v>
      </c>
      <c r="I241" s="76">
        <v>0.843019729</v>
      </c>
      <c r="J241" s="77">
        <f t="shared" si="3"/>
        <v>-2.1868515908934967E-4</v>
      </c>
      <c r="K241" s="77">
        <f>I241/'סכום נכסי הקרן'!$C$42</f>
        <v>2.554457877235358E-7</v>
      </c>
    </row>
    <row r="242" spans="2:11">
      <c r="B242" s="75" t="s">
        <v>2223</v>
      </c>
      <c r="C242" s="69" t="s">
        <v>2224</v>
      </c>
      <c r="D242" s="82" t="s">
        <v>485</v>
      </c>
      <c r="E242" s="82" t="s">
        <v>129</v>
      </c>
      <c r="F242" s="94">
        <v>44970</v>
      </c>
      <c r="G242" s="76">
        <v>68100.449823000003</v>
      </c>
      <c r="H242" s="78">
        <v>1.613038</v>
      </c>
      <c r="I242" s="76">
        <v>1.0984860799999998</v>
      </c>
      <c r="J242" s="77">
        <f t="shared" si="3"/>
        <v>-2.8495490069632289E-4</v>
      </c>
      <c r="K242" s="77">
        <f>I242/'סכום נכסי הקרן'!$C$42</f>
        <v>3.3285536785929587E-7</v>
      </c>
    </row>
    <row r="243" spans="2:11">
      <c r="B243" s="75" t="s">
        <v>2225</v>
      </c>
      <c r="C243" s="69" t="s">
        <v>2226</v>
      </c>
      <c r="D243" s="82" t="s">
        <v>485</v>
      </c>
      <c r="E243" s="82" t="s">
        <v>131</v>
      </c>
      <c r="F243" s="94">
        <v>44845</v>
      </c>
      <c r="G243" s="76">
        <v>37951.152999999998</v>
      </c>
      <c r="H243" s="78">
        <v>-10.597344</v>
      </c>
      <c r="I243" s="76">
        <v>-4.0218142170000002</v>
      </c>
      <c r="J243" s="77">
        <f t="shared" si="3"/>
        <v>1.0432864755321204E-3</v>
      </c>
      <c r="K243" s="77">
        <f>I243/'סכום נכסי הקרן'!$C$42</f>
        <v>-1.2186612784945635E-6</v>
      </c>
    </row>
    <row r="244" spans="2:11">
      <c r="B244" s="75" t="s">
        <v>2227</v>
      </c>
      <c r="C244" s="69" t="s">
        <v>2228</v>
      </c>
      <c r="D244" s="82" t="s">
        <v>485</v>
      </c>
      <c r="E244" s="82" t="s">
        <v>131</v>
      </c>
      <c r="F244" s="94">
        <v>44854</v>
      </c>
      <c r="G244" s="76">
        <v>53481.195426999999</v>
      </c>
      <c r="H244" s="78">
        <v>-9.6897590000000005</v>
      </c>
      <c r="I244" s="76">
        <v>-5.1821987600000003</v>
      </c>
      <c r="J244" s="77">
        <f t="shared" si="3"/>
        <v>1.3442982664326599E-3</v>
      </c>
      <c r="K244" s="77">
        <f>I244/'סכום נכסי הקרן'!$C$42</f>
        <v>-1.5702726743517654E-6</v>
      </c>
    </row>
    <row r="245" spans="2:11">
      <c r="B245" s="75" t="s">
        <v>2229</v>
      </c>
      <c r="C245" s="69" t="s">
        <v>2230</v>
      </c>
      <c r="D245" s="82" t="s">
        <v>485</v>
      </c>
      <c r="E245" s="82" t="s">
        <v>131</v>
      </c>
      <c r="F245" s="94">
        <v>44811</v>
      </c>
      <c r="G245" s="76">
        <v>68322.274275999996</v>
      </c>
      <c r="H245" s="78">
        <v>-8.4125829999999997</v>
      </c>
      <c r="I245" s="76">
        <v>-5.7476678760000004</v>
      </c>
      <c r="J245" s="77">
        <f t="shared" si="3"/>
        <v>1.4909848733276852E-3</v>
      </c>
      <c r="K245" s="77">
        <f>I245/'סכום נכסי הקרן'!$C$42</f>
        <v>-1.7416170673724317E-6</v>
      </c>
    </row>
    <row r="246" spans="2:11">
      <c r="B246" s="75" t="s">
        <v>2231</v>
      </c>
      <c r="C246" s="69" t="s">
        <v>2232</v>
      </c>
      <c r="D246" s="82" t="s">
        <v>485</v>
      </c>
      <c r="E246" s="82" t="s">
        <v>131</v>
      </c>
      <c r="F246" s="94">
        <v>44811</v>
      </c>
      <c r="G246" s="76">
        <v>179995.89338600001</v>
      </c>
      <c r="H246" s="78">
        <v>-8.3640539999999994</v>
      </c>
      <c r="I246" s="76">
        <v>-15.054954284999999</v>
      </c>
      <c r="J246" s="77">
        <f t="shared" si="3"/>
        <v>3.9053594591474988E-3</v>
      </c>
      <c r="K246" s="77">
        <f>I246/'סכום נכסי הקרן'!$C$42</f>
        <v>-4.5618441943648104E-6</v>
      </c>
    </row>
    <row r="247" spans="2:11">
      <c r="B247" s="75" t="s">
        <v>2233</v>
      </c>
      <c r="C247" s="69" t="s">
        <v>2234</v>
      </c>
      <c r="D247" s="82" t="s">
        <v>485</v>
      </c>
      <c r="E247" s="82" t="s">
        <v>131</v>
      </c>
      <c r="F247" s="94">
        <v>44860</v>
      </c>
      <c r="G247" s="76">
        <v>41105.884353000001</v>
      </c>
      <c r="H247" s="78">
        <v>-7.1247619999999996</v>
      </c>
      <c r="I247" s="76">
        <v>-2.9286962610000002</v>
      </c>
      <c r="J247" s="77">
        <f t="shared" si="3"/>
        <v>7.5972410339778483E-4</v>
      </c>
      <c r="K247" s="77">
        <f>I247/'סכום נכסי הקרן'!$C$42</f>
        <v>-8.8743252104141333E-7</v>
      </c>
    </row>
    <row r="248" spans="2:11">
      <c r="B248" s="75" t="s">
        <v>2235</v>
      </c>
      <c r="C248" s="69" t="s">
        <v>2236</v>
      </c>
      <c r="D248" s="82" t="s">
        <v>485</v>
      </c>
      <c r="E248" s="82" t="s">
        <v>131</v>
      </c>
      <c r="F248" s="94">
        <v>44861</v>
      </c>
      <c r="G248" s="76">
        <v>41576.740307</v>
      </c>
      <c r="H248" s="78">
        <v>-6.7711819999999996</v>
      </c>
      <c r="I248" s="76">
        <v>-2.8152369039999994</v>
      </c>
      <c r="J248" s="77">
        <f t="shared" si="3"/>
        <v>7.3029196001823113E-4</v>
      </c>
      <c r="K248" s="77">
        <f>I248/'סכום נכסי הקרן'!$C$42</f>
        <v>-8.5305288100872899E-7</v>
      </c>
    </row>
    <row r="249" spans="2:11">
      <c r="B249" s="75" t="s">
        <v>2237</v>
      </c>
      <c r="C249" s="69" t="s">
        <v>2238</v>
      </c>
      <c r="D249" s="82" t="s">
        <v>485</v>
      </c>
      <c r="E249" s="82" t="s">
        <v>131</v>
      </c>
      <c r="F249" s="94">
        <v>44755</v>
      </c>
      <c r="G249" s="76">
        <v>68609.892796999993</v>
      </c>
      <c r="H249" s="78">
        <v>-5.8416990000000002</v>
      </c>
      <c r="I249" s="76">
        <v>-4.0079832619999998</v>
      </c>
      <c r="J249" s="77">
        <f t="shared" si="3"/>
        <v>1.0396986299687425E-3</v>
      </c>
      <c r="K249" s="77">
        <f>I249/'סכום נכסי הקרן'!$C$42</f>
        <v>-1.214470321778598E-6</v>
      </c>
    </row>
    <row r="250" spans="2:11">
      <c r="B250" s="75" t="s">
        <v>2239</v>
      </c>
      <c r="C250" s="69" t="s">
        <v>2240</v>
      </c>
      <c r="D250" s="82" t="s">
        <v>485</v>
      </c>
      <c r="E250" s="82" t="s">
        <v>131</v>
      </c>
      <c r="F250" s="94">
        <v>44753</v>
      </c>
      <c r="G250" s="76">
        <v>93306.575580000004</v>
      </c>
      <c r="H250" s="78">
        <v>-5.7254940000000003</v>
      </c>
      <c r="I250" s="76">
        <v>-5.3422626659999999</v>
      </c>
      <c r="J250" s="77">
        <f t="shared" si="3"/>
        <v>1.38581995275143E-3</v>
      </c>
      <c r="K250" s="77">
        <f>I250/'סכום נכסי הקרן'!$C$42</f>
        <v>-1.6187740903302233E-6</v>
      </c>
    </row>
    <row r="251" spans="2:11">
      <c r="B251" s="75" t="s">
        <v>2241</v>
      </c>
      <c r="C251" s="69" t="s">
        <v>2242</v>
      </c>
      <c r="D251" s="82" t="s">
        <v>485</v>
      </c>
      <c r="E251" s="82" t="s">
        <v>131</v>
      </c>
      <c r="F251" s="94">
        <v>44753</v>
      </c>
      <c r="G251" s="76">
        <v>1613459.13</v>
      </c>
      <c r="H251" s="78">
        <v>-5.5675369999999997</v>
      </c>
      <c r="I251" s="76">
        <v>-89.829940000000008</v>
      </c>
      <c r="J251" s="77">
        <f t="shared" si="3"/>
        <v>2.330250887863472E-2</v>
      </c>
      <c r="K251" s="77">
        <f>I251/'סכום נכסי הקרן'!$C$42</f>
        <v>-2.7219623687428507E-5</v>
      </c>
    </row>
    <row r="252" spans="2:11">
      <c r="B252" s="75" t="s">
        <v>2243</v>
      </c>
      <c r="C252" s="69" t="s">
        <v>2244</v>
      </c>
      <c r="D252" s="82" t="s">
        <v>485</v>
      </c>
      <c r="E252" s="82" t="s">
        <v>131</v>
      </c>
      <c r="F252" s="94">
        <v>44769</v>
      </c>
      <c r="G252" s="76">
        <v>654703.61</v>
      </c>
      <c r="H252" s="78">
        <v>-5.2050650000000003</v>
      </c>
      <c r="I252" s="76">
        <v>-34.077750000000002</v>
      </c>
      <c r="J252" s="77">
        <f t="shared" si="3"/>
        <v>8.8400044788952813E-3</v>
      </c>
      <c r="K252" s="77">
        <f>I252/'סכום נכסי הקרן'!$C$42</f>
        <v>-1.0325995220683291E-5</v>
      </c>
    </row>
    <row r="253" spans="2:11">
      <c r="B253" s="75" t="s">
        <v>2243</v>
      </c>
      <c r="C253" s="69" t="s">
        <v>2245</v>
      </c>
      <c r="D253" s="82" t="s">
        <v>485</v>
      </c>
      <c r="E253" s="82" t="s">
        <v>131</v>
      </c>
      <c r="F253" s="94">
        <v>44769</v>
      </c>
      <c r="G253" s="76">
        <v>261759.47109800001</v>
      </c>
      <c r="H253" s="78">
        <v>-5.2050650000000003</v>
      </c>
      <c r="I253" s="76">
        <v>-13.624750947000001</v>
      </c>
      <c r="J253" s="77">
        <f t="shared" si="3"/>
        <v>3.5343548032165479E-3</v>
      </c>
      <c r="K253" s="77">
        <f>I253/'סכום נכסי הקרן'!$C$42</f>
        <v>-4.1284742438019566E-6</v>
      </c>
    </row>
    <row r="254" spans="2:11">
      <c r="B254" s="75" t="s">
        <v>2246</v>
      </c>
      <c r="C254" s="69" t="s">
        <v>2247</v>
      </c>
      <c r="D254" s="82" t="s">
        <v>485</v>
      </c>
      <c r="E254" s="82" t="s">
        <v>131</v>
      </c>
      <c r="F254" s="94">
        <v>44769</v>
      </c>
      <c r="G254" s="76">
        <v>289119.93919599999</v>
      </c>
      <c r="H254" s="78">
        <v>-5.154261</v>
      </c>
      <c r="I254" s="76">
        <v>-14.901996440000001</v>
      </c>
      <c r="J254" s="77">
        <f t="shared" si="3"/>
        <v>3.8656811342908945E-3</v>
      </c>
      <c r="K254" s="77">
        <f>I254/'סכום נכסי הקרן'!$C$42</f>
        <v>-4.5154960059886408E-6</v>
      </c>
    </row>
    <row r="255" spans="2:11">
      <c r="B255" s="75" t="s">
        <v>2248</v>
      </c>
      <c r="C255" s="69" t="s">
        <v>2249</v>
      </c>
      <c r="D255" s="82" t="s">
        <v>485</v>
      </c>
      <c r="E255" s="82" t="s">
        <v>131</v>
      </c>
      <c r="F255" s="94">
        <v>44784</v>
      </c>
      <c r="G255" s="76">
        <v>119122.87857099999</v>
      </c>
      <c r="H255" s="78">
        <v>-3.5158399999999999</v>
      </c>
      <c r="I255" s="76">
        <v>-4.1881692389999996</v>
      </c>
      <c r="J255" s="77">
        <f t="shared" si="3"/>
        <v>1.0864401209332022E-3</v>
      </c>
      <c r="K255" s="77">
        <f>I255/'סכום נכסי הקרן'!$C$42</f>
        <v>-1.2690689832904687E-6</v>
      </c>
    </row>
    <row r="256" spans="2:11">
      <c r="B256" s="75" t="s">
        <v>2250</v>
      </c>
      <c r="C256" s="69" t="s">
        <v>2251</v>
      </c>
      <c r="D256" s="82" t="s">
        <v>485</v>
      </c>
      <c r="E256" s="82" t="s">
        <v>131</v>
      </c>
      <c r="F256" s="94">
        <v>44880</v>
      </c>
      <c r="G256" s="76">
        <v>131340.56612199999</v>
      </c>
      <c r="H256" s="78">
        <v>-3.478154</v>
      </c>
      <c r="I256" s="76">
        <v>-4.5682274490000001</v>
      </c>
      <c r="J256" s="77">
        <f t="shared" si="3"/>
        <v>1.1850298540769964E-3</v>
      </c>
      <c r="K256" s="77">
        <f>I256/'סכום נכסי הקרן'!$C$42</f>
        <v>-1.3842314943142731E-6</v>
      </c>
    </row>
    <row r="257" spans="2:11">
      <c r="B257" s="75" t="s">
        <v>2250</v>
      </c>
      <c r="C257" s="69" t="s">
        <v>2252</v>
      </c>
      <c r="D257" s="82" t="s">
        <v>485</v>
      </c>
      <c r="E257" s="82" t="s">
        <v>131</v>
      </c>
      <c r="F257" s="94">
        <v>44880</v>
      </c>
      <c r="G257" s="76">
        <v>753028.4</v>
      </c>
      <c r="H257" s="78">
        <v>-3.478154</v>
      </c>
      <c r="I257" s="76">
        <v>-26.191490000000002</v>
      </c>
      <c r="J257" s="77">
        <f t="shared" si="3"/>
        <v>6.7942539900357557E-3</v>
      </c>
      <c r="K257" s="77">
        <f>I257/'סכום נכסי הקרן'!$C$42</f>
        <v>-7.9363573170932414E-6</v>
      </c>
    </row>
    <row r="258" spans="2:11">
      <c r="B258" s="75" t="s">
        <v>2253</v>
      </c>
      <c r="C258" s="69" t="s">
        <v>2254</v>
      </c>
      <c r="D258" s="82" t="s">
        <v>485</v>
      </c>
      <c r="E258" s="82" t="s">
        <v>131</v>
      </c>
      <c r="F258" s="94">
        <v>44880</v>
      </c>
      <c r="G258" s="76">
        <v>47785.136449999998</v>
      </c>
      <c r="H258" s="78">
        <v>-3.4241670000000002</v>
      </c>
      <c r="I258" s="76">
        <v>-1.636243034</v>
      </c>
      <c r="J258" s="77">
        <f t="shared" si="3"/>
        <v>4.2445278074759052E-4</v>
      </c>
      <c r="K258" s="77">
        <f>I258/'סכום נכסי הקרן'!$C$42</f>
        <v>-4.9580262044766237E-7</v>
      </c>
    </row>
    <row r="259" spans="2:11">
      <c r="B259" s="75" t="s">
        <v>2193</v>
      </c>
      <c r="C259" s="69" t="s">
        <v>2255</v>
      </c>
      <c r="D259" s="82" t="s">
        <v>485</v>
      </c>
      <c r="E259" s="82" t="s">
        <v>131</v>
      </c>
      <c r="F259" s="94">
        <v>44880</v>
      </c>
      <c r="G259" s="76">
        <v>260515.45746000001</v>
      </c>
      <c r="H259" s="78">
        <v>-3.3898410000000001</v>
      </c>
      <c r="I259" s="76">
        <v>-8.8310607089999991</v>
      </c>
      <c r="J259" s="77">
        <f t="shared" si="3"/>
        <v>2.2908383394137266E-3</v>
      </c>
      <c r="K259" s="77">
        <f>I259/'סכום נכסי הקרן'!$C$42</f>
        <v>-2.6759246333662867E-6</v>
      </c>
    </row>
    <row r="260" spans="2:11">
      <c r="B260" s="75" t="s">
        <v>2256</v>
      </c>
      <c r="C260" s="69" t="s">
        <v>2257</v>
      </c>
      <c r="D260" s="82" t="s">
        <v>485</v>
      </c>
      <c r="E260" s="82" t="s">
        <v>131</v>
      </c>
      <c r="F260" s="94">
        <v>44903</v>
      </c>
      <c r="G260" s="76">
        <v>86590.909979000004</v>
      </c>
      <c r="H260" s="78">
        <v>-2.5326499999999998</v>
      </c>
      <c r="I260" s="76">
        <v>-2.1930444429999998</v>
      </c>
      <c r="J260" s="77">
        <f t="shared" si="3"/>
        <v>5.6889092438721462E-4</v>
      </c>
      <c r="K260" s="77">
        <f>I260/'סכום נכסי הקרן'!$C$42</f>
        <v>-6.6452058710343393E-7</v>
      </c>
    </row>
    <row r="261" spans="2:11">
      <c r="B261" s="75" t="s">
        <v>2258</v>
      </c>
      <c r="C261" s="69" t="s">
        <v>2259</v>
      </c>
      <c r="D261" s="82" t="s">
        <v>485</v>
      </c>
      <c r="E261" s="82" t="s">
        <v>131</v>
      </c>
      <c r="F261" s="94">
        <v>44984</v>
      </c>
      <c r="G261" s="76">
        <v>7233.0432780000001</v>
      </c>
      <c r="H261" s="78">
        <v>-2.7607870000000001</v>
      </c>
      <c r="I261" s="76">
        <v>-0.19968893800000001</v>
      </c>
      <c r="J261" s="77">
        <f t="shared" si="3"/>
        <v>5.1800694186260597E-5</v>
      </c>
      <c r="K261" s="77">
        <f>I261/'סכום נכסי הקרן'!$C$42</f>
        <v>-6.0508308776586534E-8</v>
      </c>
    </row>
    <row r="262" spans="2:11">
      <c r="B262" s="75" t="s">
        <v>2260</v>
      </c>
      <c r="C262" s="69" t="s">
        <v>2261</v>
      </c>
      <c r="D262" s="82" t="s">
        <v>485</v>
      </c>
      <c r="E262" s="82" t="s">
        <v>131</v>
      </c>
      <c r="F262" s="94">
        <v>44907</v>
      </c>
      <c r="G262" s="76">
        <v>74959.249878000002</v>
      </c>
      <c r="H262" s="78">
        <v>-2.0496029999999998</v>
      </c>
      <c r="I262" s="76">
        <v>-1.536367359</v>
      </c>
      <c r="J262" s="77">
        <f t="shared" si="3"/>
        <v>3.9854433860183003E-4</v>
      </c>
      <c r="K262" s="77">
        <f>I262/'סכום נכסי הקרן'!$C$42</f>
        <v>-4.6553901024122215E-7</v>
      </c>
    </row>
    <row r="263" spans="2:11">
      <c r="B263" s="75" t="s">
        <v>2262</v>
      </c>
      <c r="C263" s="69" t="s">
        <v>2263</v>
      </c>
      <c r="D263" s="82" t="s">
        <v>485</v>
      </c>
      <c r="E263" s="82" t="s">
        <v>131</v>
      </c>
      <c r="F263" s="94">
        <v>44900</v>
      </c>
      <c r="G263" s="76">
        <v>48421.999631999999</v>
      </c>
      <c r="H263" s="78">
        <v>-1.978361</v>
      </c>
      <c r="I263" s="76">
        <v>-0.95796180400000008</v>
      </c>
      <c r="J263" s="77">
        <f t="shared" si="3"/>
        <v>2.485019297920374E-4</v>
      </c>
      <c r="K263" s="77">
        <f>I263/'סכום נכסי הקרן'!$C$42</f>
        <v>-2.9027471032275148E-7</v>
      </c>
    </row>
    <row r="264" spans="2:11">
      <c r="B264" s="75" t="s">
        <v>2264</v>
      </c>
      <c r="C264" s="69" t="s">
        <v>2265</v>
      </c>
      <c r="D264" s="82" t="s">
        <v>485</v>
      </c>
      <c r="E264" s="82" t="s">
        <v>131</v>
      </c>
      <c r="F264" s="94">
        <v>44907</v>
      </c>
      <c r="G264" s="76">
        <v>235152.27922299999</v>
      </c>
      <c r="H264" s="78">
        <v>-2.08243</v>
      </c>
      <c r="I264" s="76">
        <v>-4.8968817719999995</v>
      </c>
      <c r="J264" s="77">
        <f t="shared" si="3"/>
        <v>1.2702850627491736E-3</v>
      </c>
      <c r="K264" s="77">
        <f>I264/'סכום נכסי הקרן'!$C$42</f>
        <v>-1.4838179684375616E-6</v>
      </c>
    </row>
    <row r="265" spans="2:11">
      <c r="B265" s="75" t="s">
        <v>2266</v>
      </c>
      <c r="C265" s="69" t="s">
        <v>2267</v>
      </c>
      <c r="D265" s="82" t="s">
        <v>485</v>
      </c>
      <c r="E265" s="82" t="s">
        <v>131</v>
      </c>
      <c r="F265" s="94">
        <v>44907</v>
      </c>
      <c r="G265" s="76">
        <v>60634.021139999997</v>
      </c>
      <c r="H265" s="78">
        <v>-2.0356879999999999</v>
      </c>
      <c r="I265" s="76">
        <v>-1.234319323</v>
      </c>
      <c r="J265" s="77">
        <f t="shared" si="3"/>
        <v>3.2019098513566741E-4</v>
      </c>
      <c r="K265" s="77">
        <f>I265/'סכום נכסי הקרן'!$C$42</f>
        <v>-3.7401458224486753E-7</v>
      </c>
    </row>
    <row r="266" spans="2:11">
      <c r="B266" s="75" t="s">
        <v>2268</v>
      </c>
      <c r="C266" s="69" t="s">
        <v>2269</v>
      </c>
      <c r="D266" s="82" t="s">
        <v>485</v>
      </c>
      <c r="E266" s="82" t="s">
        <v>131</v>
      </c>
      <c r="F266" s="94">
        <v>44979</v>
      </c>
      <c r="G266" s="76">
        <v>166230.541501</v>
      </c>
      <c r="H266" s="78">
        <v>-2.0747239999999998</v>
      </c>
      <c r="I266" s="76">
        <v>-3.4488246789999999</v>
      </c>
      <c r="J266" s="77">
        <f t="shared" si="3"/>
        <v>8.9464901906037152E-4</v>
      </c>
      <c r="K266" s="77">
        <f>I266/'סכום נכסי הקרן'!$C$42</f>
        <v>-1.0450381011753587E-6</v>
      </c>
    </row>
    <row r="267" spans="2:11">
      <c r="B267" s="75" t="s">
        <v>2270</v>
      </c>
      <c r="C267" s="69" t="s">
        <v>2271</v>
      </c>
      <c r="D267" s="82" t="s">
        <v>485</v>
      </c>
      <c r="E267" s="82" t="s">
        <v>131</v>
      </c>
      <c r="F267" s="94">
        <v>44987</v>
      </c>
      <c r="G267" s="76">
        <v>202154.92909399996</v>
      </c>
      <c r="H267" s="78">
        <v>-2.160088</v>
      </c>
      <c r="I267" s="76">
        <v>-4.3667241800000003</v>
      </c>
      <c r="J267" s="77">
        <f t="shared" si="3"/>
        <v>1.1327585098576144E-3</v>
      </c>
      <c r="K267" s="77">
        <f>I267/'סכום נכסי הקרן'!$C$42</f>
        <v>-1.3231734199799624E-6</v>
      </c>
    </row>
    <row r="268" spans="2:11">
      <c r="B268" s="75" t="s">
        <v>2272</v>
      </c>
      <c r="C268" s="69" t="s">
        <v>2273</v>
      </c>
      <c r="D268" s="82" t="s">
        <v>485</v>
      </c>
      <c r="E268" s="82" t="s">
        <v>131</v>
      </c>
      <c r="F268" s="94">
        <v>44987</v>
      </c>
      <c r="G268" s="76">
        <v>60714.478945000003</v>
      </c>
      <c r="H268" s="78">
        <v>-2.160088</v>
      </c>
      <c r="I268" s="76">
        <v>-1.3114861200000001</v>
      </c>
      <c r="J268" s="77">
        <f t="shared" ref="J268:J302" si="4">IFERROR(I268/$I$11,0)</f>
        <v>3.4020858697563644E-4</v>
      </c>
      <c r="K268" s="77">
        <f>I268/'סכום נכסי הקרן'!$C$42</f>
        <v>-3.9739711122689943E-7</v>
      </c>
    </row>
    <row r="269" spans="2:11">
      <c r="B269" s="75" t="s">
        <v>2274</v>
      </c>
      <c r="C269" s="69" t="s">
        <v>2275</v>
      </c>
      <c r="D269" s="82" t="s">
        <v>485</v>
      </c>
      <c r="E269" s="82" t="s">
        <v>131</v>
      </c>
      <c r="F269" s="94">
        <v>44987</v>
      </c>
      <c r="G269" s="76">
        <v>170011.646488</v>
      </c>
      <c r="H269" s="78">
        <v>-2.1534149999999999</v>
      </c>
      <c r="I269" s="76">
        <v>-3.6610556929999998</v>
      </c>
      <c r="J269" s="77">
        <f t="shared" si="4"/>
        <v>9.4970321466660978E-4</v>
      </c>
      <c r="K269" s="77">
        <f>I269/'סכום נכסי הקרן'!$C$42</f>
        <v>-1.1093468198039292E-6</v>
      </c>
    </row>
    <row r="270" spans="2:11">
      <c r="B270" s="75" t="s">
        <v>2276</v>
      </c>
      <c r="C270" s="69" t="s">
        <v>2277</v>
      </c>
      <c r="D270" s="82" t="s">
        <v>485</v>
      </c>
      <c r="E270" s="82" t="s">
        <v>131</v>
      </c>
      <c r="F270" s="94">
        <v>44991</v>
      </c>
      <c r="G270" s="76">
        <v>77863.210005999994</v>
      </c>
      <c r="H270" s="78">
        <v>-1.965017</v>
      </c>
      <c r="I270" s="76">
        <v>-1.5300252780000001</v>
      </c>
      <c r="J270" s="77">
        <f t="shared" si="4"/>
        <v>3.9689915884537558E-4</v>
      </c>
      <c r="K270" s="77">
        <f>I270/'סכום נכסי הקרן'!$C$42</f>
        <v>-4.6361727837526312E-7</v>
      </c>
    </row>
    <row r="271" spans="2:11">
      <c r="B271" s="75" t="s">
        <v>2278</v>
      </c>
      <c r="C271" s="69" t="s">
        <v>2279</v>
      </c>
      <c r="D271" s="82" t="s">
        <v>485</v>
      </c>
      <c r="E271" s="82" t="s">
        <v>131</v>
      </c>
      <c r="F271" s="94">
        <v>44910</v>
      </c>
      <c r="G271" s="76">
        <v>107241.41398600001</v>
      </c>
      <c r="H271" s="78">
        <v>-1.5356620000000001</v>
      </c>
      <c r="I271" s="76">
        <v>-1.6468652319999999</v>
      </c>
      <c r="J271" s="77">
        <f t="shared" si="4"/>
        <v>4.2720825251129886E-4</v>
      </c>
      <c r="K271" s="77">
        <f>I271/'סכום נכסי הקרן'!$C$42</f>
        <v>-4.9902128264751859E-7</v>
      </c>
    </row>
    <row r="272" spans="2:11">
      <c r="B272" s="75" t="s">
        <v>2195</v>
      </c>
      <c r="C272" s="69" t="s">
        <v>2280</v>
      </c>
      <c r="D272" s="82" t="s">
        <v>485</v>
      </c>
      <c r="E272" s="82" t="s">
        <v>131</v>
      </c>
      <c r="F272" s="94">
        <v>44970</v>
      </c>
      <c r="G272" s="76">
        <v>2352592.84</v>
      </c>
      <c r="H272" s="78">
        <v>-1.6258790000000001</v>
      </c>
      <c r="I272" s="76">
        <v>-38.250309999999999</v>
      </c>
      <c r="J272" s="77">
        <f t="shared" si="4"/>
        <v>9.9223954550735575E-3</v>
      </c>
      <c r="K272" s="77">
        <f>I272/'סכום נכסי הקרן'!$C$42</f>
        <v>-1.1590334404403292E-5</v>
      </c>
    </row>
    <row r="273" spans="2:11">
      <c r="B273" s="75" t="s">
        <v>2195</v>
      </c>
      <c r="C273" s="69" t="s">
        <v>2281</v>
      </c>
      <c r="D273" s="82" t="s">
        <v>485</v>
      </c>
      <c r="E273" s="82" t="s">
        <v>131</v>
      </c>
      <c r="F273" s="94">
        <v>44970</v>
      </c>
      <c r="G273" s="76">
        <v>18552.719290000001</v>
      </c>
      <c r="H273" s="78">
        <v>-1.6258790000000001</v>
      </c>
      <c r="I273" s="76">
        <v>-0.30164476400000001</v>
      </c>
      <c r="J273" s="77">
        <f t="shared" si="4"/>
        <v>7.8248741915041637E-5</v>
      </c>
      <c r="K273" s="77">
        <f>I273/'סכום נכסי הקרן'!$C$42</f>
        <v>-9.1402231409296065E-8</v>
      </c>
    </row>
    <row r="274" spans="2:11">
      <c r="B274" s="75" t="s">
        <v>2282</v>
      </c>
      <c r="C274" s="69" t="s">
        <v>2283</v>
      </c>
      <c r="D274" s="82" t="s">
        <v>485</v>
      </c>
      <c r="E274" s="82" t="s">
        <v>131</v>
      </c>
      <c r="F274" s="94">
        <v>45005</v>
      </c>
      <c r="G274" s="76">
        <v>73423.412383999996</v>
      </c>
      <c r="H274" s="78">
        <v>-1.4743010000000001</v>
      </c>
      <c r="I274" s="76">
        <v>-1.0824819030000001</v>
      </c>
      <c r="J274" s="77">
        <f t="shared" si="4"/>
        <v>2.8080330628762427E-4</v>
      </c>
      <c r="K274" s="77">
        <f>I274/'סכום נכסי הקרן'!$C$42</f>
        <v>-3.2800589701063463E-7</v>
      </c>
    </row>
    <row r="275" spans="2:11">
      <c r="B275" s="75" t="s">
        <v>2284</v>
      </c>
      <c r="C275" s="69" t="s">
        <v>2285</v>
      </c>
      <c r="D275" s="82" t="s">
        <v>485</v>
      </c>
      <c r="E275" s="82" t="s">
        <v>131</v>
      </c>
      <c r="F275" s="94">
        <v>45005</v>
      </c>
      <c r="G275" s="76">
        <v>48977.271802000003</v>
      </c>
      <c r="H275" s="78">
        <v>-1.4156040000000001</v>
      </c>
      <c r="I275" s="76">
        <v>-0.69332438899999993</v>
      </c>
      <c r="J275" s="77">
        <f t="shared" si="4"/>
        <v>1.7985315063604062E-4</v>
      </c>
      <c r="K275" s="77">
        <f>I275/'סכום נכסי הקרן'!$C$42</f>
        <v>-2.1008618019667264E-7</v>
      </c>
    </row>
    <row r="276" spans="2:11">
      <c r="B276" s="75" t="s">
        <v>2286</v>
      </c>
      <c r="C276" s="69" t="s">
        <v>2287</v>
      </c>
      <c r="D276" s="82" t="s">
        <v>485</v>
      </c>
      <c r="E276" s="82" t="s">
        <v>131</v>
      </c>
      <c r="F276" s="94">
        <v>45005</v>
      </c>
      <c r="G276" s="76">
        <v>76180.803323</v>
      </c>
      <c r="H276" s="78">
        <v>-1.387454</v>
      </c>
      <c r="I276" s="76">
        <v>-1.0569737589999999</v>
      </c>
      <c r="J276" s="77">
        <f t="shared" si="4"/>
        <v>2.741863169849764E-4</v>
      </c>
      <c r="K276" s="77">
        <f>I276/'סכום נכסי הקרן'!$C$42</f>
        <v>-3.2027660229392055E-7</v>
      </c>
    </row>
    <row r="277" spans="2:11">
      <c r="B277" s="75" t="s">
        <v>2288</v>
      </c>
      <c r="C277" s="69" t="s">
        <v>1973</v>
      </c>
      <c r="D277" s="82" t="s">
        <v>485</v>
      </c>
      <c r="E277" s="82" t="s">
        <v>132</v>
      </c>
      <c r="F277" s="94">
        <v>44881</v>
      </c>
      <c r="G277" s="76">
        <v>216122.78</v>
      </c>
      <c r="H277" s="78">
        <v>-3.3872040000000001</v>
      </c>
      <c r="I277" s="76">
        <v>-7.3205200000000001</v>
      </c>
      <c r="J277" s="77">
        <f t="shared" si="4"/>
        <v>1.8989936127779116E-3</v>
      </c>
      <c r="K277" s="77">
        <f>I277/'סכום נכסי הקרן'!$C$42</f>
        <v>-2.2182114292439036E-6</v>
      </c>
    </row>
    <row r="278" spans="2:11">
      <c r="B278" s="75" t="s">
        <v>2289</v>
      </c>
      <c r="C278" s="69" t="s">
        <v>1977</v>
      </c>
      <c r="D278" s="82" t="s">
        <v>485</v>
      </c>
      <c r="E278" s="82" t="s">
        <v>132</v>
      </c>
      <c r="F278" s="94">
        <v>44888</v>
      </c>
      <c r="G278" s="76">
        <v>1888215.72</v>
      </c>
      <c r="H278" s="78">
        <v>-3.262095</v>
      </c>
      <c r="I278" s="76">
        <v>-61.595399999999998</v>
      </c>
      <c r="J278" s="77">
        <f t="shared" si="4"/>
        <v>1.5978273562055778E-2</v>
      </c>
      <c r="K278" s="77">
        <f>I278/'סכום נכסי הקרן'!$C$42</f>
        <v>-1.8664196022803017E-5</v>
      </c>
    </row>
    <row r="279" spans="2:11">
      <c r="B279" s="75" t="s">
        <v>2289</v>
      </c>
      <c r="C279" s="69" t="s">
        <v>2290</v>
      </c>
      <c r="D279" s="82" t="s">
        <v>485</v>
      </c>
      <c r="E279" s="82" t="s">
        <v>132</v>
      </c>
      <c r="F279" s="94">
        <v>44888</v>
      </c>
      <c r="G279" s="76">
        <v>116752.206368</v>
      </c>
      <c r="H279" s="78">
        <v>-3.2620960000000001</v>
      </c>
      <c r="I279" s="76">
        <v>-3.8085686569999999</v>
      </c>
      <c r="J279" s="77">
        <f t="shared" si="4"/>
        <v>9.8796909966356885E-4</v>
      </c>
      <c r="K279" s="77">
        <f>I279/'סכום נכסי הקרן'!$C$42</f>
        <v>-1.1540451394187168E-6</v>
      </c>
    </row>
    <row r="280" spans="2:11">
      <c r="B280" s="75" t="s">
        <v>2291</v>
      </c>
      <c r="C280" s="69" t="s">
        <v>2292</v>
      </c>
      <c r="D280" s="82" t="s">
        <v>485</v>
      </c>
      <c r="E280" s="82" t="s">
        <v>132</v>
      </c>
      <c r="F280" s="94">
        <v>44888</v>
      </c>
      <c r="G280" s="76">
        <v>54303.351798999996</v>
      </c>
      <c r="H280" s="78">
        <v>-3.2620960000000001</v>
      </c>
      <c r="I280" s="76">
        <v>-1.7714272800000002</v>
      </c>
      <c r="J280" s="77">
        <f t="shared" si="4"/>
        <v>4.595205108681555E-4</v>
      </c>
      <c r="K280" s="77">
        <f>I280/'סכום נכסי הקרן'!$C$42</f>
        <v>-5.3676518042030367E-7</v>
      </c>
    </row>
    <row r="281" spans="2:11">
      <c r="B281" s="75" t="s">
        <v>2293</v>
      </c>
      <c r="C281" s="69" t="s">
        <v>2294</v>
      </c>
      <c r="D281" s="82" t="s">
        <v>485</v>
      </c>
      <c r="E281" s="82" t="s">
        <v>132</v>
      </c>
      <c r="F281" s="94">
        <v>44888</v>
      </c>
      <c r="G281" s="76">
        <v>95070.527946000002</v>
      </c>
      <c r="H281" s="78">
        <v>-3.2190159999999999</v>
      </c>
      <c r="I281" s="76">
        <v>-3.060335448</v>
      </c>
      <c r="J281" s="77">
        <f t="shared" si="4"/>
        <v>7.9387222064960258E-4</v>
      </c>
      <c r="K281" s="77">
        <f>I281/'סכום נכסי הקרן'!$C$42</f>
        <v>-9.2732088267962688E-7</v>
      </c>
    </row>
    <row r="282" spans="2:11">
      <c r="B282" s="75" t="s">
        <v>2295</v>
      </c>
      <c r="C282" s="69" t="s">
        <v>2296</v>
      </c>
      <c r="D282" s="82" t="s">
        <v>485</v>
      </c>
      <c r="E282" s="82" t="s">
        <v>132</v>
      </c>
      <c r="F282" s="94">
        <v>44966</v>
      </c>
      <c r="G282" s="76">
        <v>206858.71443700002</v>
      </c>
      <c r="H282" s="78">
        <v>-1.7383710000000001</v>
      </c>
      <c r="I282" s="76">
        <v>-3.5959719199999998</v>
      </c>
      <c r="J282" s="77">
        <f t="shared" si="4"/>
        <v>9.3282003297699115E-4</v>
      </c>
      <c r="K282" s="77">
        <f>I282/'סכום נכסי הקרן'!$C$42</f>
        <v>-1.0896256020315694E-6</v>
      </c>
    </row>
    <row r="283" spans="2:11">
      <c r="B283" s="75" t="s">
        <v>2297</v>
      </c>
      <c r="C283" s="69" t="s">
        <v>2298</v>
      </c>
      <c r="D283" s="82" t="s">
        <v>485</v>
      </c>
      <c r="E283" s="82" t="s">
        <v>132</v>
      </c>
      <c r="F283" s="94">
        <v>44966</v>
      </c>
      <c r="G283" s="76">
        <v>131755.996782</v>
      </c>
      <c r="H283" s="78">
        <v>-1.736699</v>
      </c>
      <c r="I283" s="76">
        <v>-2.2882050989999998</v>
      </c>
      <c r="J283" s="77">
        <f t="shared" si="4"/>
        <v>5.9357625793343216E-4</v>
      </c>
      <c r="K283" s="77">
        <f>I283/'סכום נכסי הקרן'!$C$42</f>
        <v>-6.9335548609333455E-7</v>
      </c>
    </row>
    <row r="284" spans="2:11">
      <c r="B284" s="75" t="s">
        <v>2299</v>
      </c>
      <c r="C284" s="69" t="s">
        <v>2300</v>
      </c>
      <c r="D284" s="82" t="s">
        <v>485</v>
      </c>
      <c r="E284" s="82" t="s">
        <v>132</v>
      </c>
      <c r="F284" s="94">
        <v>44889</v>
      </c>
      <c r="G284" s="76">
        <v>35205.760000000002</v>
      </c>
      <c r="H284" s="78">
        <v>-1.6207290000000001</v>
      </c>
      <c r="I284" s="76">
        <v>-0.57059000000000004</v>
      </c>
      <c r="J284" s="77">
        <f t="shared" si="4"/>
        <v>1.4801499968785669E-4</v>
      </c>
      <c r="K284" s="77">
        <f>I284/'סכום נכסי הקרן'!$C$42</f>
        <v>-1.7289608653651367E-7</v>
      </c>
    </row>
    <row r="285" spans="2:11">
      <c r="B285" s="75" t="s">
        <v>2301</v>
      </c>
      <c r="C285" s="69" t="s">
        <v>2302</v>
      </c>
      <c r="D285" s="82" t="s">
        <v>485</v>
      </c>
      <c r="E285" s="82" t="s">
        <v>132</v>
      </c>
      <c r="F285" s="94">
        <v>44966</v>
      </c>
      <c r="G285" s="76">
        <v>193152.217546</v>
      </c>
      <c r="H285" s="78">
        <v>-1.6940820000000001</v>
      </c>
      <c r="I285" s="76">
        <v>-3.2721563869999999</v>
      </c>
      <c r="J285" s="77">
        <f t="shared" si="4"/>
        <v>8.4882003995938109E-4</v>
      </c>
      <c r="K285" s="77">
        <f>I285/'סכום נכסי הקרן'!$C$42</f>
        <v>-9.9150534332490549E-7</v>
      </c>
    </row>
    <row r="286" spans="2:11">
      <c r="B286" s="75" t="s">
        <v>2303</v>
      </c>
      <c r="C286" s="69" t="s">
        <v>2304</v>
      </c>
      <c r="D286" s="82" t="s">
        <v>485</v>
      </c>
      <c r="E286" s="82" t="s">
        <v>132</v>
      </c>
      <c r="F286" s="94">
        <v>44781</v>
      </c>
      <c r="G286" s="76">
        <v>110435.24885</v>
      </c>
      <c r="H286" s="78">
        <v>-1.4801569999999999</v>
      </c>
      <c r="I286" s="76">
        <v>-1.6346151070000001</v>
      </c>
      <c r="J286" s="77">
        <f t="shared" si="4"/>
        <v>4.2403048520368538E-4</v>
      </c>
      <c r="K286" s="77">
        <f>I286/'סכום נכסי הקרן'!$C$42</f>
        <v>-4.9530933769215121E-7</v>
      </c>
    </row>
    <row r="287" spans="2:11">
      <c r="B287" s="75" t="s">
        <v>2303</v>
      </c>
      <c r="C287" s="69" t="s">
        <v>2305</v>
      </c>
      <c r="D287" s="82" t="s">
        <v>485</v>
      </c>
      <c r="E287" s="82" t="s">
        <v>132</v>
      </c>
      <c r="F287" s="94">
        <v>44781</v>
      </c>
      <c r="G287" s="76">
        <v>2832788.98</v>
      </c>
      <c r="H287" s="78">
        <v>-1.4801569999999999</v>
      </c>
      <c r="I287" s="76">
        <v>-41.929730000000006</v>
      </c>
      <c r="J287" s="77">
        <f t="shared" si="4"/>
        <v>1.0876862498224497E-2</v>
      </c>
      <c r="K287" s="77">
        <f>I287/'סכום נכסי הקרן'!$C$42</f>
        <v>-1.2705245844709256E-5</v>
      </c>
    </row>
    <row r="288" spans="2:11">
      <c r="B288" s="75" t="s">
        <v>2306</v>
      </c>
      <c r="C288" s="69" t="s">
        <v>2307</v>
      </c>
      <c r="D288" s="82" t="s">
        <v>485</v>
      </c>
      <c r="E288" s="82" t="s">
        <v>132</v>
      </c>
      <c r="F288" s="94">
        <v>44781</v>
      </c>
      <c r="G288" s="76">
        <v>2953496.21</v>
      </c>
      <c r="H288" s="78">
        <v>-1.3761319999999999</v>
      </c>
      <c r="I288" s="76">
        <v>-40.644010000000002</v>
      </c>
      <c r="J288" s="77">
        <f t="shared" si="4"/>
        <v>1.0543337821313455E-2</v>
      </c>
      <c r="K288" s="77">
        <f>I288/'סכום נכסי הקרן'!$C$42</f>
        <v>-1.2315656198235032E-5</v>
      </c>
    </row>
    <row r="289" spans="2:11">
      <c r="B289" s="75" t="s">
        <v>2306</v>
      </c>
      <c r="C289" s="69" t="s">
        <v>2308</v>
      </c>
      <c r="D289" s="82" t="s">
        <v>485</v>
      </c>
      <c r="E289" s="82" t="s">
        <v>132</v>
      </c>
      <c r="F289" s="94">
        <v>44781</v>
      </c>
      <c r="G289" s="76">
        <v>27675.281691</v>
      </c>
      <c r="H289" s="78">
        <v>-1.3761319999999999</v>
      </c>
      <c r="I289" s="76">
        <v>-0.380848409</v>
      </c>
      <c r="J289" s="77">
        <f t="shared" si="4"/>
        <v>9.8794716239779376E-5</v>
      </c>
      <c r="K289" s="77">
        <f>I289/'סכום נכסי הקרן'!$C$42</f>
        <v>-1.1540195145333347E-7</v>
      </c>
    </row>
    <row r="290" spans="2:11">
      <c r="B290" s="75" t="s">
        <v>2309</v>
      </c>
      <c r="C290" s="69" t="s">
        <v>2310</v>
      </c>
      <c r="D290" s="82" t="s">
        <v>485</v>
      </c>
      <c r="E290" s="82" t="s">
        <v>132</v>
      </c>
      <c r="F290" s="94">
        <v>44909</v>
      </c>
      <c r="G290" s="76">
        <v>70375.081491999998</v>
      </c>
      <c r="H290" s="78">
        <v>0.40015200000000001</v>
      </c>
      <c r="I290" s="76">
        <v>0.28160764399999999</v>
      </c>
      <c r="J290" s="77">
        <f t="shared" si="4"/>
        <v>-7.3050974147387891E-5</v>
      </c>
      <c r="K290" s="77">
        <f>I290/'סכום נכסי הקרן'!$C$42</f>
        <v>8.5330727118189472E-8</v>
      </c>
    </row>
    <row r="291" spans="2:11">
      <c r="B291" s="75" t="s">
        <v>2311</v>
      </c>
      <c r="C291" s="69" t="s">
        <v>2312</v>
      </c>
      <c r="D291" s="82" t="s">
        <v>485</v>
      </c>
      <c r="E291" s="82" t="s">
        <v>132</v>
      </c>
      <c r="F291" s="94">
        <v>44908</v>
      </c>
      <c r="G291" s="76">
        <v>98738.497251999986</v>
      </c>
      <c r="H291" s="78">
        <v>0.68601999999999996</v>
      </c>
      <c r="I291" s="76">
        <v>0.67736628700000001</v>
      </c>
      <c r="J291" s="77">
        <f t="shared" si="4"/>
        <v>-1.7571350840160123E-4</v>
      </c>
      <c r="K291" s="77">
        <f>I291/'סכום נכסי הקרן'!$C$42</f>
        <v>2.0525067066381981E-7</v>
      </c>
    </row>
    <row r="292" spans="2:11">
      <c r="B292" s="72"/>
      <c r="C292" s="69"/>
      <c r="D292" s="69"/>
      <c r="E292" s="69"/>
      <c r="F292" s="69"/>
      <c r="G292" s="76"/>
      <c r="H292" s="78"/>
      <c r="I292" s="69"/>
      <c r="J292" s="77"/>
      <c r="K292" s="69"/>
    </row>
    <row r="293" spans="2:11">
      <c r="B293" s="70" t="s">
        <v>196</v>
      </c>
      <c r="C293" s="71"/>
      <c r="D293" s="71"/>
      <c r="E293" s="71"/>
      <c r="F293" s="71"/>
      <c r="G293" s="79"/>
      <c r="H293" s="81"/>
      <c r="I293" s="79">
        <v>-41.195601402000008</v>
      </c>
      <c r="J293" s="80">
        <f t="shared" si="4"/>
        <v>1.0686424453036506E-2</v>
      </c>
      <c r="K293" s="80">
        <f>I293/'סכום נכסי הקרן'!$C$42</f>
        <v>-1.2482795465963156E-5</v>
      </c>
    </row>
    <row r="294" spans="2:11">
      <c r="B294" s="86" t="s">
        <v>188</v>
      </c>
      <c r="C294" s="71"/>
      <c r="D294" s="71"/>
      <c r="E294" s="71"/>
      <c r="F294" s="71"/>
      <c r="G294" s="79"/>
      <c r="H294" s="81"/>
      <c r="I294" s="79">
        <v>-41.195601402000008</v>
      </c>
      <c r="J294" s="80">
        <f t="shared" si="4"/>
        <v>1.0686424453036506E-2</v>
      </c>
      <c r="K294" s="80">
        <f>I294/'סכום נכסי הקרן'!$C$42</f>
        <v>-1.2482795465963156E-5</v>
      </c>
    </row>
    <row r="295" spans="2:11">
      <c r="B295" s="75" t="s">
        <v>2313</v>
      </c>
      <c r="C295" s="69" t="s">
        <v>2314</v>
      </c>
      <c r="D295" s="82" t="s">
        <v>485</v>
      </c>
      <c r="E295" s="82" t="s">
        <v>138</v>
      </c>
      <c r="F295" s="94">
        <v>44909</v>
      </c>
      <c r="G295" s="76">
        <v>440582.42119500006</v>
      </c>
      <c r="H295" s="78">
        <v>1.126398</v>
      </c>
      <c r="I295" s="76">
        <v>4.9627094630000004</v>
      </c>
      <c r="J295" s="77">
        <f t="shared" si="4"/>
        <v>-1.2873612219226913E-3</v>
      </c>
      <c r="K295" s="77">
        <f>I295/'סכום נכסי הקרן'!$C$42</f>
        <v>1.5037646029030009E-6</v>
      </c>
    </row>
    <row r="296" spans="2:11">
      <c r="B296" s="75" t="s">
        <v>2315</v>
      </c>
      <c r="C296" s="69" t="s">
        <v>2316</v>
      </c>
      <c r="D296" s="82" t="s">
        <v>485</v>
      </c>
      <c r="E296" s="82" t="s">
        <v>129</v>
      </c>
      <c r="F296" s="94">
        <v>44868</v>
      </c>
      <c r="G296" s="76">
        <v>255132.637892</v>
      </c>
      <c r="H296" s="78">
        <v>5.6490989999999996</v>
      </c>
      <c r="I296" s="76">
        <v>14.412695958</v>
      </c>
      <c r="J296" s="77">
        <f t="shared" si="4"/>
        <v>-3.7387531988372445E-3</v>
      </c>
      <c r="K296" s="77">
        <f>I296/'סכום נכסי הקרן'!$C$42</f>
        <v>4.3672316857618061E-6</v>
      </c>
    </row>
    <row r="297" spans="2:11">
      <c r="B297" s="75" t="s">
        <v>2317</v>
      </c>
      <c r="C297" s="69" t="s">
        <v>2318</v>
      </c>
      <c r="D297" s="82" t="s">
        <v>485</v>
      </c>
      <c r="E297" s="82" t="s">
        <v>129</v>
      </c>
      <c r="F297" s="94">
        <v>44972</v>
      </c>
      <c r="G297" s="76">
        <v>1129639.0891090001</v>
      </c>
      <c r="H297" s="78">
        <v>-1.1627050000000001</v>
      </c>
      <c r="I297" s="76">
        <v>-13.134368221000001</v>
      </c>
      <c r="J297" s="77">
        <f t="shared" si="4"/>
        <v>3.4071461261702971E-3</v>
      </c>
      <c r="K297" s="77">
        <f>I297/'סכום נכסי הקרן'!$C$42</f>
        <v>-3.9798819897657707E-6</v>
      </c>
    </row>
    <row r="298" spans="2:11">
      <c r="B298" s="75" t="s">
        <v>2317</v>
      </c>
      <c r="C298" s="69" t="s">
        <v>2319</v>
      </c>
      <c r="D298" s="82" t="s">
        <v>485</v>
      </c>
      <c r="E298" s="82" t="s">
        <v>129</v>
      </c>
      <c r="F298" s="94">
        <v>44712</v>
      </c>
      <c r="G298" s="76">
        <v>1585338.877902</v>
      </c>
      <c r="H298" s="78">
        <v>-1.6457630000000001</v>
      </c>
      <c r="I298" s="76">
        <v>-26.090925675999998</v>
      </c>
      <c r="J298" s="77">
        <f t="shared" si="4"/>
        <v>6.7681669075676607E-3</v>
      </c>
      <c r="K298" s="77">
        <f>I298/'סכום נכסי הקרן'!$C$42</f>
        <v>-7.9058850374094208E-6</v>
      </c>
    </row>
    <row r="299" spans="2:11">
      <c r="B299" s="75" t="s">
        <v>2317</v>
      </c>
      <c r="C299" s="69" t="s">
        <v>2320</v>
      </c>
      <c r="D299" s="82" t="s">
        <v>485</v>
      </c>
      <c r="E299" s="82" t="s">
        <v>129</v>
      </c>
      <c r="F299" s="94">
        <v>44788</v>
      </c>
      <c r="G299" s="76">
        <v>1144574.8553249999</v>
      </c>
      <c r="H299" s="78">
        <v>-3.8102130000000001</v>
      </c>
      <c r="I299" s="76">
        <v>-43.610734337000004</v>
      </c>
      <c r="J299" s="77">
        <f t="shared" si="4"/>
        <v>1.1312926671126827E-2</v>
      </c>
      <c r="K299" s="77">
        <f>I299/'סכום נכסי הקרן'!$C$42</f>
        <v>-1.3214611713929196E-5</v>
      </c>
    </row>
    <row r="300" spans="2:11">
      <c r="B300" s="75" t="s">
        <v>2321</v>
      </c>
      <c r="C300" s="69" t="s">
        <v>2322</v>
      </c>
      <c r="D300" s="82" t="s">
        <v>485</v>
      </c>
      <c r="E300" s="82" t="s">
        <v>129</v>
      </c>
      <c r="F300" s="94">
        <v>44946</v>
      </c>
      <c r="G300" s="76">
        <v>170213.04936999999</v>
      </c>
      <c r="H300" s="78">
        <v>-1.4855400000000001</v>
      </c>
      <c r="I300" s="76">
        <v>-2.528582906</v>
      </c>
      <c r="J300" s="77">
        <f t="shared" si="4"/>
        <v>6.5593192667643969E-4</v>
      </c>
      <c r="K300" s="77">
        <f>I300/'סכום נכסי הקרן'!$C$42</f>
        <v>-7.6619304392037227E-7</v>
      </c>
    </row>
    <row r="301" spans="2:11">
      <c r="B301" s="75" t="s">
        <v>2323</v>
      </c>
      <c r="C301" s="69" t="s">
        <v>2324</v>
      </c>
      <c r="D301" s="82" t="s">
        <v>485</v>
      </c>
      <c r="E301" s="82" t="s">
        <v>138</v>
      </c>
      <c r="F301" s="94">
        <v>44715</v>
      </c>
      <c r="G301" s="76">
        <v>263618.86104400002</v>
      </c>
      <c r="H301" s="78">
        <v>6.4239090000000001</v>
      </c>
      <c r="I301" s="76">
        <v>16.934635178000001</v>
      </c>
      <c r="J301" s="77">
        <f t="shared" si="4"/>
        <v>-4.3929617073303721E-3</v>
      </c>
      <c r="K301" s="77">
        <f>I301/'סכום נכסי הקרן'!$C$42</f>
        <v>5.1314116076338119E-6</v>
      </c>
    </row>
    <row r="302" spans="2:11">
      <c r="B302" s="75" t="s">
        <v>2323</v>
      </c>
      <c r="C302" s="69" t="s">
        <v>2325</v>
      </c>
      <c r="D302" s="82" t="s">
        <v>485</v>
      </c>
      <c r="E302" s="82" t="s">
        <v>138</v>
      </c>
      <c r="F302" s="94">
        <v>44972</v>
      </c>
      <c r="G302" s="76">
        <v>596073.34185099998</v>
      </c>
      <c r="H302" s="78">
        <v>1.318457</v>
      </c>
      <c r="I302" s="76">
        <v>7.8589691389999992</v>
      </c>
      <c r="J302" s="77">
        <f t="shared" si="4"/>
        <v>-2.0386710504144132E-3</v>
      </c>
      <c r="K302" s="77">
        <f>I302/'סכום נכסי הקרן'!$C$42</f>
        <v>2.3813684227629893E-6</v>
      </c>
    </row>
    <row r="303" spans="2:1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2:1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2:1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2:11">
      <c r="B306" s="126" t="s">
        <v>215</v>
      </c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2:11">
      <c r="B307" s="126" t="s">
        <v>109</v>
      </c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2:11">
      <c r="B308" s="126" t="s">
        <v>198</v>
      </c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2:11">
      <c r="B309" s="126" t="s">
        <v>206</v>
      </c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2:1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2:1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2:1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2:1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2:1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2:1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2:1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2:1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2:1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2:1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2:1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2:1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2:1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2:1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2:1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2:1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2:1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2:1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2:1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2:1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2:1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2:1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2:1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2:1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2:1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2:1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2:1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2:1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2:1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2:1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2:1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2:1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2:1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2:1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2:1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2:1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2:1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2:1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2:1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2:1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2:1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2:1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2:1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2:1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2:1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2:1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2:1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2:1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2:1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2:1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2:1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2:1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2:1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2:1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2:1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2:1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2:1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2:1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2:1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2:1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2:1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2:1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2:1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2:1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2:1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2:1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2:1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2:1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2:1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2:1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2:1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2:1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2:1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2:1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2:1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2:1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2:1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2:1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2:1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2:1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2:1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2:1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2:1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2:1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2:1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2:1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2:1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2:1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2:1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2:1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2:1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2:1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2:1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2:1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2:1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2:1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2:1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2:1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2:1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2:1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2:1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2:1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2:1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2:1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2:1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2:1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2:1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2:1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2:1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2:1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2:1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2:1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2:1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2:1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2:1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2:1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2:1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2:1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2:1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2:1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2:1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2:1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2:1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2:1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2:1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2:1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2:1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2:1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2:1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2:1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2:1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2:1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2:1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2:1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2:1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2:1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2:1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2:1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2:1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2:1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2:1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2:1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2:1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2:1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2:1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2:1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2:1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2:1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2:1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2:1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2:1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</row>
    <row r="461" spans="2:1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</row>
    <row r="462" spans="2:1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</row>
    <row r="463" spans="2:1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</row>
    <row r="464" spans="2:1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2:1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</row>
    <row r="466" spans="2:1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</row>
    <row r="467" spans="2:1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</row>
    <row r="468" spans="2:1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</row>
    <row r="469" spans="2:1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</row>
    <row r="470" spans="2:1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</row>
    <row r="471" spans="2:1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</row>
    <row r="472" spans="2:1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</row>
    <row r="473" spans="2:1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</row>
    <row r="474" spans="2:1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</row>
    <row r="475" spans="2:1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2:1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2:1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2:1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2:1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</row>
    <row r="480" spans="2:1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</row>
    <row r="481" spans="2:1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</row>
    <row r="482" spans="2:1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</row>
    <row r="483" spans="2:1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</row>
    <row r="484" spans="2:1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</row>
    <row r="485" spans="2:1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</row>
    <row r="486" spans="2:1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</row>
    <row r="487" spans="2:1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</row>
    <row r="488" spans="2:1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</row>
    <row r="489" spans="2:1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2:1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</row>
    <row r="491" spans="2:1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</row>
    <row r="492" spans="2:1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</row>
    <row r="493" spans="2:1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</row>
    <row r="494" spans="2:1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</row>
    <row r="495" spans="2:1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</row>
    <row r="496" spans="2:1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</row>
    <row r="497" spans="2:1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</row>
    <row r="498" spans="2:1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</row>
    <row r="499" spans="2:1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2:1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2:11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</row>
    <row r="502" spans="2:11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</row>
    <row r="503" spans="2:11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</row>
    <row r="504" spans="2:11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</row>
    <row r="505" spans="2:11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</row>
    <row r="506" spans="2:11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</row>
    <row r="507" spans="2:11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</row>
    <row r="508" spans="2:11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</row>
    <row r="509" spans="2:11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</row>
    <row r="510" spans="2:11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</row>
    <row r="511" spans="2:11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</row>
    <row r="512" spans="2:11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</row>
    <row r="513" spans="2:11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</row>
    <row r="514" spans="2:11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</row>
    <row r="515" spans="2:11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</row>
    <row r="516" spans="2:11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</row>
    <row r="517" spans="2:11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</row>
    <row r="518" spans="2:11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</row>
    <row r="519" spans="2:11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</row>
    <row r="520" spans="2:11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</row>
    <row r="521" spans="2:11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</row>
    <row r="522" spans="2:11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</row>
    <row r="523" spans="2:11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</row>
    <row r="524" spans="2:11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</row>
    <row r="525" spans="2:11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</row>
    <row r="526" spans="2:11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</row>
    <row r="527" spans="2:11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</row>
    <row r="528" spans="2:11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</row>
    <row r="529" spans="2:11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</row>
    <row r="530" spans="2:11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</row>
    <row r="531" spans="2:11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</row>
    <row r="532" spans="2:11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</row>
    <row r="533" spans="2:11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</row>
    <row r="534" spans="2:11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</row>
    <row r="535" spans="2:11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</row>
    <row r="536" spans="2:11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</row>
    <row r="537" spans="2:11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</row>
    <row r="538" spans="2:11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</row>
    <row r="539" spans="2:11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</row>
    <row r="540" spans="2:11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</row>
    <row r="541" spans="2:11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</row>
    <row r="542" spans="2:11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</row>
    <row r="543" spans="2:11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</row>
    <row r="544" spans="2:11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</row>
    <row r="545" spans="2:11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</row>
    <row r="546" spans="2:11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</row>
    <row r="547" spans="2:11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</row>
    <row r="548" spans="2:11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</row>
    <row r="549" spans="2:11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</row>
    <row r="550" spans="2:11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</row>
    <row r="551" spans="2:11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</row>
    <row r="552" spans="2:11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</row>
    <row r="553" spans="2:11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</row>
    <row r="554" spans="2:11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</row>
    <row r="555" spans="2:11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</row>
    <row r="556" spans="2:11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</row>
    <row r="557" spans="2:11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</row>
    <row r="558" spans="2:11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</row>
    <row r="559" spans="2:11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</row>
    <row r="560" spans="2:11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</row>
    <row r="561" spans="2:11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</row>
    <row r="562" spans="2:11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</row>
    <row r="563" spans="2:11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</row>
    <row r="564" spans="2:11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</row>
    <row r="565" spans="2:11">
      <c r="B565" s="118"/>
      <c r="C565" s="118"/>
      <c r="D565" s="118"/>
      <c r="E565" s="119"/>
      <c r="F565" s="119"/>
      <c r="G565" s="119"/>
      <c r="H565" s="119"/>
      <c r="I565" s="119"/>
      <c r="J565" s="119"/>
      <c r="K565" s="119"/>
    </row>
    <row r="566" spans="2:11">
      <c r="B566" s="118"/>
      <c r="C566" s="118"/>
      <c r="D566" s="118"/>
      <c r="E566" s="119"/>
      <c r="F566" s="119"/>
      <c r="G566" s="119"/>
      <c r="H566" s="119"/>
      <c r="I566" s="119"/>
      <c r="J566" s="119"/>
      <c r="K566" s="119"/>
    </row>
    <row r="567" spans="2:11">
      <c r="B567" s="118"/>
      <c r="C567" s="118"/>
      <c r="D567" s="118"/>
      <c r="E567" s="119"/>
      <c r="F567" s="119"/>
      <c r="G567" s="119"/>
      <c r="H567" s="119"/>
      <c r="I567" s="119"/>
      <c r="J567" s="119"/>
      <c r="K567" s="119"/>
    </row>
    <row r="568" spans="2:11">
      <c r="B568" s="118"/>
      <c r="C568" s="118"/>
      <c r="D568" s="118"/>
      <c r="E568" s="119"/>
      <c r="F568" s="119"/>
      <c r="G568" s="119"/>
      <c r="H568" s="119"/>
      <c r="I568" s="119"/>
      <c r="J568" s="119"/>
      <c r="K568" s="119"/>
    </row>
    <row r="569" spans="2:11">
      <c r="B569" s="118"/>
      <c r="C569" s="118"/>
      <c r="D569" s="118"/>
      <c r="E569" s="119"/>
      <c r="F569" s="119"/>
      <c r="G569" s="119"/>
      <c r="H569" s="119"/>
      <c r="I569" s="119"/>
      <c r="J569" s="119"/>
      <c r="K569" s="119"/>
    </row>
    <row r="570" spans="2:11">
      <c r="B570" s="118"/>
      <c r="C570" s="118"/>
      <c r="D570" s="118"/>
      <c r="E570" s="119"/>
      <c r="F570" s="119"/>
      <c r="G570" s="119"/>
      <c r="H570" s="119"/>
      <c r="I570" s="119"/>
      <c r="J570" s="119"/>
      <c r="K570" s="119"/>
    </row>
    <row r="571" spans="2:11">
      <c r="B571" s="118"/>
      <c r="C571" s="118"/>
      <c r="D571" s="118"/>
      <c r="E571" s="119"/>
      <c r="F571" s="119"/>
      <c r="G571" s="119"/>
      <c r="H571" s="119"/>
      <c r="I571" s="119"/>
      <c r="J571" s="119"/>
      <c r="K571" s="119"/>
    </row>
    <row r="572" spans="2:11">
      <c r="B572" s="118"/>
      <c r="C572" s="118"/>
      <c r="D572" s="118"/>
      <c r="E572" s="119"/>
      <c r="F572" s="119"/>
      <c r="G572" s="119"/>
      <c r="H572" s="119"/>
      <c r="I572" s="119"/>
      <c r="J572" s="119"/>
      <c r="K572" s="119"/>
    </row>
    <row r="573" spans="2:11">
      <c r="B573" s="118"/>
      <c r="C573" s="118"/>
      <c r="D573" s="118"/>
      <c r="E573" s="119"/>
      <c r="F573" s="119"/>
      <c r="G573" s="119"/>
      <c r="H573" s="119"/>
      <c r="I573" s="119"/>
      <c r="J573" s="119"/>
      <c r="K573" s="119"/>
    </row>
    <row r="574" spans="2:11">
      <c r="B574" s="118"/>
      <c r="C574" s="118"/>
      <c r="D574" s="118"/>
      <c r="E574" s="119"/>
      <c r="F574" s="119"/>
      <c r="G574" s="119"/>
      <c r="H574" s="119"/>
      <c r="I574" s="119"/>
      <c r="J574" s="119"/>
      <c r="K574" s="119"/>
    </row>
    <row r="575" spans="2:11">
      <c r="B575" s="118"/>
      <c r="C575" s="118"/>
      <c r="D575" s="118"/>
      <c r="E575" s="119"/>
      <c r="F575" s="119"/>
      <c r="G575" s="119"/>
      <c r="H575" s="119"/>
      <c r="I575" s="119"/>
      <c r="J575" s="119"/>
      <c r="K575" s="119"/>
    </row>
    <row r="576" spans="2:11">
      <c r="B576" s="118"/>
      <c r="C576" s="118"/>
      <c r="D576" s="118"/>
      <c r="E576" s="119"/>
      <c r="F576" s="119"/>
      <c r="G576" s="119"/>
      <c r="H576" s="119"/>
      <c r="I576" s="119"/>
      <c r="J576" s="119"/>
      <c r="K576" s="119"/>
    </row>
    <row r="577" spans="2:11">
      <c r="B577" s="118"/>
      <c r="C577" s="118"/>
      <c r="D577" s="118"/>
      <c r="E577" s="119"/>
      <c r="F577" s="119"/>
      <c r="G577" s="119"/>
      <c r="H577" s="119"/>
      <c r="I577" s="119"/>
      <c r="J577" s="119"/>
      <c r="K577" s="119"/>
    </row>
    <row r="578" spans="2:11">
      <c r="B578" s="118"/>
      <c r="C578" s="118"/>
      <c r="D578" s="118"/>
      <c r="E578" s="119"/>
      <c r="F578" s="119"/>
      <c r="G578" s="119"/>
      <c r="H578" s="119"/>
      <c r="I578" s="119"/>
      <c r="J578" s="119"/>
      <c r="K578" s="119"/>
    </row>
    <row r="579" spans="2:11">
      <c r="B579" s="118"/>
      <c r="C579" s="118"/>
      <c r="D579" s="118"/>
      <c r="E579" s="119"/>
      <c r="F579" s="119"/>
      <c r="G579" s="119"/>
      <c r="H579" s="119"/>
      <c r="I579" s="119"/>
      <c r="J579" s="119"/>
      <c r="K579" s="119"/>
    </row>
    <row r="580" spans="2:11">
      <c r="B580" s="118"/>
      <c r="C580" s="118"/>
      <c r="D580" s="118"/>
      <c r="E580" s="119"/>
      <c r="F580" s="119"/>
      <c r="G580" s="119"/>
      <c r="H580" s="119"/>
      <c r="I580" s="119"/>
      <c r="J580" s="119"/>
      <c r="K580" s="119"/>
    </row>
    <row r="581" spans="2:11">
      <c r="B581" s="118"/>
      <c r="C581" s="118"/>
      <c r="D581" s="118"/>
      <c r="E581" s="119"/>
      <c r="F581" s="119"/>
      <c r="G581" s="119"/>
      <c r="H581" s="119"/>
      <c r="I581" s="119"/>
      <c r="J581" s="119"/>
      <c r="K581" s="119"/>
    </row>
    <row r="582" spans="2:11">
      <c r="B582" s="118"/>
      <c r="C582" s="118"/>
      <c r="D582" s="118"/>
      <c r="E582" s="119"/>
      <c r="F582" s="119"/>
      <c r="G582" s="119"/>
      <c r="H582" s="119"/>
      <c r="I582" s="119"/>
      <c r="J582" s="119"/>
      <c r="K582" s="119"/>
    </row>
    <row r="583" spans="2:11">
      <c r="B583" s="118"/>
      <c r="C583" s="118"/>
      <c r="D583" s="118"/>
      <c r="E583" s="119"/>
      <c r="F583" s="119"/>
      <c r="G583" s="119"/>
      <c r="H583" s="119"/>
      <c r="I583" s="119"/>
      <c r="J583" s="119"/>
      <c r="K583" s="119"/>
    </row>
    <row r="584" spans="2:11">
      <c r="B584" s="118"/>
      <c r="C584" s="118"/>
      <c r="D584" s="118"/>
      <c r="E584" s="119"/>
      <c r="F584" s="119"/>
      <c r="G584" s="119"/>
      <c r="H584" s="119"/>
      <c r="I584" s="119"/>
      <c r="J584" s="119"/>
      <c r="K584" s="119"/>
    </row>
    <row r="585" spans="2:11">
      <c r="B585" s="118"/>
      <c r="C585" s="118"/>
      <c r="D585" s="118"/>
      <c r="E585" s="119"/>
      <c r="F585" s="119"/>
      <c r="G585" s="119"/>
      <c r="H585" s="119"/>
      <c r="I585" s="119"/>
      <c r="J585" s="119"/>
      <c r="K585" s="119"/>
    </row>
    <row r="586" spans="2:11">
      <c r="B586" s="118"/>
      <c r="C586" s="118"/>
      <c r="D586" s="118"/>
      <c r="E586" s="119"/>
      <c r="F586" s="119"/>
      <c r="G586" s="119"/>
      <c r="H586" s="119"/>
      <c r="I586" s="119"/>
      <c r="J586" s="119"/>
      <c r="K586" s="119"/>
    </row>
    <row r="587" spans="2:11">
      <c r="B587" s="118"/>
      <c r="C587" s="118"/>
      <c r="D587" s="118"/>
      <c r="E587" s="119"/>
      <c r="F587" s="119"/>
      <c r="G587" s="119"/>
      <c r="H587" s="119"/>
      <c r="I587" s="119"/>
      <c r="J587" s="119"/>
      <c r="K587" s="119"/>
    </row>
    <row r="588" spans="2:11">
      <c r="B588" s="118"/>
      <c r="C588" s="118"/>
      <c r="D588" s="118"/>
      <c r="E588" s="119"/>
      <c r="F588" s="119"/>
      <c r="G588" s="119"/>
      <c r="H588" s="119"/>
      <c r="I588" s="119"/>
      <c r="J588" s="119"/>
      <c r="K588" s="119"/>
    </row>
    <row r="589" spans="2:11">
      <c r="B589" s="118"/>
      <c r="C589" s="118"/>
      <c r="D589" s="118"/>
      <c r="E589" s="119"/>
      <c r="F589" s="119"/>
      <c r="G589" s="119"/>
      <c r="H589" s="119"/>
      <c r="I589" s="119"/>
      <c r="J589" s="119"/>
      <c r="K589" s="119"/>
    </row>
    <row r="590" spans="2:11">
      <c r="B590" s="118"/>
      <c r="C590" s="118"/>
      <c r="D590" s="118"/>
      <c r="E590" s="119"/>
      <c r="F590" s="119"/>
      <c r="G590" s="119"/>
      <c r="H590" s="119"/>
      <c r="I590" s="119"/>
      <c r="J590" s="119"/>
      <c r="K590" s="119"/>
    </row>
    <row r="591" spans="2:11">
      <c r="B591" s="118"/>
      <c r="C591" s="118"/>
      <c r="D591" s="118"/>
      <c r="E591" s="119"/>
      <c r="F591" s="119"/>
      <c r="G591" s="119"/>
      <c r="H591" s="119"/>
      <c r="I591" s="119"/>
      <c r="J591" s="119"/>
      <c r="K591" s="119"/>
    </row>
    <row r="592" spans="2:11">
      <c r="B592" s="118"/>
      <c r="C592" s="118"/>
      <c r="D592" s="118"/>
      <c r="E592" s="119"/>
      <c r="F592" s="119"/>
      <c r="G592" s="119"/>
      <c r="H592" s="119"/>
      <c r="I592" s="119"/>
      <c r="J592" s="119"/>
      <c r="K592" s="119"/>
    </row>
    <row r="593" spans="2:11">
      <c r="B593" s="118"/>
      <c r="C593" s="118"/>
      <c r="D593" s="118"/>
      <c r="E593" s="119"/>
      <c r="F593" s="119"/>
      <c r="G593" s="119"/>
      <c r="H593" s="119"/>
      <c r="I593" s="119"/>
      <c r="J593" s="119"/>
      <c r="K593" s="119"/>
    </row>
    <row r="594" spans="2:11">
      <c r="B594" s="118"/>
      <c r="C594" s="118"/>
      <c r="D594" s="118"/>
      <c r="E594" s="119"/>
      <c r="F594" s="119"/>
      <c r="G594" s="119"/>
      <c r="H594" s="119"/>
      <c r="I594" s="119"/>
      <c r="J594" s="119"/>
      <c r="K594" s="119"/>
    </row>
    <row r="595" spans="2:11">
      <c r="B595" s="118"/>
      <c r="C595" s="118"/>
      <c r="D595" s="118"/>
      <c r="E595" s="119"/>
      <c r="F595" s="119"/>
      <c r="G595" s="119"/>
      <c r="H595" s="119"/>
      <c r="I595" s="119"/>
      <c r="J595" s="119"/>
      <c r="K595" s="119"/>
    </row>
    <row r="596" spans="2:11">
      <c r="B596" s="118"/>
      <c r="C596" s="118"/>
      <c r="D596" s="118"/>
      <c r="E596" s="119"/>
      <c r="F596" s="119"/>
      <c r="G596" s="119"/>
      <c r="H596" s="119"/>
      <c r="I596" s="119"/>
      <c r="J596" s="119"/>
      <c r="K596" s="119"/>
    </row>
    <row r="597" spans="2:11">
      <c r="B597" s="118"/>
      <c r="C597" s="118"/>
      <c r="D597" s="118"/>
      <c r="E597" s="119"/>
      <c r="F597" s="119"/>
      <c r="G597" s="119"/>
      <c r="H597" s="119"/>
      <c r="I597" s="119"/>
      <c r="J597" s="119"/>
      <c r="K597" s="119"/>
    </row>
    <row r="598" spans="2:11">
      <c r="B598" s="118"/>
      <c r="C598" s="118"/>
      <c r="D598" s="118"/>
      <c r="E598" s="119"/>
      <c r="F598" s="119"/>
      <c r="G598" s="119"/>
      <c r="H598" s="119"/>
      <c r="I598" s="119"/>
      <c r="J598" s="119"/>
      <c r="K598" s="119"/>
    </row>
    <row r="599" spans="2:11">
      <c r="B599" s="118"/>
      <c r="C599" s="118"/>
      <c r="D599" s="118"/>
      <c r="E599" s="119"/>
      <c r="F599" s="119"/>
      <c r="G599" s="119"/>
      <c r="H599" s="119"/>
      <c r="I599" s="119"/>
      <c r="J599" s="119"/>
      <c r="K599" s="119"/>
    </row>
    <row r="600" spans="2:11">
      <c r="B600" s="118"/>
      <c r="C600" s="118"/>
      <c r="D600" s="118"/>
      <c r="E600" s="119"/>
      <c r="F600" s="119"/>
      <c r="G600" s="119"/>
      <c r="H600" s="119"/>
      <c r="I600" s="119"/>
      <c r="J600" s="119"/>
      <c r="K600" s="119"/>
    </row>
    <row r="601" spans="2:11">
      <c r="B601" s="118"/>
      <c r="C601" s="118"/>
      <c r="D601" s="118"/>
      <c r="E601" s="119"/>
      <c r="F601" s="119"/>
      <c r="G601" s="119"/>
      <c r="H601" s="119"/>
      <c r="I601" s="119"/>
      <c r="J601" s="119"/>
      <c r="K601" s="119"/>
    </row>
    <row r="602" spans="2:11">
      <c r="B602" s="118"/>
      <c r="C602" s="118"/>
      <c r="D602" s="118"/>
      <c r="E602" s="119"/>
      <c r="F602" s="119"/>
      <c r="G602" s="119"/>
      <c r="H602" s="119"/>
      <c r="I602" s="119"/>
      <c r="J602" s="119"/>
      <c r="K602" s="119"/>
    </row>
    <row r="603" spans="2:11">
      <c r="B603" s="118"/>
      <c r="C603" s="118"/>
      <c r="D603" s="118"/>
      <c r="E603" s="119"/>
      <c r="F603" s="119"/>
      <c r="G603" s="119"/>
      <c r="H603" s="119"/>
      <c r="I603" s="119"/>
      <c r="J603" s="119"/>
      <c r="K603" s="119"/>
    </row>
    <row r="604" spans="2:11">
      <c r="B604" s="118"/>
      <c r="C604" s="118"/>
      <c r="D604" s="118"/>
      <c r="E604" s="119"/>
      <c r="F604" s="119"/>
      <c r="G604" s="119"/>
      <c r="H604" s="119"/>
      <c r="I604" s="119"/>
      <c r="J604" s="119"/>
      <c r="K604" s="119"/>
    </row>
    <row r="605" spans="2:11">
      <c r="B605" s="118"/>
      <c r="C605" s="118"/>
      <c r="D605" s="118"/>
      <c r="E605" s="119"/>
      <c r="F605" s="119"/>
      <c r="G605" s="119"/>
      <c r="H605" s="119"/>
      <c r="I605" s="119"/>
      <c r="J605" s="119"/>
      <c r="K605" s="119"/>
    </row>
    <row r="606" spans="2:11">
      <c r="B606" s="118"/>
      <c r="C606" s="118"/>
      <c r="D606" s="118"/>
      <c r="E606" s="119"/>
      <c r="F606" s="119"/>
      <c r="G606" s="119"/>
      <c r="H606" s="119"/>
      <c r="I606" s="119"/>
      <c r="J606" s="119"/>
      <c r="K606" s="119"/>
    </row>
    <row r="607" spans="2:11">
      <c r="B607" s="118"/>
      <c r="C607" s="118"/>
      <c r="D607" s="118"/>
      <c r="E607" s="119"/>
      <c r="F607" s="119"/>
      <c r="G607" s="119"/>
      <c r="H607" s="119"/>
      <c r="I607" s="119"/>
      <c r="J607" s="119"/>
      <c r="K607" s="119"/>
    </row>
    <row r="608" spans="2:11">
      <c r="B608" s="118"/>
      <c r="C608" s="118"/>
      <c r="D608" s="118"/>
      <c r="E608" s="119"/>
      <c r="F608" s="119"/>
      <c r="G608" s="119"/>
      <c r="H608" s="119"/>
      <c r="I608" s="119"/>
      <c r="J608" s="119"/>
      <c r="K608" s="119"/>
    </row>
    <row r="609" spans="2:11">
      <c r="B609" s="118"/>
      <c r="C609" s="118"/>
      <c r="D609" s="118"/>
      <c r="E609" s="119"/>
      <c r="F609" s="119"/>
      <c r="G609" s="119"/>
      <c r="H609" s="119"/>
      <c r="I609" s="119"/>
      <c r="J609" s="119"/>
      <c r="K609" s="119"/>
    </row>
    <row r="610" spans="2:11">
      <c r="B610" s="118"/>
      <c r="C610" s="118"/>
      <c r="D610" s="118"/>
      <c r="E610" s="119"/>
      <c r="F610" s="119"/>
      <c r="G610" s="119"/>
      <c r="H610" s="119"/>
      <c r="I610" s="119"/>
      <c r="J610" s="119"/>
      <c r="K610" s="119"/>
    </row>
    <row r="611" spans="2:11">
      <c r="B611" s="118"/>
      <c r="C611" s="118"/>
      <c r="D611" s="118"/>
      <c r="E611" s="119"/>
      <c r="F611" s="119"/>
      <c r="G611" s="119"/>
      <c r="H611" s="119"/>
      <c r="I611" s="119"/>
      <c r="J611" s="119"/>
      <c r="K611" s="119"/>
    </row>
    <row r="612" spans="2:11">
      <c r="B612" s="118"/>
      <c r="C612" s="118"/>
      <c r="D612" s="118"/>
      <c r="E612" s="119"/>
      <c r="F612" s="119"/>
      <c r="G612" s="119"/>
      <c r="H612" s="119"/>
      <c r="I612" s="119"/>
      <c r="J612" s="119"/>
      <c r="K612" s="119"/>
    </row>
    <row r="613" spans="2:11">
      <c r="B613" s="118"/>
      <c r="C613" s="118"/>
      <c r="D613" s="118"/>
      <c r="E613" s="119"/>
      <c r="F613" s="119"/>
      <c r="G613" s="119"/>
      <c r="H613" s="119"/>
      <c r="I613" s="119"/>
      <c r="J613" s="119"/>
      <c r="K613" s="119"/>
    </row>
    <row r="614" spans="2:11">
      <c r="B614" s="118"/>
      <c r="C614" s="118"/>
      <c r="D614" s="118"/>
      <c r="E614" s="119"/>
      <c r="F614" s="119"/>
      <c r="G614" s="119"/>
      <c r="H614" s="119"/>
      <c r="I614" s="119"/>
      <c r="J614" s="119"/>
      <c r="K614" s="119"/>
    </row>
    <row r="615" spans="2:11">
      <c r="B615" s="118"/>
      <c r="C615" s="118"/>
      <c r="D615" s="118"/>
      <c r="E615" s="119"/>
      <c r="F615" s="119"/>
      <c r="G615" s="119"/>
      <c r="H615" s="119"/>
      <c r="I615" s="119"/>
      <c r="J615" s="119"/>
      <c r="K615" s="119"/>
    </row>
    <row r="616" spans="2:11">
      <c r="B616" s="118"/>
      <c r="C616" s="118"/>
      <c r="D616" s="118"/>
      <c r="E616" s="119"/>
      <c r="F616" s="119"/>
      <c r="G616" s="119"/>
      <c r="H616" s="119"/>
      <c r="I616" s="119"/>
      <c r="J616" s="119"/>
      <c r="K616" s="119"/>
    </row>
    <row r="617" spans="2:11">
      <c r="B617" s="118"/>
      <c r="C617" s="118"/>
      <c r="D617" s="118"/>
      <c r="E617" s="119"/>
      <c r="F617" s="119"/>
      <c r="G617" s="119"/>
      <c r="H617" s="119"/>
      <c r="I617" s="119"/>
      <c r="J617" s="119"/>
      <c r="K617" s="119"/>
    </row>
    <row r="618" spans="2:11">
      <c r="B618" s="118"/>
      <c r="C618" s="118"/>
      <c r="D618" s="118"/>
      <c r="E618" s="119"/>
      <c r="F618" s="119"/>
      <c r="G618" s="119"/>
      <c r="H618" s="119"/>
      <c r="I618" s="119"/>
      <c r="J618" s="119"/>
      <c r="K618" s="119"/>
    </row>
    <row r="619" spans="2:11">
      <c r="B619" s="118"/>
      <c r="C619" s="118"/>
      <c r="D619" s="118"/>
      <c r="E619" s="119"/>
      <c r="F619" s="119"/>
      <c r="G619" s="119"/>
      <c r="H619" s="119"/>
      <c r="I619" s="119"/>
      <c r="J619" s="119"/>
      <c r="K619" s="119"/>
    </row>
    <row r="620" spans="2:11">
      <c r="B620" s="118"/>
      <c r="C620" s="118"/>
      <c r="D620" s="118"/>
      <c r="E620" s="119"/>
      <c r="F620" s="119"/>
      <c r="G620" s="119"/>
      <c r="H620" s="119"/>
      <c r="I620" s="119"/>
      <c r="J620" s="119"/>
      <c r="K620" s="119"/>
    </row>
    <row r="621" spans="2:11">
      <c r="B621" s="118"/>
      <c r="C621" s="118"/>
      <c r="D621" s="118"/>
      <c r="E621" s="119"/>
      <c r="F621" s="119"/>
      <c r="G621" s="119"/>
      <c r="H621" s="119"/>
      <c r="I621" s="119"/>
      <c r="J621" s="119"/>
      <c r="K621" s="119"/>
    </row>
    <row r="622" spans="2:11">
      <c r="B622" s="118"/>
      <c r="C622" s="118"/>
      <c r="D622" s="118"/>
      <c r="E622" s="119"/>
      <c r="F622" s="119"/>
      <c r="G622" s="119"/>
      <c r="H622" s="119"/>
      <c r="I622" s="119"/>
      <c r="J622" s="119"/>
      <c r="K622" s="119"/>
    </row>
    <row r="623" spans="2:11">
      <c r="B623" s="118"/>
      <c r="C623" s="118"/>
      <c r="D623" s="118"/>
      <c r="E623" s="119"/>
      <c r="F623" s="119"/>
      <c r="G623" s="119"/>
      <c r="H623" s="119"/>
      <c r="I623" s="119"/>
      <c r="J623" s="119"/>
      <c r="K623" s="119"/>
    </row>
    <row r="624" spans="2:11">
      <c r="B624" s="118"/>
      <c r="C624" s="118"/>
      <c r="D624" s="118"/>
      <c r="E624" s="119"/>
      <c r="F624" s="119"/>
      <c r="G624" s="119"/>
      <c r="H624" s="119"/>
      <c r="I624" s="119"/>
      <c r="J624" s="119"/>
      <c r="K624" s="119"/>
    </row>
    <row r="625" spans="2:11">
      <c r="B625" s="118"/>
      <c r="C625" s="118"/>
      <c r="D625" s="118"/>
      <c r="E625" s="119"/>
      <c r="F625" s="119"/>
      <c r="G625" s="119"/>
      <c r="H625" s="119"/>
      <c r="I625" s="119"/>
      <c r="J625" s="119"/>
      <c r="K625" s="119"/>
    </row>
    <row r="626" spans="2:11">
      <c r="B626" s="118"/>
      <c r="C626" s="118"/>
      <c r="D626" s="118"/>
      <c r="E626" s="119"/>
      <c r="F626" s="119"/>
      <c r="G626" s="119"/>
      <c r="H626" s="119"/>
      <c r="I626" s="119"/>
      <c r="J626" s="119"/>
      <c r="K626" s="119"/>
    </row>
    <row r="627" spans="2:11">
      <c r="B627" s="118"/>
      <c r="C627" s="118"/>
      <c r="D627" s="118"/>
      <c r="E627" s="119"/>
      <c r="F627" s="119"/>
      <c r="G627" s="119"/>
      <c r="H627" s="119"/>
      <c r="I627" s="119"/>
      <c r="J627" s="119"/>
      <c r="K627" s="119"/>
    </row>
    <row r="628" spans="2:11">
      <c r="B628" s="118"/>
      <c r="C628" s="118"/>
      <c r="D628" s="118"/>
      <c r="E628" s="119"/>
      <c r="F628" s="119"/>
      <c r="G628" s="119"/>
      <c r="H628" s="119"/>
      <c r="I628" s="119"/>
      <c r="J628" s="119"/>
      <c r="K628" s="119"/>
    </row>
    <row r="629" spans="2:11">
      <c r="B629" s="118"/>
      <c r="C629" s="118"/>
      <c r="D629" s="118"/>
      <c r="E629" s="119"/>
      <c r="F629" s="119"/>
      <c r="G629" s="119"/>
      <c r="H629" s="119"/>
      <c r="I629" s="119"/>
      <c r="J629" s="119"/>
      <c r="K629" s="119"/>
    </row>
    <row r="630" spans="2:11">
      <c r="B630" s="118"/>
      <c r="C630" s="118"/>
      <c r="D630" s="118"/>
      <c r="E630" s="119"/>
      <c r="F630" s="119"/>
      <c r="G630" s="119"/>
      <c r="H630" s="119"/>
      <c r="I630" s="119"/>
      <c r="J630" s="119"/>
      <c r="K630" s="119"/>
    </row>
    <row r="631" spans="2:11">
      <c r="B631" s="118"/>
      <c r="C631" s="118"/>
      <c r="D631" s="118"/>
      <c r="E631" s="119"/>
      <c r="F631" s="119"/>
      <c r="G631" s="119"/>
      <c r="H631" s="119"/>
      <c r="I631" s="119"/>
      <c r="J631" s="119"/>
      <c r="K631" s="119"/>
    </row>
    <row r="632" spans="2:11">
      <c r="B632" s="118"/>
      <c r="C632" s="118"/>
      <c r="D632" s="118"/>
      <c r="E632" s="119"/>
      <c r="F632" s="119"/>
      <c r="G632" s="119"/>
      <c r="H632" s="119"/>
      <c r="I632" s="119"/>
      <c r="J632" s="119"/>
      <c r="K632" s="119"/>
    </row>
    <row r="633" spans="2:11">
      <c r="B633" s="118"/>
      <c r="C633" s="118"/>
      <c r="D633" s="118"/>
      <c r="E633" s="119"/>
      <c r="F633" s="119"/>
      <c r="G633" s="119"/>
      <c r="H633" s="119"/>
      <c r="I633" s="119"/>
      <c r="J633" s="119"/>
      <c r="K633" s="119"/>
    </row>
    <row r="634" spans="2:11">
      <c r="B634" s="118"/>
      <c r="C634" s="118"/>
      <c r="D634" s="118"/>
      <c r="E634" s="119"/>
      <c r="F634" s="119"/>
      <c r="G634" s="119"/>
      <c r="H634" s="119"/>
      <c r="I634" s="119"/>
      <c r="J634" s="119"/>
      <c r="K634" s="119"/>
    </row>
    <row r="635" spans="2:11">
      <c r="B635" s="118"/>
      <c r="C635" s="118"/>
      <c r="D635" s="118"/>
      <c r="E635" s="119"/>
      <c r="F635" s="119"/>
      <c r="G635" s="119"/>
      <c r="H635" s="119"/>
      <c r="I635" s="119"/>
      <c r="J635" s="119"/>
      <c r="K635" s="119"/>
    </row>
    <row r="636" spans="2:11">
      <c r="B636" s="118"/>
      <c r="C636" s="118"/>
      <c r="D636" s="118"/>
      <c r="E636" s="119"/>
      <c r="F636" s="119"/>
      <c r="G636" s="119"/>
      <c r="H636" s="119"/>
      <c r="I636" s="119"/>
      <c r="J636" s="119"/>
      <c r="K636" s="119"/>
    </row>
    <row r="637" spans="2:11">
      <c r="B637" s="118"/>
      <c r="C637" s="118"/>
      <c r="D637" s="118"/>
      <c r="E637" s="119"/>
      <c r="F637" s="119"/>
      <c r="G637" s="119"/>
      <c r="H637" s="119"/>
      <c r="I637" s="119"/>
      <c r="J637" s="119"/>
      <c r="K637" s="119"/>
    </row>
    <row r="638" spans="2:11">
      <c r="B638" s="118"/>
      <c r="C638" s="118"/>
      <c r="D638" s="118"/>
      <c r="E638" s="119"/>
      <c r="F638" s="119"/>
      <c r="G638" s="119"/>
      <c r="H638" s="119"/>
      <c r="I638" s="119"/>
      <c r="J638" s="119"/>
      <c r="K638" s="119"/>
    </row>
    <row r="639" spans="2:11">
      <c r="B639" s="118"/>
      <c r="C639" s="118"/>
      <c r="D639" s="118"/>
      <c r="E639" s="119"/>
      <c r="F639" s="119"/>
      <c r="G639" s="119"/>
      <c r="H639" s="119"/>
      <c r="I639" s="119"/>
      <c r="J639" s="119"/>
      <c r="K639" s="119"/>
    </row>
    <row r="640" spans="2:11">
      <c r="B640" s="118"/>
      <c r="C640" s="118"/>
      <c r="D640" s="118"/>
      <c r="E640" s="119"/>
      <c r="F640" s="119"/>
      <c r="G640" s="119"/>
      <c r="H640" s="119"/>
      <c r="I640" s="119"/>
      <c r="J640" s="119"/>
      <c r="K640" s="119"/>
    </row>
    <row r="641" spans="2:11">
      <c r="B641" s="118"/>
      <c r="C641" s="118"/>
      <c r="D641" s="118"/>
      <c r="E641" s="119"/>
      <c r="F641" s="119"/>
      <c r="G641" s="119"/>
      <c r="H641" s="119"/>
      <c r="I641" s="119"/>
      <c r="J641" s="119"/>
      <c r="K641" s="119"/>
    </row>
    <row r="642" spans="2:11">
      <c r="B642" s="118"/>
      <c r="C642" s="118"/>
      <c r="D642" s="118"/>
      <c r="E642" s="119"/>
      <c r="F642" s="119"/>
      <c r="G642" s="119"/>
      <c r="H642" s="119"/>
      <c r="I642" s="119"/>
      <c r="J642" s="119"/>
      <c r="K642" s="119"/>
    </row>
    <row r="643" spans="2:11">
      <c r="B643" s="118"/>
      <c r="C643" s="118"/>
      <c r="D643" s="118"/>
      <c r="E643" s="119"/>
      <c r="F643" s="119"/>
      <c r="G643" s="119"/>
      <c r="H643" s="119"/>
      <c r="I643" s="119"/>
      <c r="J643" s="119"/>
      <c r="K643" s="119"/>
    </row>
    <row r="644" spans="2:11">
      <c r="B644" s="118"/>
      <c r="C644" s="118"/>
      <c r="D644" s="118"/>
      <c r="E644" s="119"/>
      <c r="F644" s="119"/>
      <c r="G644" s="119"/>
      <c r="H644" s="119"/>
      <c r="I644" s="119"/>
      <c r="J644" s="119"/>
      <c r="K644" s="119"/>
    </row>
    <row r="645" spans="2:11">
      <c r="B645" s="118"/>
      <c r="C645" s="118"/>
      <c r="D645" s="118"/>
      <c r="E645" s="119"/>
      <c r="F645" s="119"/>
      <c r="G645" s="119"/>
      <c r="H645" s="119"/>
      <c r="I645" s="119"/>
      <c r="J645" s="119"/>
      <c r="K645" s="119"/>
    </row>
    <row r="646" spans="2:11">
      <c r="B646" s="118"/>
      <c r="C646" s="118"/>
      <c r="D646" s="118"/>
      <c r="E646" s="119"/>
      <c r="F646" s="119"/>
      <c r="G646" s="119"/>
      <c r="H646" s="119"/>
      <c r="I646" s="119"/>
      <c r="J646" s="119"/>
      <c r="K646" s="119"/>
    </row>
    <row r="647" spans="2:11">
      <c r="B647" s="118"/>
      <c r="C647" s="118"/>
      <c r="D647" s="118"/>
      <c r="E647" s="119"/>
      <c r="F647" s="119"/>
      <c r="G647" s="119"/>
      <c r="H647" s="119"/>
      <c r="I647" s="119"/>
      <c r="J647" s="119"/>
      <c r="K647" s="119"/>
    </row>
    <row r="648" spans="2:11">
      <c r="B648" s="118"/>
      <c r="C648" s="118"/>
      <c r="D648" s="118"/>
      <c r="E648" s="119"/>
      <c r="F648" s="119"/>
      <c r="G648" s="119"/>
      <c r="H648" s="119"/>
      <c r="I648" s="119"/>
      <c r="J648" s="119"/>
      <c r="K648" s="119"/>
    </row>
    <row r="649" spans="2:11">
      <c r="B649" s="118"/>
      <c r="C649" s="118"/>
      <c r="D649" s="118"/>
      <c r="E649" s="119"/>
      <c r="F649" s="119"/>
      <c r="G649" s="119"/>
      <c r="H649" s="119"/>
      <c r="I649" s="119"/>
      <c r="J649" s="119"/>
      <c r="K649" s="119"/>
    </row>
    <row r="650" spans="2:11">
      <c r="B650" s="118"/>
      <c r="C650" s="118"/>
      <c r="D650" s="118"/>
      <c r="E650" s="119"/>
      <c r="F650" s="119"/>
      <c r="G650" s="119"/>
      <c r="H650" s="119"/>
      <c r="I650" s="119"/>
      <c r="J650" s="119"/>
      <c r="K650" s="119"/>
    </row>
    <row r="651" spans="2:11">
      <c r="B651" s="118"/>
      <c r="C651" s="118"/>
      <c r="D651" s="118"/>
      <c r="E651" s="119"/>
      <c r="F651" s="119"/>
      <c r="G651" s="119"/>
      <c r="H651" s="119"/>
      <c r="I651" s="119"/>
      <c r="J651" s="119"/>
      <c r="K651" s="119"/>
    </row>
    <row r="652" spans="2:11">
      <c r="B652" s="118"/>
      <c r="C652" s="118"/>
      <c r="D652" s="118"/>
      <c r="E652" s="119"/>
      <c r="F652" s="119"/>
      <c r="G652" s="119"/>
      <c r="H652" s="119"/>
      <c r="I652" s="119"/>
      <c r="J652" s="119"/>
      <c r="K652" s="119"/>
    </row>
    <row r="653" spans="2:11">
      <c r="B653" s="118"/>
      <c r="C653" s="118"/>
      <c r="D653" s="118"/>
      <c r="E653" s="119"/>
      <c r="F653" s="119"/>
      <c r="G653" s="119"/>
      <c r="H653" s="119"/>
      <c r="I653" s="119"/>
      <c r="J653" s="119"/>
      <c r="K653" s="119"/>
    </row>
    <row r="654" spans="2:11">
      <c r="B654" s="118"/>
      <c r="C654" s="118"/>
      <c r="D654" s="118"/>
      <c r="E654" s="119"/>
      <c r="F654" s="119"/>
      <c r="G654" s="119"/>
      <c r="H654" s="119"/>
      <c r="I654" s="119"/>
      <c r="J654" s="119"/>
      <c r="K654" s="119"/>
    </row>
    <row r="655" spans="2:11">
      <c r="B655" s="118"/>
      <c r="C655" s="118"/>
      <c r="D655" s="118"/>
      <c r="E655" s="119"/>
      <c r="F655" s="119"/>
      <c r="G655" s="119"/>
      <c r="H655" s="119"/>
      <c r="I655" s="119"/>
      <c r="J655" s="119"/>
      <c r="K655" s="119"/>
    </row>
    <row r="656" spans="2:11">
      <c r="B656" s="118"/>
      <c r="C656" s="118"/>
      <c r="D656" s="118"/>
      <c r="E656" s="119"/>
      <c r="F656" s="119"/>
      <c r="G656" s="119"/>
      <c r="H656" s="119"/>
      <c r="I656" s="119"/>
      <c r="J656" s="119"/>
      <c r="K656" s="119"/>
    </row>
    <row r="657" spans="2:11">
      <c r="B657" s="118"/>
      <c r="C657" s="118"/>
      <c r="D657" s="118"/>
      <c r="E657" s="119"/>
      <c r="F657" s="119"/>
      <c r="G657" s="119"/>
      <c r="H657" s="119"/>
      <c r="I657" s="119"/>
      <c r="J657" s="119"/>
      <c r="K657" s="119"/>
    </row>
    <row r="658" spans="2:11">
      <c r="B658" s="118"/>
      <c r="C658" s="118"/>
      <c r="D658" s="118"/>
      <c r="E658" s="119"/>
      <c r="F658" s="119"/>
      <c r="G658" s="119"/>
      <c r="H658" s="119"/>
      <c r="I658" s="119"/>
      <c r="J658" s="119"/>
      <c r="K658" s="119"/>
    </row>
    <row r="659" spans="2:11">
      <c r="B659" s="118"/>
      <c r="C659" s="118"/>
      <c r="D659" s="118"/>
      <c r="E659" s="119"/>
      <c r="F659" s="119"/>
      <c r="G659" s="119"/>
      <c r="H659" s="119"/>
      <c r="I659" s="119"/>
      <c r="J659" s="119"/>
      <c r="K659" s="119"/>
    </row>
    <row r="660" spans="2:11">
      <c r="B660" s="118"/>
      <c r="C660" s="118"/>
      <c r="D660" s="118"/>
      <c r="E660" s="119"/>
      <c r="F660" s="119"/>
      <c r="G660" s="119"/>
      <c r="H660" s="119"/>
      <c r="I660" s="119"/>
      <c r="J660" s="119"/>
      <c r="K660" s="119"/>
    </row>
    <row r="661" spans="2:11">
      <c r="B661" s="118"/>
      <c r="C661" s="118"/>
      <c r="D661" s="118"/>
      <c r="E661" s="119"/>
      <c r="F661" s="119"/>
      <c r="G661" s="119"/>
      <c r="H661" s="119"/>
      <c r="I661" s="119"/>
      <c r="J661" s="119"/>
      <c r="K661" s="119"/>
    </row>
    <row r="662" spans="2:11">
      <c r="B662" s="118"/>
      <c r="C662" s="118"/>
      <c r="D662" s="118"/>
      <c r="E662" s="119"/>
      <c r="F662" s="119"/>
      <c r="G662" s="119"/>
      <c r="H662" s="119"/>
      <c r="I662" s="119"/>
      <c r="J662" s="119"/>
      <c r="K662" s="119"/>
    </row>
    <row r="663" spans="2:11">
      <c r="B663" s="118"/>
      <c r="C663" s="118"/>
      <c r="D663" s="118"/>
      <c r="E663" s="119"/>
      <c r="F663" s="119"/>
      <c r="G663" s="119"/>
      <c r="H663" s="119"/>
      <c r="I663" s="119"/>
      <c r="J663" s="119"/>
      <c r="K663" s="119"/>
    </row>
    <row r="664" spans="2:11">
      <c r="B664" s="118"/>
      <c r="C664" s="118"/>
      <c r="D664" s="118"/>
      <c r="E664" s="119"/>
      <c r="F664" s="119"/>
      <c r="G664" s="119"/>
      <c r="H664" s="119"/>
      <c r="I664" s="119"/>
      <c r="J664" s="119"/>
      <c r="K664" s="119"/>
    </row>
    <row r="665" spans="2:11">
      <c r="B665" s="118"/>
      <c r="C665" s="118"/>
      <c r="D665" s="118"/>
      <c r="E665" s="119"/>
      <c r="F665" s="119"/>
      <c r="G665" s="119"/>
      <c r="H665" s="119"/>
      <c r="I665" s="119"/>
      <c r="J665" s="119"/>
      <c r="K665" s="119"/>
    </row>
    <row r="666" spans="2:11">
      <c r="B666" s="118"/>
      <c r="C666" s="118"/>
      <c r="D666" s="118"/>
      <c r="E666" s="119"/>
      <c r="F666" s="119"/>
      <c r="G666" s="119"/>
      <c r="H666" s="119"/>
      <c r="I666" s="119"/>
      <c r="J666" s="119"/>
      <c r="K666" s="119"/>
    </row>
    <row r="667" spans="2:11">
      <c r="B667" s="118"/>
      <c r="C667" s="118"/>
      <c r="D667" s="118"/>
      <c r="E667" s="119"/>
      <c r="F667" s="119"/>
      <c r="G667" s="119"/>
      <c r="H667" s="119"/>
      <c r="I667" s="119"/>
      <c r="J667" s="119"/>
      <c r="K667" s="119"/>
    </row>
    <row r="668" spans="2:11">
      <c r="B668" s="118"/>
      <c r="C668" s="118"/>
      <c r="D668" s="118"/>
      <c r="E668" s="119"/>
      <c r="F668" s="119"/>
      <c r="G668" s="119"/>
      <c r="H668" s="119"/>
      <c r="I668" s="119"/>
      <c r="J668" s="119"/>
      <c r="K668" s="119"/>
    </row>
    <row r="669" spans="2:11">
      <c r="B669" s="118"/>
      <c r="C669" s="118"/>
      <c r="D669" s="118"/>
      <c r="E669" s="119"/>
      <c r="F669" s="119"/>
      <c r="G669" s="119"/>
      <c r="H669" s="119"/>
      <c r="I669" s="119"/>
      <c r="J669" s="119"/>
      <c r="K669" s="119"/>
    </row>
    <row r="670" spans="2:11">
      <c r="B670" s="118"/>
      <c r="C670" s="118"/>
      <c r="D670" s="118"/>
      <c r="E670" s="119"/>
      <c r="F670" s="119"/>
      <c r="G670" s="119"/>
      <c r="H670" s="119"/>
      <c r="I670" s="119"/>
      <c r="J670" s="119"/>
      <c r="K670" s="119"/>
    </row>
    <row r="671" spans="2:11">
      <c r="B671" s="118"/>
      <c r="C671" s="118"/>
      <c r="D671" s="118"/>
      <c r="E671" s="119"/>
      <c r="F671" s="119"/>
      <c r="G671" s="119"/>
      <c r="H671" s="119"/>
      <c r="I671" s="119"/>
      <c r="J671" s="119"/>
      <c r="K671" s="119"/>
    </row>
    <row r="672" spans="2:11">
      <c r="B672" s="118"/>
      <c r="C672" s="118"/>
      <c r="D672" s="118"/>
      <c r="E672" s="119"/>
      <c r="F672" s="119"/>
      <c r="G672" s="119"/>
      <c r="H672" s="119"/>
      <c r="I672" s="119"/>
      <c r="J672" s="119"/>
      <c r="K672" s="119"/>
    </row>
    <row r="673" spans="2:11">
      <c r="B673" s="118"/>
      <c r="C673" s="118"/>
      <c r="D673" s="118"/>
      <c r="E673" s="119"/>
      <c r="F673" s="119"/>
      <c r="G673" s="119"/>
      <c r="H673" s="119"/>
      <c r="I673" s="119"/>
      <c r="J673" s="119"/>
      <c r="K673" s="119"/>
    </row>
    <row r="674" spans="2:11">
      <c r="B674" s="118"/>
      <c r="C674" s="118"/>
      <c r="D674" s="118"/>
      <c r="E674" s="119"/>
      <c r="F674" s="119"/>
      <c r="G674" s="119"/>
      <c r="H674" s="119"/>
      <c r="I674" s="119"/>
      <c r="J674" s="119"/>
      <c r="K674" s="119"/>
    </row>
    <row r="675" spans="2:11">
      <c r="B675" s="118"/>
      <c r="C675" s="118"/>
      <c r="D675" s="118"/>
      <c r="E675" s="119"/>
      <c r="F675" s="119"/>
      <c r="G675" s="119"/>
      <c r="H675" s="119"/>
      <c r="I675" s="119"/>
      <c r="J675" s="119"/>
      <c r="K675" s="119"/>
    </row>
    <row r="676" spans="2:11">
      <c r="B676" s="118"/>
      <c r="C676" s="118"/>
      <c r="D676" s="118"/>
      <c r="E676" s="119"/>
      <c r="F676" s="119"/>
      <c r="G676" s="119"/>
      <c r="H676" s="119"/>
      <c r="I676" s="119"/>
      <c r="J676" s="119"/>
      <c r="K676" s="119"/>
    </row>
    <row r="677" spans="2:11">
      <c r="B677" s="118"/>
      <c r="C677" s="118"/>
      <c r="D677" s="118"/>
      <c r="E677" s="119"/>
      <c r="F677" s="119"/>
      <c r="G677" s="119"/>
      <c r="H677" s="119"/>
      <c r="I677" s="119"/>
      <c r="J677" s="119"/>
      <c r="K677" s="119"/>
    </row>
    <row r="678" spans="2:11">
      <c r="B678" s="118"/>
      <c r="C678" s="118"/>
      <c r="D678" s="118"/>
      <c r="E678" s="119"/>
      <c r="F678" s="119"/>
      <c r="G678" s="119"/>
      <c r="H678" s="119"/>
      <c r="I678" s="119"/>
      <c r="J678" s="119"/>
      <c r="K678" s="119"/>
    </row>
    <row r="679" spans="2:11">
      <c r="B679" s="118"/>
      <c r="C679" s="118"/>
      <c r="D679" s="118"/>
      <c r="E679" s="119"/>
      <c r="F679" s="119"/>
      <c r="G679" s="119"/>
      <c r="H679" s="119"/>
      <c r="I679" s="119"/>
      <c r="J679" s="119"/>
      <c r="K679" s="119"/>
    </row>
    <row r="680" spans="2:11">
      <c r="B680" s="118"/>
      <c r="C680" s="118"/>
      <c r="D680" s="118"/>
      <c r="E680" s="119"/>
      <c r="F680" s="119"/>
      <c r="G680" s="119"/>
      <c r="H680" s="119"/>
      <c r="I680" s="119"/>
      <c r="J680" s="119"/>
      <c r="K680" s="119"/>
    </row>
    <row r="681" spans="2:11">
      <c r="B681" s="118"/>
      <c r="C681" s="118"/>
      <c r="D681" s="118"/>
      <c r="E681" s="119"/>
      <c r="F681" s="119"/>
      <c r="G681" s="119"/>
      <c r="H681" s="119"/>
      <c r="I681" s="119"/>
      <c r="J681" s="119"/>
      <c r="K681" s="119"/>
    </row>
    <row r="682" spans="2:11">
      <c r="B682" s="118"/>
      <c r="C682" s="118"/>
      <c r="D682" s="118"/>
      <c r="E682" s="119"/>
      <c r="F682" s="119"/>
      <c r="G682" s="119"/>
      <c r="H682" s="119"/>
      <c r="I682" s="119"/>
      <c r="J682" s="119"/>
      <c r="K682" s="119"/>
    </row>
    <row r="683" spans="2:11">
      <c r="B683" s="118"/>
      <c r="C683" s="118"/>
      <c r="D683" s="118"/>
      <c r="E683" s="119"/>
      <c r="F683" s="119"/>
      <c r="G683" s="119"/>
      <c r="H683" s="119"/>
      <c r="I683" s="119"/>
      <c r="J683" s="119"/>
      <c r="K683" s="119"/>
    </row>
    <row r="684" spans="2:11">
      <c r="B684" s="118"/>
      <c r="C684" s="118"/>
      <c r="D684" s="118"/>
      <c r="E684" s="119"/>
      <c r="F684" s="119"/>
      <c r="G684" s="119"/>
      <c r="H684" s="119"/>
      <c r="I684" s="119"/>
      <c r="J684" s="119"/>
      <c r="K684" s="119"/>
    </row>
    <row r="685" spans="2:11">
      <c r="B685" s="118"/>
      <c r="C685" s="118"/>
      <c r="D685" s="118"/>
      <c r="E685" s="119"/>
      <c r="F685" s="119"/>
      <c r="G685" s="119"/>
      <c r="H685" s="119"/>
      <c r="I685" s="119"/>
      <c r="J685" s="119"/>
      <c r="K685" s="119"/>
    </row>
    <row r="686" spans="2:11">
      <c r="B686" s="118"/>
      <c r="C686" s="118"/>
      <c r="D686" s="118"/>
      <c r="E686" s="119"/>
      <c r="F686" s="119"/>
      <c r="G686" s="119"/>
      <c r="H686" s="119"/>
      <c r="I686" s="119"/>
      <c r="J686" s="119"/>
      <c r="K686" s="119"/>
    </row>
    <row r="687" spans="2:11">
      <c r="B687" s="118"/>
      <c r="C687" s="118"/>
      <c r="D687" s="118"/>
      <c r="E687" s="119"/>
      <c r="F687" s="119"/>
      <c r="G687" s="119"/>
      <c r="H687" s="119"/>
      <c r="I687" s="119"/>
      <c r="J687" s="119"/>
      <c r="K687" s="119"/>
    </row>
    <row r="688" spans="2:11">
      <c r="B688" s="118"/>
      <c r="C688" s="118"/>
      <c r="D688" s="118"/>
      <c r="E688" s="119"/>
      <c r="F688" s="119"/>
      <c r="G688" s="119"/>
      <c r="H688" s="119"/>
      <c r="I688" s="119"/>
      <c r="J688" s="119"/>
      <c r="K688" s="119"/>
    </row>
    <row r="689" spans="2:11">
      <c r="B689" s="118"/>
      <c r="C689" s="118"/>
      <c r="D689" s="118"/>
      <c r="E689" s="119"/>
      <c r="F689" s="119"/>
      <c r="G689" s="119"/>
      <c r="H689" s="119"/>
      <c r="I689" s="119"/>
      <c r="J689" s="119"/>
      <c r="K689" s="119"/>
    </row>
    <row r="690" spans="2:11">
      <c r="B690" s="118"/>
      <c r="C690" s="118"/>
      <c r="D690" s="118"/>
      <c r="E690" s="119"/>
      <c r="F690" s="119"/>
      <c r="G690" s="119"/>
      <c r="H690" s="119"/>
      <c r="I690" s="119"/>
      <c r="J690" s="119"/>
      <c r="K690" s="119"/>
    </row>
    <row r="691" spans="2:11">
      <c r="B691" s="118"/>
      <c r="C691" s="118"/>
      <c r="D691" s="118"/>
      <c r="E691" s="119"/>
      <c r="F691" s="119"/>
      <c r="G691" s="119"/>
      <c r="H691" s="119"/>
      <c r="I691" s="119"/>
      <c r="J691" s="119"/>
      <c r="K691" s="119"/>
    </row>
    <row r="692" spans="2:11">
      <c r="B692" s="118"/>
      <c r="C692" s="118"/>
      <c r="D692" s="118"/>
      <c r="E692" s="119"/>
      <c r="F692" s="119"/>
      <c r="G692" s="119"/>
      <c r="H692" s="119"/>
      <c r="I692" s="119"/>
      <c r="J692" s="119"/>
      <c r="K692" s="119"/>
    </row>
    <row r="693" spans="2:11">
      <c r="B693" s="118"/>
      <c r="C693" s="118"/>
      <c r="D693" s="118"/>
      <c r="E693" s="119"/>
      <c r="F693" s="119"/>
      <c r="G693" s="119"/>
      <c r="H693" s="119"/>
      <c r="I693" s="119"/>
      <c r="J693" s="119"/>
      <c r="K693" s="119"/>
    </row>
    <row r="694" spans="2:11">
      <c r="B694" s="118"/>
      <c r="C694" s="118"/>
      <c r="D694" s="118"/>
      <c r="E694" s="119"/>
      <c r="F694" s="119"/>
      <c r="G694" s="119"/>
      <c r="H694" s="119"/>
      <c r="I694" s="119"/>
      <c r="J694" s="119"/>
      <c r="K694" s="119"/>
    </row>
    <row r="695" spans="2:11">
      <c r="B695" s="118"/>
      <c r="C695" s="118"/>
      <c r="D695" s="118"/>
      <c r="E695" s="119"/>
      <c r="F695" s="119"/>
      <c r="G695" s="119"/>
      <c r="H695" s="119"/>
      <c r="I695" s="119"/>
      <c r="J695" s="119"/>
      <c r="K695" s="119"/>
    </row>
    <row r="696" spans="2:11">
      <c r="B696" s="118"/>
      <c r="C696" s="118"/>
      <c r="D696" s="118"/>
      <c r="E696" s="119"/>
      <c r="F696" s="119"/>
      <c r="G696" s="119"/>
      <c r="H696" s="119"/>
      <c r="I696" s="119"/>
      <c r="J696" s="119"/>
      <c r="K696" s="119"/>
    </row>
    <row r="697" spans="2:11">
      <c r="B697" s="118"/>
      <c r="C697" s="118"/>
      <c r="D697" s="118"/>
      <c r="E697" s="119"/>
      <c r="F697" s="119"/>
      <c r="G697" s="119"/>
      <c r="H697" s="119"/>
      <c r="I697" s="119"/>
      <c r="J697" s="119"/>
      <c r="K697" s="119"/>
    </row>
    <row r="698" spans="2:11">
      <c r="B698" s="118"/>
      <c r="C698" s="118"/>
      <c r="D698" s="118"/>
      <c r="E698" s="119"/>
      <c r="F698" s="119"/>
      <c r="G698" s="119"/>
      <c r="H698" s="119"/>
      <c r="I698" s="119"/>
      <c r="J698" s="119"/>
      <c r="K698" s="119"/>
    </row>
    <row r="699" spans="2:11">
      <c r="B699" s="118"/>
      <c r="C699" s="118"/>
      <c r="D699" s="118"/>
      <c r="E699" s="119"/>
      <c r="F699" s="119"/>
      <c r="G699" s="119"/>
      <c r="H699" s="119"/>
      <c r="I699" s="119"/>
      <c r="J699" s="119"/>
      <c r="K699" s="119"/>
    </row>
    <row r="700" spans="2:11">
      <c r="B700" s="118"/>
      <c r="C700" s="118"/>
      <c r="D700" s="118"/>
      <c r="E700" s="119"/>
      <c r="F700" s="119"/>
      <c r="G700" s="119"/>
      <c r="H700" s="119"/>
      <c r="I700" s="119"/>
      <c r="J700" s="119"/>
      <c r="K700" s="119"/>
    </row>
    <row r="701" spans="2:11">
      <c r="B701" s="118"/>
      <c r="C701" s="118"/>
      <c r="D701" s="118"/>
      <c r="E701" s="119"/>
      <c r="F701" s="119"/>
      <c r="G701" s="119"/>
      <c r="H701" s="119"/>
      <c r="I701" s="119"/>
      <c r="J701" s="119"/>
      <c r="K701" s="119"/>
    </row>
    <row r="702" spans="2:11">
      <c r="B702" s="118"/>
      <c r="C702" s="118"/>
      <c r="D702" s="118"/>
      <c r="E702" s="119"/>
      <c r="F702" s="119"/>
      <c r="G702" s="119"/>
      <c r="H702" s="119"/>
      <c r="I702" s="119"/>
      <c r="J702" s="119"/>
      <c r="K702" s="119"/>
    </row>
    <row r="703" spans="2:11">
      <c r="B703" s="118"/>
      <c r="C703" s="118"/>
      <c r="D703" s="118"/>
      <c r="E703" s="119"/>
      <c r="F703" s="119"/>
      <c r="G703" s="119"/>
      <c r="H703" s="119"/>
      <c r="I703" s="119"/>
      <c r="J703" s="119"/>
      <c r="K703" s="119"/>
    </row>
    <row r="704" spans="2:11">
      <c r="B704" s="118"/>
      <c r="C704" s="118"/>
      <c r="D704" s="118"/>
      <c r="E704" s="119"/>
      <c r="F704" s="119"/>
      <c r="G704" s="119"/>
      <c r="H704" s="119"/>
      <c r="I704" s="119"/>
      <c r="J704" s="119"/>
      <c r="K704" s="119"/>
    </row>
    <row r="705" spans="2:11">
      <c r="B705" s="118"/>
      <c r="C705" s="118"/>
      <c r="D705" s="118"/>
      <c r="E705" s="119"/>
      <c r="F705" s="119"/>
      <c r="G705" s="119"/>
      <c r="H705" s="119"/>
      <c r="I705" s="119"/>
      <c r="J705" s="119"/>
      <c r="K705" s="119"/>
    </row>
    <row r="706" spans="2:11">
      <c r="B706" s="118"/>
      <c r="C706" s="118"/>
      <c r="D706" s="118"/>
      <c r="E706" s="119"/>
      <c r="F706" s="119"/>
      <c r="G706" s="119"/>
      <c r="H706" s="119"/>
      <c r="I706" s="119"/>
      <c r="J706" s="119"/>
      <c r="K706" s="119"/>
    </row>
    <row r="707" spans="2:11">
      <c r="B707" s="118"/>
      <c r="C707" s="118"/>
      <c r="D707" s="118"/>
      <c r="E707" s="119"/>
      <c r="F707" s="119"/>
      <c r="G707" s="119"/>
      <c r="H707" s="119"/>
      <c r="I707" s="119"/>
      <c r="J707" s="119"/>
      <c r="K707" s="119"/>
    </row>
    <row r="708" spans="2:11">
      <c r="B708" s="118"/>
      <c r="C708" s="118"/>
      <c r="D708" s="118"/>
      <c r="E708" s="119"/>
      <c r="F708" s="119"/>
      <c r="G708" s="119"/>
      <c r="H708" s="119"/>
      <c r="I708" s="119"/>
      <c r="J708" s="119"/>
      <c r="K708" s="119"/>
    </row>
    <row r="709" spans="2:11">
      <c r="B709" s="118"/>
      <c r="C709" s="118"/>
      <c r="D709" s="118"/>
      <c r="E709" s="119"/>
      <c r="F709" s="119"/>
      <c r="G709" s="119"/>
      <c r="H709" s="119"/>
      <c r="I709" s="119"/>
      <c r="J709" s="119"/>
      <c r="K709" s="119"/>
    </row>
    <row r="710" spans="2:11">
      <c r="B710" s="118"/>
      <c r="C710" s="118"/>
      <c r="D710" s="118"/>
      <c r="E710" s="119"/>
      <c r="F710" s="119"/>
      <c r="G710" s="119"/>
      <c r="H710" s="119"/>
      <c r="I710" s="119"/>
      <c r="J710" s="119"/>
      <c r="K710" s="119"/>
    </row>
    <row r="711" spans="2:11">
      <c r="B711" s="118"/>
      <c r="C711" s="118"/>
      <c r="D711" s="118"/>
      <c r="E711" s="119"/>
      <c r="F711" s="119"/>
      <c r="G711" s="119"/>
      <c r="H711" s="119"/>
      <c r="I711" s="119"/>
      <c r="J711" s="119"/>
      <c r="K711" s="119"/>
    </row>
    <row r="712" spans="2:11">
      <c r="B712" s="118"/>
      <c r="C712" s="118"/>
      <c r="D712" s="118"/>
      <c r="E712" s="119"/>
      <c r="F712" s="119"/>
      <c r="G712" s="119"/>
      <c r="H712" s="119"/>
      <c r="I712" s="119"/>
      <c r="J712" s="119"/>
      <c r="K712" s="119"/>
    </row>
    <row r="713" spans="2:11">
      <c r="B713" s="118"/>
      <c r="C713" s="118"/>
      <c r="D713" s="118"/>
      <c r="E713" s="119"/>
      <c r="F713" s="119"/>
      <c r="G713" s="119"/>
      <c r="H713" s="119"/>
      <c r="I713" s="119"/>
      <c r="J713" s="119"/>
      <c r="K713" s="119"/>
    </row>
    <row r="714" spans="2:11">
      <c r="B714" s="118"/>
      <c r="C714" s="118"/>
      <c r="D714" s="118"/>
      <c r="E714" s="119"/>
      <c r="F714" s="119"/>
      <c r="G714" s="119"/>
      <c r="H714" s="119"/>
      <c r="I714" s="119"/>
      <c r="J714" s="119"/>
      <c r="K714" s="119"/>
    </row>
    <row r="715" spans="2:11">
      <c r="B715" s="118"/>
      <c r="C715" s="118"/>
      <c r="D715" s="118"/>
      <c r="E715" s="119"/>
      <c r="F715" s="119"/>
      <c r="G715" s="119"/>
      <c r="H715" s="119"/>
      <c r="I715" s="119"/>
      <c r="J715" s="119"/>
      <c r="K715" s="119"/>
    </row>
    <row r="716" spans="2:11">
      <c r="B716" s="118"/>
      <c r="C716" s="118"/>
      <c r="D716" s="118"/>
      <c r="E716" s="119"/>
      <c r="F716" s="119"/>
      <c r="G716" s="119"/>
      <c r="H716" s="119"/>
      <c r="I716" s="119"/>
      <c r="J716" s="119"/>
      <c r="K716" s="119"/>
    </row>
    <row r="717" spans="2:11">
      <c r="B717" s="118"/>
      <c r="C717" s="118"/>
      <c r="D717" s="118"/>
      <c r="E717" s="119"/>
      <c r="F717" s="119"/>
      <c r="G717" s="119"/>
      <c r="H717" s="119"/>
      <c r="I717" s="119"/>
      <c r="J717" s="119"/>
      <c r="K717" s="119"/>
    </row>
    <row r="718" spans="2:11">
      <c r="B718" s="118"/>
      <c r="C718" s="118"/>
      <c r="D718" s="118"/>
      <c r="E718" s="119"/>
      <c r="F718" s="119"/>
      <c r="G718" s="119"/>
      <c r="H718" s="119"/>
      <c r="I718" s="119"/>
      <c r="J718" s="119"/>
      <c r="K718" s="119"/>
    </row>
    <row r="719" spans="2:11">
      <c r="B719" s="118"/>
      <c r="C719" s="118"/>
      <c r="D719" s="118"/>
      <c r="E719" s="119"/>
      <c r="F719" s="119"/>
      <c r="G719" s="119"/>
      <c r="H719" s="119"/>
      <c r="I719" s="119"/>
      <c r="J719" s="119"/>
      <c r="K719" s="119"/>
    </row>
    <row r="720" spans="2:11">
      <c r="B720" s="118"/>
      <c r="C720" s="118"/>
      <c r="D720" s="118"/>
      <c r="E720" s="119"/>
      <c r="F720" s="119"/>
      <c r="G720" s="119"/>
      <c r="H720" s="119"/>
      <c r="I720" s="119"/>
      <c r="J720" s="119"/>
      <c r="K720" s="119"/>
    </row>
    <row r="721" spans="2:11">
      <c r="B721" s="118"/>
      <c r="C721" s="118"/>
      <c r="D721" s="118"/>
      <c r="E721" s="119"/>
      <c r="F721" s="119"/>
      <c r="G721" s="119"/>
      <c r="H721" s="119"/>
      <c r="I721" s="119"/>
      <c r="J721" s="119"/>
      <c r="K721" s="119"/>
    </row>
    <row r="722" spans="2:11">
      <c r="B722" s="118"/>
      <c r="C722" s="118"/>
      <c r="D722" s="118"/>
      <c r="E722" s="119"/>
      <c r="F722" s="119"/>
      <c r="G722" s="119"/>
      <c r="H722" s="119"/>
      <c r="I722" s="119"/>
      <c r="J722" s="119"/>
      <c r="K722" s="119"/>
    </row>
    <row r="723" spans="2:11">
      <c r="B723" s="118"/>
      <c r="C723" s="118"/>
      <c r="D723" s="118"/>
      <c r="E723" s="119"/>
      <c r="F723" s="119"/>
      <c r="G723" s="119"/>
      <c r="H723" s="119"/>
      <c r="I723" s="119"/>
      <c r="J723" s="119"/>
      <c r="K723" s="119"/>
    </row>
    <row r="724" spans="2:11">
      <c r="B724" s="118"/>
      <c r="C724" s="118"/>
      <c r="D724" s="118"/>
      <c r="E724" s="119"/>
      <c r="F724" s="119"/>
      <c r="G724" s="119"/>
      <c r="H724" s="119"/>
      <c r="I724" s="119"/>
      <c r="J724" s="119"/>
      <c r="K724" s="119"/>
    </row>
    <row r="725" spans="2:11">
      <c r="B725" s="118"/>
      <c r="C725" s="118"/>
      <c r="D725" s="118"/>
      <c r="E725" s="119"/>
      <c r="F725" s="119"/>
      <c r="G725" s="119"/>
      <c r="H725" s="119"/>
      <c r="I725" s="119"/>
      <c r="J725" s="119"/>
      <c r="K725" s="119"/>
    </row>
    <row r="726" spans="2:11">
      <c r="B726" s="118"/>
      <c r="C726" s="118"/>
      <c r="D726" s="118"/>
      <c r="E726" s="119"/>
      <c r="F726" s="119"/>
      <c r="G726" s="119"/>
      <c r="H726" s="119"/>
      <c r="I726" s="119"/>
      <c r="J726" s="119"/>
      <c r="K726" s="119"/>
    </row>
    <row r="727" spans="2:11">
      <c r="B727" s="118"/>
      <c r="C727" s="118"/>
      <c r="D727" s="118"/>
      <c r="E727" s="119"/>
      <c r="F727" s="119"/>
      <c r="G727" s="119"/>
      <c r="H727" s="119"/>
      <c r="I727" s="119"/>
      <c r="J727" s="119"/>
      <c r="K727" s="119"/>
    </row>
    <row r="728" spans="2:11">
      <c r="B728" s="118"/>
      <c r="C728" s="118"/>
      <c r="D728" s="118"/>
      <c r="E728" s="119"/>
      <c r="F728" s="119"/>
      <c r="G728" s="119"/>
      <c r="H728" s="119"/>
      <c r="I728" s="119"/>
      <c r="J728" s="119"/>
      <c r="K728" s="119"/>
    </row>
    <row r="729" spans="2:11">
      <c r="B729" s="118"/>
      <c r="C729" s="118"/>
      <c r="D729" s="118"/>
      <c r="E729" s="119"/>
      <c r="F729" s="119"/>
      <c r="G729" s="119"/>
      <c r="H729" s="119"/>
      <c r="I729" s="119"/>
      <c r="J729" s="119"/>
      <c r="K729" s="119"/>
    </row>
    <row r="730" spans="2:11">
      <c r="B730" s="118"/>
      <c r="C730" s="118"/>
      <c r="D730" s="118"/>
      <c r="E730" s="119"/>
      <c r="F730" s="119"/>
      <c r="G730" s="119"/>
      <c r="H730" s="119"/>
      <c r="I730" s="119"/>
      <c r="J730" s="119"/>
      <c r="K730" s="119"/>
    </row>
    <row r="731" spans="2:11">
      <c r="B731" s="118"/>
      <c r="C731" s="118"/>
      <c r="D731" s="118"/>
      <c r="E731" s="119"/>
      <c r="F731" s="119"/>
      <c r="G731" s="119"/>
      <c r="H731" s="119"/>
      <c r="I731" s="119"/>
      <c r="J731" s="119"/>
      <c r="K731" s="119"/>
    </row>
    <row r="732" spans="2:11">
      <c r="B732" s="118"/>
      <c r="C732" s="118"/>
      <c r="D732" s="118"/>
      <c r="E732" s="119"/>
      <c r="F732" s="119"/>
      <c r="G732" s="119"/>
      <c r="H732" s="119"/>
      <c r="I732" s="119"/>
      <c r="J732" s="119"/>
      <c r="K732" s="119"/>
    </row>
    <row r="733" spans="2:11">
      <c r="B733" s="118"/>
      <c r="C733" s="118"/>
      <c r="D733" s="118"/>
      <c r="E733" s="119"/>
      <c r="F733" s="119"/>
      <c r="G733" s="119"/>
      <c r="H733" s="119"/>
      <c r="I733" s="119"/>
      <c r="J733" s="119"/>
      <c r="K733" s="119"/>
    </row>
    <row r="734" spans="2:11">
      <c r="B734" s="118"/>
      <c r="C734" s="118"/>
      <c r="D734" s="118"/>
      <c r="E734" s="119"/>
      <c r="F734" s="119"/>
      <c r="G734" s="119"/>
      <c r="H734" s="119"/>
      <c r="I734" s="119"/>
      <c r="J734" s="119"/>
      <c r="K734" s="119"/>
    </row>
    <row r="735" spans="2:11">
      <c r="B735" s="118"/>
      <c r="C735" s="118"/>
      <c r="D735" s="118"/>
      <c r="E735" s="119"/>
      <c r="F735" s="119"/>
      <c r="G735" s="119"/>
      <c r="H735" s="119"/>
      <c r="I735" s="119"/>
      <c r="J735" s="119"/>
      <c r="K735" s="119"/>
    </row>
    <row r="736" spans="2:11">
      <c r="B736" s="118"/>
      <c r="C736" s="118"/>
      <c r="D736" s="118"/>
      <c r="E736" s="119"/>
      <c r="F736" s="119"/>
      <c r="G736" s="119"/>
      <c r="H736" s="119"/>
      <c r="I736" s="119"/>
      <c r="J736" s="119"/>
      <c r="K736" s="119"/>
    </row>
    <row r="737" spans="2:11">
      <c r="B737" s="118"/>
      <c r="C737" s="118"/>
      <c r="D737" s="118"/>
      <c r="E737" s="119"/>
      <c r="F737" s="119"/>
      <c r="G737" s="119"/>
      <c r="H737" s="119"/>
      <c r="I737" s="119"/>
      <c r="J737" s="119"/>
      <c r="K737" s="119"/>
    </row>
    <row r="738" spans="2:11">
      <c r="B738" s="118"/>
      <c r="C738" s="118"/>
      <c r="D738" s="118"/>
      <c r="E738" s="119"/>
      <c r="F738" s="119"/>
      <c r="G738" s="119"/>
      <c r="H738" s="119"/>
      <c r="I738" s="119"/>
      <c r="J738" s="119"/>
      <c r="K738" s="119"/>
    </row>
    <row r="739" spans="2:11">
      <c r="B739" s="118"/>
      <c r="C739" s="118"/>
      <c r="D739" s="118"/>
      <c r="E739" s="119"/>
      <c r="F739" s="119"/>
      <c r="G739" s="119"/>
      <c r="H739" s="119"/>
      <c r="I739" s="119"/>
      <c r="J739" s="119"/>
      <c r="K739" s="119"/>
    </row>
    <row r="740" spans="2:11">
      <c r="B740" s="118"/>
      <c r="C740" s="118"/>
      <c r="D740" s="118"/>
      <c r="E740" s="119"/>
      <c r="F740" s="119"/>
      <c r="G740" s="119"/>
      <c r="H740" s="119"/>
      <c r="I740" s="119"/>
      <c r="J740" s="119"/>
      <c r="K740" s="119"/>
    </row>
    <row r="741" spans="2:11">
      <c r="B741" s="118"/>
      <c r="C741" s="118"/>
      <c r="D741" s="118"/>
      <c r="E741" s="119"/>
      <c r="F741" s="119"/>
      <c r="G741" s="119"/>
      <c r="H741" s="119"/>
      <c r="I741" s="119"/>
      <c r="J741" s="119"/>
      <c r="K741" s="119"/>
    </row>
    <row r="742" spans="2:11">
      <c r="B742" s="118"/>
      <c r="C742" s="118"/>
      <c r="D742" s="118"/>
      <c r="E742" s="119"/>
      <c r="F742" s="119"/>
      <c r="G742" s="119"/>
      <c r="H742" s="119"/>
      <c r="I742" s="119"/>
      <c r="J742" s="119"/>
      <c r="K742" s="119"/>
    </row>
    <row r="743" spans="2:11">
      <c r="B743" s="118"/>
      <c r="C743" s="118"/>
      <c r="D743" s="118"/>
      <c r="E743" s="119"/>
      <c r="F743" s="119"/>
      <c r="G743" s="119"/>
      <c r="H743" s="119"/>
      <c r="I743" s="119"/>
      <c r="J743" s="119"/>
      <c r="K743" s="119"/>
    </row>
    <row r="744" spans="2:11">
      <c r="B744" s="118"/>
      <c r="C744" s="118"/>
      <c r="D744" s="118"/>
      <c r="E744" s="119"/>
      <c r="F744" s="119"/>
      <c r="G744" s="119"/>
      <c r="H744" s="119"/>
      <c r="I744" s="119"/>
      <c r="J744" s="119"/>
      <c r="K744" s="119"/>
    </row>
    <row r="745" spans="2:11">
      <c r="B745" s="118"/>
      <c r="C745" s="118"/>
      <c r="D745" s="118"/>
      <c r="E745" s="119"/>
      <c r="F745" s="119"/>
      <c r="G745" s="119"/>
      <c r="H745" s="119"/>
      <c r="I745" s="119"/>
      <c r="J745" s="119"/>
      <c r="K745" s="119"/>
    </row>
    <row r="746" spans="2:11">
      <c r="B746" s="118"/>
      <c r="C746" s="118"/>
      <c r="D746" s="118"/>
      <c r="E746" s="119"/>
      <c r="F746" s="119"/>
      <c r="G746" s="119"/>
      <c r="H746" s="119"/>
      <c r="I746" s="119"/>
      <c r="J746" s="119"/>
      <c r="K746" s="119"/>
    </row>
    <row r="747" spans="2:11">
      <c r="B747" s="118"/>
      <c r="C747" s="118"/>
      <c r="D747" s="118"/>
      <c r="E747" s="119"/>
      <c r="F747" s="119"/>
      <c r="G747" s="119"/>
      <c r="H747" s="119"/>
      <c r="I747" s="119"/>
      <c r="J747" s="119"/>
      <c r="K747" s="119"/>
    </row>
    <row r="748" spans="2:11">
      <c r="B748" s="118"/>
      <c r="C748" s="118"/>
      <c r="D748" s="118"/>
      <c r="E748" s="119"/>
      <c r="F748" s="119"/>
      <c r="G748" s="119"/>
      <c r="H748" s="119"/>
      <c r="I748" s="119"/>
      <c r="J748" s="119"/>
      <c r="K748" s="119"/>
    </row>
    <row r="749" spans="2:11">
      <c r="B749" s="118"/>
      <c r="C749" s="118"/>
      <c r="D749" s="118"/>
      <c r="E749" s="119"/>
      <c r="F749" s="119"/>
      <c r="G749" s="119"/>
      <c r="H749" s="119"/>
      <c r="I749" s="119"/>
      <c r="J749" s="119"/>
      <c r="K749" s="119"/>
    </row>
    <row r="750" spans="2:11">
      <c r="B750" s="118"/>
      <c r="C750" s="118"/>
      <c r="D750" s="118"/>
      <c r="E750" s="119"/>
      <c r="F750" s="119"/>
      <c r="G750" s="119"/>
      <c r="H750" s="119"/>
      <c r="I750" s="119"/>
      <c r="J750" s="119"/>
      <c r="K750" s="119"/>
    </row>
    <row r="751" spans="2:11">
      <c r="B751" s="118"/>
      <c r="C751" s="118"/>
      <c r="D751" s="118"/>
      <c r="E751" s="119"/>
      <c r="F751" s="119"/>
      <c r="G751" s="119"/>
      <c r="H751" s="119"/>
      <c r="I751" s="119"/>
      <c r="J751" s="119"/>
      <c r="K751" s="119"/>
    </row>
    <row r="752" spans="2:11">
      <c r="B752" s="118"/>
      <c r="C752" s="118"/>
      <c r="D752" s="118"/>
      <c r="E752" s="119"/>
      <c r="F752" s="119"/>
      <c r="G752" s="119"/>
      <c r="H752" s="119"/>
      <c r="I752" s="119"/>
      <c r="J752" s="119"/>
      <c r="K752" s="119"/>
    </row>
    <row r="753" spans="2:11">
      <c r="B753" s="118"/>
      <c r="C753" s="118"/>
      <c r="D753" s="118"/>
      <c r="E753" s="119"/>
      <c r="F753" s="119"/>
      <c r="G753" s="119"/>
      <c r="H753" s="119"/>
      <c r="I753" s="119"/>
      <c r="J753" s="119"/>
      <c r="K753" s="119"/>
    </row>
    <row r="754" spans="2:11">
      <c r="B754" s="118"/>
      <c r="C754" s="118"/>
      <c r="D754" s="118"/>
      <c r="E754" s="119"/>
      <c r="F754" s="119"/>
      <c r="G754" s="119"/>
      <c r="H754" s="119"/>
      <c r="I754" s="119"/>
      <c r="J754" s="119"/>
      <c r="K754" s="119"/>
    </row>
    <row r="755" spans="2:11">
      <c r="B755" s="118"/>
      <c r="C755" s="118"/>
      <c r="D755" s="118"/>
      <c r="E755" s="119"/>
      <c r="F755" s="119"/>
      <c r="G755" s="119"/>
      <c r="H755" s="119"/>
      <c r="I755" s="119"/>
      <c r="J755" s="119"/>
      <c r="K755" s="119"/>
    </row>
    <row r="756" spans="2:11">
      <c r="B756" s="118"/>
      <c r="C756" s="118"/>
      <c r="D756" s="118"/>
      <c r="E756" s="119"/>
      <c r="F756" s="119"/>
      <c r="G756" s="119"/>
      <c r="H756" s="119"/>
      <c r="I756" s="119"/>
      <c r="J756" s="119"/>
      <c r="K756" s="119"/>
    </row>
    <row r="757" spans="2:11">
      <c r="B757" s="118"/>
      <c r="C757" s="118"/>
      <c r="D757" s="118"/>
      <c r="E757" s="119"/>
      <c r="F757" s="119"/>
      <c r="G757" s="119"/>
      <c r="H757" s="119"/>
      <c r="I757" s="119"/>
      <c r="J757" s="119"/>
      <c r="K757" s="119"/>
    </row>
    <row r="758" spans="2:11">
      <c r="B758" s="118"/>
      <c r="C758" s="118"/>
      <c r="D758" s="118"/>
      <c r="E758" s="119"/>
      <c r="F758" s="119"/>
      <c r="G758" s="119"/>
      <c r="H758" s="119"/>
      <c r="I758" s="119"/>
      <c r="J758" s="119"/>
      <c r="K758" s="119"/>
    </row>
    <row r="759" spans="2:11">
      <c r="B759" s="118"/>
      <c r="C759" s="118"/>
      <c r="D759" s="118"/>
      <c r="E759" s="119"/>
      <c r="F759" s="119"/>
      <c r="G759" s="119"/>
      <c r="H759" s="119"/>
      <c r="I759" s="119"/>
      <c r="J759" s="119"/>
      <c r="K759" s="119"/>
    </row>
    <row r="760" spans="2:11">
      <c r="B760" s="118"/>
      <c r="C760" s="118"/>
      <c r="D760" s="118"/>
      <c r="E760" s="119"/>
      <c r="F760" s="119"/>
      <c r="G760" s="119"/>
      <c r="H760" s="119"/>
      <c r="I760" s="119"/>
      <c r="J760" s="119"/>
      <c r="K760" s="119"/>
    </row>
    <row r="761" spans="2:11">
      <c r="B761" s="118"/>
      <c r="C761" s="118"/>
      <c r="D761" s="118"/>
      <c r="E761" s="119"/>
      <c r="F761" s="119"/>
      <c r="G761" s="119"/>
      <c r="H761" s="119"/>
      <c r="I761" s="119"/>
      <c r="J761" s="119"/>
      <c r="K761" s="119"/>
    </row>
    <row r="762" spans="2:11">
      <c r="B762" s="118"/>
      <c r="C762" s="118"/>
      <c r="D762" s="118"/>
      <c r="E762" s="119"/>
      <c r="F762" s="119"/>
      <c r="G762" s="119"/>
      <c r="H762" s="119"/>
      <c r="I762" s="119"/>
      <c r="J762" s="119"/>
      <c r="K762" s="119"/>
    </row>
    <row r="763" spans="2:11">
      <c r="B763" s="118"/>
      <c r="C763" s="118"/>
      <c r="D763" s="118"/>
      <c r="E763" s="119"/>
      <c r="F763" s="119"/>
      <c r="G763" s="119"/>
      <c r="H763" s="119"/>
      <c r="I763" s="119"/>
      <c r="J763" s="119"/>
      <c r="K763" s="119"/>
    </row>
    <row r="764" spans="2:11">
      <c r="B764" s="118"/>
      <c r="C764" s="118"/>
      <c r="D764" s="118"/>
      <c r="E764" s="119"/>
      <c r="F764" s="119"/>
      <c r="G764" s="119"/>
      <c r="H764" s="119"/>
      <c r="I764" s="119"/>
      <c r="J764" s="119"/>
      <c r="K764" s="119"/>
    </row>
    <row r="765" spans="2:11">
      <c r="B765" s="118"/>
      <c r="C765" s="118"/>
      <c r="D765" s="118"/>
      <c r="E765" s="119"/>
      <c r="F765" s="119"/>
      <c r="G765" s="119"/>
      <c r="H765" s="119"/>
      <c r="I765" s="119"/>
      <c r="J765" s="119"/>
      <c r="K765" s="119"/>
    </row>
    <row r="766" spans="2:11">
      <c r="B766" s="118"/>
      <c r="C766" s="118"/>
      <c r="D766" s="118"/>
      <c r="E766" s="119"/>
      <c r="F766" s="119"/>
      <c r="G766" s="119"/>
      <c r="H766" s="119"/>
      <c r="I766" s="119"/>
      <c r="J766" s="119"/>
      <c r="K766" s="119"/>
    </row>
    <row r="767" spans="2:11">
      <c r="B767" s="118"/>
      <c r="C767" s="118"/>
      <c r="D767" s="118"/>
      <c r="E767" s="119"/>
      <c r="F767" s="119"/>
      <c r="G767" s="119"/>
      <c r="H767" s="119"/>
      <c r="I767" s="119"/>
      <c r="J767" s="119"/>
      <c r="K767" s="119"/>
    </row>
    <row r="768" spans="2:11">
      <c r="B768" s="118"/>
      <c r="C768" s="118"/>
      <c r="D768" s="118"/>
      <c r="E768" s="119"/>
      <c r="F768" s="119"/>
      <c r="G768" s="119"/>
      <c r="H768" s="119"/>
      <c r="I768" s="119"/>
      <c r="J768" s="119"/>
      <c r="K768" s="119"/>
    </row>
    <row r="769" spans="2:11">
      <c r="B769" s="118"/>
      <c r="C769" s="118"/>
      <c r="D769" s="118"/>
      <c r="E769" s="119"/>
      <c r="F769" s="119"/>
      <c r="G769" s="119"/>
      <c r="H769" s="119"/>
      <c r="I769" s="119"/>
      <c r="J769" s="119"/>
      <c r="K769" s="119"/>
    </row>
    <row r="770" spans="2:11">
      <c r="B770" s="118"/>
      <c r="C770" s="118"/>
      <c r="D770" s="118"/>
      <c r="E770" s="119"/>
      <c r="F770" s="119"/>
      <c r="G770" s="119"/>
      <c r="H770" s="119"/>
      <c r="I770" s="119"/>
      <c r="J770" s="119"/>
      <c r="K770" s="119"/>
    </row>
    <row r="771" spans="2:11">
      <c r="B771" s="118"/>
      <c r="C771" s="118"/>
      <c r="D771" s="118"/>
      <c r="E771" s="119"/>
      <c r="F771" s="119"/>
      <c r="G771" s="119"/>
      <c r="H771" s="119"/>
      <c r="I771" s="119"/>
      <c r="J771" s="119"/>
      <c r="K771" s="119"/>
    </row>
    <row r="772" spans="2:11">
      <c r="B772" s="118"/>
      <c r="C772" s="118"/>
      <c r="D772" s="118"/>
      <c r="E772" s="119"/>
      <c r="F772" s="119"/>
      <c r="G772" s="119"/>
      <c r="H772" s="119"/>
      <c r="I772" s="119"/>
      <c r="J772" s="119"/>
      <c r="K772" s="119"/>
    </row>
    <row r="773" spans="2:11">
      <c r="B773" s="118"/>
      <c r="C773" s="118"/>
      <c r="D773" s="118"/>
      <c r="E773" s="119"/>
      <c r="F773" s="119"/>
      <c r="G773" s="119"/>
      <c r="H773" s="119"/>
      <c r="I773" s="119"/>
      <c r="J773" s="119"/>
      <c r="K773" s="119"/>
    </row>
    <row r="774" spans="2:11">
      <c r="B774" s="118"/>
      <c r="C774" s="118"/>
      <c r="D774" s="118"/>
      <c r="E774" s="119"/>
      <c r="F774" s="119"/>
      <c r="G774" s="119"/>
      <c r="H774" s="119"/>
      <c r="I774" s="119"/>
      <c r="J774" s="119"/>
      <c r="K774" s="119"/>
    </row>
    <row r="775" spans="2:11">
      <c r="B775" s="118"/>
      <c r="C775" s="118"/>
      <c r="D775" s="118"/>
      <c r="E775" s="119"/>
      <c r="F775" s="119"/>
      <c r="G775" s="119"/>
      <c r="H775" s="119"/>
      <c r="I775" s="119"/>
      <c r="J775" s="119"/>
      <c r="K775" s="119"/>
    </row>
    <row r="776" spans="2:11">
      <c r="B776" s="118"/>
      <c r="C776" s="118"/>
      <c r="D776" s="118"/>
      <c r="E776" s="119"/>
      <c r="F776" s="119"/>
      <c r="G776" s="119"/>
      <c r="H776" s="119"/>
      <c r="I776" s="119"/>
      <c r="J776" s="119"/>
      <c r="K776" s="119"/>
    </row>
    <row r="777" spans="2:11">
      <c r="B777" s="118"/>
      <c r="C777" s="118"/>
      <c r="D777" s="118"/>
      <c r="E777" s="119"/>
      <c r="F777" s="119"/>
      <c r="G777" s="119"/>
      <c r="H777" s="119"/>
      <c r="I777" s="119"/>
      <c r="J777" s="119"/>
      <c r="K777" s="119"/>
    </row>
    <row r="778" spans="2:11">
      <c r="B778" s="118"/>
      <c r="C778" s="118"/>
      <c r="D778" s="118"/>
      <c r="E778" s="119"/>
      <c r="F778" s="119"/>
      <c r="G778" s="119"/>
      <c r="H778" s="119"/>
      <c r="I778" s="119"/>
      <c r="J778" s="119"/>
      <c r="K778" s="119"/>
    </row>
    <row r="779" spans="2:11">
      <c r="B779" s="118"/>
      <c r="C779" s="118"/>
      <c r="D779" s="118"/>
      <c r="E779" s="119"/>
      <c r="F779" s="119"/>
      <c r="G779" s="119"/>
      <c r="H779" s="119"/>
      <c r="I779" s="119"/>
      <c r="J779" s="119"/>
      <c r="K779" s="119"/>
    </row>
    <row r="780" spans="2:11">
      <c r="B780" s="118"/>
      <c r="C780" s="118"/>
      <c r="D780" s="118"/>
      <c r="E780" s="119"/>
      <c r="F780" s="119"/>
      <c r="G780" s="119"/>
      <c r="H780" s="119"/>
      <c r="I780" s="119"/>
      <c r="J780" s="119"/>
      <c r="K780" s="119"/>
    </row>
    <row r="781" spans="2:11">
      <c r="B781" s="118"/>
      <c r="C781" s="118"/>
      <c r="D781" s="118"/>
      <c r="E781" s="119"/>
      <c r="F781" s="119"/>
      <c r="G781" s="119"/>
      <c r="H781" s="119"/>
      <c r="I781" s="119"/>
      <c r="J781" s="119"/>
      <c r="K781" s="119"/>
    </row>
    <row r="782" spans="2:11">
      <c r="B782" s="118"/>
      <c r="C782" s="118"/>
      <c r="D782" s="118"/>
      <c r="E782" s="119"/>
      <c r="F782" s="119"/>
      <c r="G782" s="119"/>
      <c r="H782" s="119"/>
      <c r="I782" s="119"/>
      <c r="J782" s="119"/>
      <c r="K782" s="119"/>
    </row>
    <row r="783" spans="2:11">
      <c r="B783" s="118"/>
      <c r="C783" s="118"/>
      <c r="D783" s="118"/>
      <c r="E783" s="119"/>
      <c r="F783" s="119"/>
      <c r="G783" s="119"/>
      <c r="H783" s="119"/>
      <c r="I783" s="119"/>
      <c r="J783" s="119"/>
      <c r="K783" s="119"/>
    </row>
    <row r="784" spans="2:11">
      <c r="B784" s="118"/>
      <c r="C784" s="118"/>
      <c r="D784" s="118"/>
      <c r="E784" s="119"/>
      <c r="F784" s="119"/>
      <c r="G784" s="119"/>
      <c r="H784" s="119"/>
      <c r="I784" s="119"/>
      <c r="J784" s="119"/>
      <c r="K784" s="119"/>
    </row>
    <row r="785" spans="2:11">
      <c r="B785" s="118"/>
      <c r="C785" s="118"/>
      <c r="D785" s="118"/>
      <c r="E785" s="119"/>
      <c r="F785" s="119"/>
      <c r="G785" s="119"/>
      <c r="H785" s="119"/>
      <c r="I785" s="119"/>
      <c r="J785" s="119"/>
      <c r="K785" s="119"/>
    </row>
    <row r="786" spans="2:11">
      <c r="B786" s="118"/>
      <c r="C786" s="118"/>
      <c r="D786" s="118"/>
      <c r="E786" s="119"/>
      <c r="F786" s="119"/>
      <c r="G786" s="119"/>
      <c r="H786" s="119"/>
      <c r="I786" s="119"/>
      <c r="J786" s="119"/>
      <c r="K786" s="119"/>
    </row>
    <row r="787" spans="2:11">
      <c r="B787" s="118"/>
      <c r="C787" s="118"/>
      <c r="D787" s="118"/>
      <c r="E787" s="119"/>
      <c r="F787" s="119"/>
      <c r="G787" s="119"/>
      <c r="H787" s="119"/>
      <c r="I787" s="119"/>
      <c r="J787" s="119"/>
      <c r="K787" s="119"/>
    </row>
    <row r="788" spans="2:11">
      <c r="B788" s="118"/>
      <c r="C788" s="118"/>
      <c r="D788" s="118"/>
      <c r="E788" s="119"/>
      <c r="F788" s="119"/>
      <c r="G788" s="119"/>
      <c r="H788" s="119"/>
      <c r="I788" s="119"/>
      <c r="J788" s="119"/>
      <c r="K788" s="119"/>
    </row>
    <row r="789" spans="2:11">
      <c r="B789" s="118"/>
      <c r="C789" s="118"/>
      <c r="D789" s="118"/>
      <c r="E789" s="119"/>
      <c r="F789" s="119"/>
      <c r="G789" s="119"/>
      <c r="H789" s="119"/>
      <c r="I789" s="119"/>
      <c r="J789" s="119"/>
      <c r="K789" s="119"/>
    </row>
    <row r="790" spans="2:11">
      <c r="B790" s="118"/>
      <c r="C790" s="118"/>
      <c r="D790" s="118"/>
      <c r="E790" s="119"/>
      <c r="F790" s="119"/>
      <c r="G790" s="119"/>
      <c r="H790" s="119"/>
      <c r="I790" s="119"/>
      <c r="J790" s="119"/>
      <c r="K790" s="119"/>
    </row>
    <row r="791" spans="2:11">
      <c r="B791" s="118"/>
      <c r="C791" s="118"/>
      <c r="D791" s="118"/>
      <c r="E791" s="119"/>
      <c r="F791" s="119"/>
      <c r="G791" s="119"/>
      <c r="H791" s="119"/>
      <c r="I791" s="119"/>
      <c r="J791" s="119"/>
      <c r="K791" s="119"/>
    </row>
    <row r="792" spans="2:11">
      <c r="B792" s="118"/>
      <c r="C792" s="118"/>
      <c r="D792" s="118"/>
      <c r="E792" s="119"/>
      <c r="F792" s="119"/>
      <c r="G792" s="119"/>
      <c r="H792" s="119"/>
      <c r="I792" s="119"/>
      <c r="J792" s="119"/>
      <c r="K792" s="119"/>
    </row>
    <row r="793" spans="2:11">
      <c r="B793" s="118"/>
      <c r="C793" s="118"/>
      <c r="D793" s="118"/>
      <c r="E793" s="119"/>
      <c r="F793" s="119"/>
      <c r="G793" s="119"/>
      <c r="H793" s="119"/>
      <c r="I793" s="119"/>
      <c r="J793" s="119"/>
      <c r="K793" s="119"/>
    </row>
    <row r="794" spans="2:11">
      <c r="B794" s="118"/>
      <c r="C794" s="118"/>
      <c r="D794" s="118"/>
      <c r="E794" s="119"/>
      <c r="F794" s="119"/>
      <c r="G794" s="119"/>
      <c r="H794" s="119"/>
      <c r="I794" s="119"/>
      <c r="J794" s="119"/>
      <c r="K794" s="119"/>
    </row>
    <row r="795" spans="2:11">
      <c r="B795" s="118"/>
      <c r="C795" s="118"/>
      <c r="D795" s="118"/>
      <c r="E795" s="119"/>
      <c r="F795" s="119"/>
      <c r="G795" s="119"/>
      <c r="H795" s="119"/>
      <c r="I795" s="119"/>
      <c r="J795" s="119"/>
      <c r="K795" s="119"/>
    </row>
    <row r="796" spans="2:11">
      <c r="B796" s="118"/>
      <c r="C796" s="118"/>
      <c r="D796" s="118"/>
      <c r="E796" s="119"/>
      <c r="F796" s="119"/>
      <c r="G796" s="119"/>
      <c r="H796" s="119"/>
      <c r="I796" s="119"/>
      <c r="J796" s="119"/>
      <c r="K796" s="119"/>
    </row>
    <row r="797" spans="2:11">
      <c r="B797" s="118"/>
      <c r="C797" s="118"/>
      <c r="D797" s="118"/>
      <c r="E797" s="119"/>
      <c r="F797" s="119"/>
      <c r="G797" s="119"/>
      <c r="H797" s="119"/>
      <c r="I797" s="119"/>
      <c r="J797" s="119"/>
      <c r="K797" s="119"/>
    </row>
    <row r="798" spans="2:11">
      <c r="B798" s="118"/>
      <c r="C798" s="118"/>
      <c r="D798" s="118"/>
      <c r="E798" s="119"/>
      <c r="F798" s="119"/>
      <c r="G798" s="119"/>
      <c r="H798" s="119"/>
      <c r="I798" s="119"/>
      <c r="J798" s="119"/>
      <c r="K798" s="119"/>
    </row>
    <row r="799" spans="2:11">
      <c r="B799" s="118"/>
      <c r="C799" s="118"/>
      <c r="D799" s="118"/>
      <c r="E799" s="119"/>
      <c r="F799" s="119"/>
      <c r="G799" s="119"/>
      <c r="H799" s="119"/>
      <c r="I799" s="119"/>
      <c r="J799" s="119"/>
      <c r="K799" s="119"/>
    </row>
    <row r="800" spans="2:11">
      <c r="B800" s="118"/>
      <c r="C800" s="118"/>
      <c r="D800" s="118"/>
      <c r="E800" s="119"/>
      <c r="F800" s="119"/>
      <c r="G800" s="119"/>
      <c r="H800" s="119"/>
      <c r="I800" s="119"/>
      <c r="J800" s="119"/>
      <c r="K800" s="119"/>
    </row>
    <row r="801" spans="2:11">
      <c r="B801" s="118"/>
      <c r="C801" s="118"/>
      <c r="D801" s="118"/>
      <c r="E801" s="119"/>
      <c r="F801" s="119"/>
      <c r="G801" s="119"/>
      <c r="H801" s="119"/>
      <c r="I801" s="119"/>
      <c r="J801" s="119"/>
      <c r="K801" s="119"/>
    </row>
    <row r="802" spans="2:11">
      <c r="B802" s="118"/>
      <c r="C802" s="118"/>
      <c r="D802" s="118"/>
      <c r="E802" s="119"/>
      <c r="F802" s="119"/>
      <c r="G802" s="119"/>
      <c r="H802" s="119"/>
      <c r="I802" s="119"/>
      <c r="J802" s="119"/>
      <c r="K802" s="119"/>
    </row>
    <row r="803" spans="2:11">
      <c r="B803" s="118"/>
      <c r="C803" s="118"/>
      <c r="D803" s="118"/>
      <c r="E803" s="119"/>
      <c r="F803" s="119"/>
      <c r="G803" s="119"/>
      <c r="H803" s="119"/>
      <c r="I803" s="119"/>
      <c r="J803" s="119"/>
      <c r="K803" s="119"/>
    </row>
    <row r="804" spans="2:11">
      <c r="B804" s="118"/>
      <c r="C804" s="118"/>
      <c r="D804" s="118"/>
      <c r="E804" s="119"/>
      <c r="F804" s="119"/>
      <c r="G804" s="119"/>
      <c r="H804" s="119"/>
      <c r="I804" s="119"/>
      <c r="J804" s="119"/>
      <c r="K804" s="119"/>
    </row>
    <row r="805" spans="2:11">
      <c r="B805" s="118"/>
      <c r="C805" s="118"/>
      <c r="D805" s="118"/>
      <c r="E805" s="119"/>
      <c r="F805" s="119"/>
      <c r="G805" s="119"/>
      <c r="H805" s="119"/>
      <c r="I805" s="119"/>
      <c r="J805" s="119"/>
      <c r="K805" s="119"/>
    </row>
    <row r="806" spans="2:11">
      <c r="B806" s="118"/>
      <c r="C806" s="118"/>
      <c r="D806" s="118"/>
      <c r="E806" s="119"/>
      <c r="F806" s="119"/>
      <c r="G806" s="119"/>
      <c r="H806" s="119"/>
      <c r="I806" s="119"/>
      <c r="J806" s="119"/>
      <c r="K806" s="119"/>
    </row>
    <row r="807" spans="2:11">
      <c r="B807" s="118"/>
      <c r="C807" s="118"/>
      <c r="D807" s="118"/>
      <c r="E807" s="119"/>
      <c r="F807" s="119"/>
      <c r="G807" s="119"/>
      <c r="H807" s="119"/>
      <c r="I807" s="119"/>
      <c r="J807" s="119"/>
      <c r="K807" s="119"/>
    </row>
    <row r="808" spans="2:11">
      <c r="B808" s="118"/>
      <c r="C808" s="118"/>
      <c r="D808" s="118"/>
      <c r="E808" s="119"/>
      <c r="F808" s="119"/>
      <c r="G808" s="119"/>
      <c r="H808" s="119"/>
      <c r="I808" s="119"/>
      <c r="J808" s="119"/>
      <c r="K808" s="119"/>
    </row>
    <row r="809" spans="2:11">
      <c r="B809" s="118"/>
      <c r="C809" s="118"/>
      <c r="D809" s="118"/>
      <c r="E809" s="119"/>
      <c r="F809" s="119"/>
      <c r="G809" s="119"/>
      <c r="H809" s="119"/>
      <c r="I809" s="119"/>
      <c r="J809" s="119"/>
      <c r="K809" s="119"/>
    </row>
    <row r="810" spans="2:11">
      <c r="B810" s="118"/>
      <c r="C810" s="118"/>
      <c r="D810" s="118"/>
      <c r="E810" s="119"/>
      <c r="F810" s="119"/>
      <c r="G810" s="119"/>
      <c r="H810" s="119"/>
      <c r="I810" s="119"/>
      <c r="J810" s="119"/>
      <c r="K810" s="119"/>
    </row>
    <row r="811" spans="2:11">
      <c r="B811" s="118"/>
      <c r="C811" s="118"/>
      <c r="D811" s="118"/>
      <c r="E811" s="119"/>
      <c r="F811" s="119"/>
      <c r="G811" s="119"/>
      <c r="H811" s="119"/>
      <c r="I811" s="119"/>
      <c r="J811" s="119"/>
      <c r="K811" s="119"/>
    </row>
    <row r="812" spans="2:11">
      <c r="B812" s="118"/>
      <c r="C812" s="118"/>
      <c r="D812" s="118"/>
      <c r="E812" s="119"/>
      <c r="F812" s="119"/>
      <c r="G812" s="119"/>
      <c r="H812" s="119"/>
      <c r="I812" s="119"/>
      <c r="J812" s="119"/>
      <c r="K812" s="119"/>
    </row>
    <row r="813" spans="2:11">
      <c r="B813" s="118"/>
      <c r="C813" s="118"/>
      <c r="D813" s="118"/>
      <c r="E813" s="119"/>
      <c r="F813" s="119"/>
      <c r="G813" s="119"/>
      <c r="H813" s="119"/>
      <c r="I813" s="119"/>
      <c r="J813" s="119"/>
      <c r="K813" s="119"/>
    </row>
    <row r="814" spans="2:11">
      <c r="B814" s="118"/>
      <c r="C814" s="118"/>
      <c r="D814" s="118"/>
      <c r="E814" s="119"/>
      <c r="F814" s="119"/>
      <c r="G814" s="119"/>
      <c r="H814" s="119"/>
      <c r="I814" s="119"/>
      <c r="J814" s="119"/>
      <c r="K814" s="119"/>
    </row>
    <row r="815" spans="2:11">
      <c r="B815" s="118"/>
      <c r="C815" s="118"/>
      <c r="D815" s="118"/>
      <c r="E815" s="119"/>
      <c r="F815" s="119"/>
      <c r="G815" s="119"/>
      <c r="H815" s="119"/>
      <c r="I815" s="119"/>
      <c r="J815" s="119"/>
      <c r="K815" s="119"/>
    </row>
    <row r="816" spans="2:11">
      <c r="B816" s="118"/>
      <c r="C816" s="118"/>
      <c r="D816" s="118"/>
      <c r="E816" s="119"/>
      <c r="F816" s="119"/>
      <c r="G816" s="119"/>
      <c r="H816" s="119"/>
      <c r="I816" s="119"/>
      <c r="J816" s="119"/>
      <c r="K816" s="119"/>
    </row>
    <row r="817" spans="2:11">
      <c r="B817" s="118"/>
      <c r="C817" s="118"/>
      <c r="D817" s="118"/>
      <c r="E817" s="119"/>
      <c r="F817" s="119"/>
      <c r="G817" s="119"/>
      <c r="H817" s="119"/>
      <c r="I817" s="119"/>
      <c r="J817" s="119"/>
      <c r="K817" s="119"/>
    </row>
    <row r="818" spans="2:11">
      <c r="B818" s="118"/>
      <c r="C818" s="118"/>
      <c r="D818" s="118"/>
      <c r="E818" s="119"/>
      <c r="F818" s="119"/>
      <c r="G818" s="119"/>
      <c r="H818" s="119"/>
      <c r="I818" s="119"/>
      <c r="J818" s="119"/>
      <c r="K818" s="119"/>
    </row>
    <row r="819" spans="2:11">
      <c r="B819" s="118"/>
      <c r="C819" s="118"/>
      <c r="D819" s="118"/>
      <c r="E819" s="119"/>
      <c r="F819" s="119"/>
      <c r="G819" s="119"/>
      <c r="H819" s="119"/>
      <c r="I819" s="119"/>
      <c r="J819" s="119"/>
      <c r="K819" s="119"/>
    </row>
    <row r="820" spans="2:11">
      <c r="B820" s="118"/>
      <c r="C820" s="118"/>
      <c r="D820" s="118"/>
      <c r="E820" s="119"/>
      <c r="F820" s="119"/>
      <c r="G820" s="119"/>
      <c r="H820" s="119"/>
      <c r="I820" s="119"/>
      <c r="J820" s="119"/>
      <c r="K820" s="119"/>
    </row>
    <row r="821" spans="2:11">
      <c r="B821" s="118"/>
      <c r="C821" s="118"/>
      <c r="D821" s="118"/>
      <c r="E821" s="119"/>
      <c r="F821" s="119"/>
      <c r="G821" s="119"/>
      <c r="H821" s="119"/>
      <c r="I821" s="119"/>
      <c r="J821" s="119"/>
      <c r="K821" s="119"/>
    </row>
    <row r="822" spans="2:11">
      <c r="B822" s="118"/>
      <c r="C822" s="118"/>
      <c r="D822" s="118"/>
      <c r="E822" s="119"/>
      <c r="F822" s="119"/>
      <c r="G822" s="119"/>
      <c r="H822" s="119"/>
      <c r="I822" s="119"/>
      <c r="J822" s="119"/>
      <c r="K822" s="119"/>
    </row>
    <row r="823" spans="2:11">
      <c r="B823" s="118"/>
      <c r="C823" s="118"/>
      <c r="D823" s="118"/>
      <c r="E823" s="119"/>
      <c r="F823" s="119"/>
      <c r="G823" s="119"/>
      <c r="H823" s="119"/>
      <c r="I823" s="119"/>
      <c r="J823" s="119"/>
      <c r="K823" s="119"/>
    </row>
    <row r="824" spans="2:11">
      <c r="B824" s="118"/>
      <c r="C824" s="118"/>
      <c r="D824" s="118"/>
      <c r="E824" s="119"/>
      <c r="F824" s="119"/>
      <c r="G824" s="119"/>
      <c r="H824" s="119"/>
      <c r="I824" s="119"/>
      <c r="J824" s="119"/>
      <c r="K824" s="119"/>
    </row>
    <row r="825" spans="2:11">
      <c r="B825" s="118"/>
      <c r="C825" s="118"/>
      <c r="D825" s="118"/>
      <c r="E825" s="119"/>
      <c r="F825" s="119"/>
      <c r="G825" s="119"/>
      <c r="H825" s="119"/>
      <c r="I825" s="119"/>
      <c r="J825" s="119"/>
      <c r="K825" s="119"/>
    </row>
    <row r="826" spans="2:11">
      <c r="B826" s="118"/>
      <c r="C826" s="118"/>
      <c r="D826" s="118"/>
      <c r="E826" s="119"/>
      <c r="F826" s="119"/>
      <c r="G826" s="119"/>
      <c r="H826" s="119"/>
      <c r="I826" s="119"/>
      <c r="J826" s="119"/>
      <c r="K826" s="119"/>
    </row>
    <row r="827" spans="2:11">
      <c r="B827" s="118"/>
      <c r="C827" s="118"/>
      <c r="D827" s="118"/>
      <c r="E827" s="119"/>
      <c r="F827" s="119"/>
      <c r="G827" s="119"/>
      <c r="H827" s="119"/>
      <c r="I827" s="119"/>
      <c r="J827" s="119"/>
      <c r="K827" s="119"/>
    </row>
    <row r="828" spans="2:11">
      <c r="B828" s="118"/>
      <c r="C828" s="118"/>
      <c r="D828" s="118"/>
      <c r="E828" s="119"/>
      <c r="F828" s="119"/>
      <c r="G828" s="119"/>
      <c r="H828" s="119"/>
      <c r="I828" s="119"/>
      <c r="J828" s="119"/>
      <c r="K828" s="119"/>
    </row>
    <row r="829" spans="2:11">
      <c r="B829" s="118"/>
      <c r="C829" s="118"/>
      <c r="D829" s="118"/>
      <c r="E829" s="119"/>
      <c r="F829" s="119"/>
      <c r="G829" s="119"/>
      <c r="H829" s="119"/>
      <c r="I829" s="119"/>
      <c r="J829" s="119"/>
      <c r="K829" s="119"/>
    </row>
    <row r="830" spans="2:11">
      <c r="B830" s="118"/>
      <c r="C830" s="118"/>
      <c r="D830" s="118"/>
      <c r="E830" s="119"/>
      <c r="F830" s="119"/>
      <c r="G830" s="119"/>
      <c r="H830" s="119"/>
      <c r="I830" s="119"/>
      <c r="J830" s="119"/>
      <c r="K830" s="119"/>
    </row>
    <row r="831" spans="2:11">
      <c r="B831" s="118"/>
      <c r="C831" s="118"/>
      <c r="D831" s="118"/>
      <c r="E831" s="119"/>
      <c r="F831" s="119"/>
      <c r="G831" s="119"/>
      <c r="H831" s="119"/>
      <c r="I831" s="119"/>
      <c r="J831" s="119"/>
      <c r="K831" s="119"/>
    </row>
    <row r="832" spans="2:11">
      <c r="B832" s="118"/>
      <c r="C832" s="118"/>
      <c r="D832" s="118"/>
      <c r="E832" s="119"/>
      <c r="F832" s="119"/>
      <c r="G832" s="119"/>
      <c r="H832" s="119"/>
      <c r="I832" s="119"/>
      <c r="J832" s="119"/>
      <c r="K832" s="119"/>
    </row>
    <row r="833" spans="2:11">
      <c r="B833" s="118"/>
      <c r="C833" s="118"/>
      <c r="D833" s="118"/>
      <c r="E833" s="119"/>
      <c r="F833" s="119"/>
      <c r="G833" s="119"/>
      <c r="H833" s="119"/>
      <c r="I833" s="119"/>
      <c r="J833" s="119"/>
      <c r="K833" s="119"/>
    </row>
    <row r="834" spans="2:11">
      <c r="B834" s="118"/>
      <c r="C834" s="118"/>
      <c r="D834" s="118"/>
      <c r="E834" s="119"/>
      <c r="F834" s="119"/>
      <c r="G834" s="119"/>
      <c r="H834" s="119"/>
      <c r="I834" s="119"/>
      <c r="J834" s="119"/>
      <c r="K834" s="119"/>
    </row>
    <row r="835" spans="2:11">
      <c r="B835" s="118"/>
      <c r="C835" s="118"/>
      <c r="D835" s="118"/>
      <c r="E835" s="119"/>
      <c r="F835" s="119"/>
      <c r="G835" s="119"/>
      <c r="H835" s="119"/>
      <c r="I835" s="119"/>
      <c r="J835" s="119"/>
      <c r="K835" s="119"/>
    </row>
    <row r="836" spans="2:11">
      <c r="B836" s="118"/>
      <c r="C836" s="118"/>
      <c r="D836" s="118"/>
      <c r="E836" s="119"/>
      <c r="F836" s="119"/>
      <c r="G836" s="119"/>
      <c r="H836" s="119"/>
      <c r="I836" s="119"/>
      <c r="J836" s="119"/>
      <c r="K836" s="119"/>
    </row>
    <row r="837" spans="2:11">
      <c r="B837" s="118"/>
      <c r="C837" s="118"/>
      <c r="D837" s="118"/>
      <c r="E837" s="119"/>
      <c r="F837" s="119"/>
      <c r="G837" s="119"/>
      <c r="H837" s="119"/>
      <c r="I837" s="119"/>
      <c r="J837" s="119"/>
      <c r="K837" s="119"/>
    </row>
    <row r="838" spans="2:11">
      <c r="B838" s="118"/>
      <c r="C838" s="118"/>
      <c r="D838" s="118"/>
      <c r="E838" s="119"/>
      <c r="F838" s="119"/>
      <c r="G838" s="119"/>
      <c r="H838" s="119"/>
      <c r="I838" s="119"/>
      <c r="J838" s="119"/>
      <c r="K838" s="119"/>
    </row>
    <row r="839" spans="2:11">
      <c r="B839" s="118"/>
      <c r="C839" s="118"/>
      <c r="D839" s="118"/>
      <c r="E839" s="119"/>
      <c r="F839" s="119"/>
      <c r="G839" s="119"/>
      <c r="H839" s="119"/>
      <c r="I839" s="119"/>
      <c r="J839" s="119"/>
      <c r="K839" s="119"/>
    </row>
    <row r="840" spans="2:11">
      <c r="B840" s="118"/>
      <c r="C840" s="118"/>
      <c r="D840" s="118"/>
      <c r="E840" s="119"/>
      <c r="F840" s="119"/>
      <c r="G840" s="119"/>
      <c r="H840" s="119"/>
      <c r="I840" s="119"/>
      <c r="J840" s="119"/>
      <c r="K840" s="119"/>
    </row>
    <row r="841" spans="2:11">
      <c r="B841" s="118"/>
      <c r="C841" s="118"/>
      <c r="D841" s="118"/>
      <c r="E841" s="119"/>
      <c r="F841" s="119"/>
      <c r="G841" s="119"/>
      <c r="H841" s="119"/>
      <c r="I841" s="119"/>
      <c r="J841" s="119"/>
      <c r="K841" s="119"/>
    </row>
    <row r="842" spans="2:11">
      <c r="B842" s="118"/>
      <c r="C842" s="118"/>
      <c r="D842" s="118"/>
      <c r="E842" s="119"/>
      <c r="F842" s="119"/>
      <c r="G842" s="119"/>
      <c r="H842" s="119"/>
      <c r="I842" s="119"/>
      <c r="J842" s="119"/>
      <c r="K842" s="119"/>
    </row>
    <row r="843" spans="2:11">
      <c r="B843" s="118"/>
      <c r="C843" s="118"/>
      <c r="D843" s="118"/>
      <c r="E843" s="119"/>
      <c r="F843" s="119"/>
      <c r="G843" s="119"/>
      <c r="H843" s="119"/>
      <c r="I843" s="119"/>
      <c r="J843" s="119"/>
      <c r="K843" s="119"/>
    </row>
    <row r="844" spans="2:11">
      <c r="B844" s="118"/>
      <c r="C844" s="118"/>
      <c r="D844" s="118"/>
      <c r="E844" s="119"/>
      <c r="F844" s="119"/>
      <c r="G844" s="119"/>
      <c r="H844" s="119"/>
      <c r="I844" s="119"/>
      <c r="J844" s="119"/>
      <c r="K844" s="119"/>
    </row>
    <row r="845" spans="2:11">
      <c r="B845" s="118"/>
      <c r="C845" s="118"/>
      <c r="D845" s="118"/>
      <c r="E845" s="119"/>
      <c r="F845" s="119"/>
      <c r="G845" s="119"/>
      <c r="H845" s="119"/>
      <c r="I845" s="119"/>
      <c r="J845" s="119"/>
      <c r="K845" s="119"/>
    </row>
    <row r="846" spans="2:11">
      <c r="B846" s="118"/>
      <c r="C846" s="118"/>
      <c r="D846" s="118"/>
      <c r="E846" s="119"/>
      <c r="F846" s="119"/>
      <c r="G846" s="119"/>
      <c r="H846" s="119"/>
      <c r="I846" s="119"/>
      <c r="J846" s="119"/>
      <c r="K846" s="119"/>
    </row>
    <row r="847" spans="2:11">
      <c r="B847" s="118"/>
      <c r="C847" s="118"/>
      <c r="D847" s="118"/>
      <c r="E847" s="119"/>
      <c r="F847" s="119"/>
      <c r="G847" s="119"/>
      <c r="H847" s="119"/>
      <c r="I847" s="119"/>
      <c r="J847" s="119"/>
      <c r="K847" s="119"/>
    </row>
    <row r="848" spans="2:11">
      <c r="B848" s="118"/>
      <c r="C848" s="118"/>
      <c r="D848" s="118"/>
      <c r="E848" s="119"/>
      <c r="F848" s="119"/>
      <c r="G848" s="119"/>
      <c r="H848" s="119"/>
      <c r="I848" s="119"/>
      <c r="J848" s="119"/>
      <c r="K848" s="119"/>
    </row>
    <row r="849" spans="2:11">
      <c r="B849" s="118"/>
      <c r="C849" s="118"/>
      <c r="D849" s="118"/>
      <c r="E849" s="119"/>
      <c r="F849" s="119"/>
      <c r="G849" s="119"/>
      <c r="H849" s="119"/>
      <c r="I849" s="119"/>
      <c r="J849" s="119"/>
      <c r="K849" s="119"/>
    </row>
    <row r="850" spans="2:11">
      <c r="B850" s="118"/>
      <c r="C850" s="118"/>
      <c r="D850" s="118"/>
      <c r="E850" s="119"/>
      <c r="F850" s="119"/>
      <c r="G850" s="119"/>
      <c r="H850" s="119"/>
      <c r="I850" s="119"/>
      <c r="J850" s="119"/>
      <c r="K850" s="119"/>
    </row>
    <row r="851" spans="2:11">
      <c r="B851" s="118"/>
      <c r="C851" s="118"/>
      <c r="D851" s="118"/>
      <c r="E851" s="119"/>
      <c r="F851" s="119"/>
      <c r="G851" s="119"/>
      <c r="H851" s="119"/>
      <c r="I851" s="119"/>
      <c r="J851" s="119"/>
      <c r="K851" s="119"/>
    </row>
    <row r="852" spans="2:11">
      <c r="B852" s="118"/>
      <c r="C852" s="118"/>
      <c r="D852" s="118"/>
      <c r="E852" s="119"/>
      <c r="F852" s="119"/>
      <c r="G852" s="119"/>
      <c r="H852" s="119"/>
      <c r="I852" s="119"/>
      <c r="J852" s="119"/>
      <c r="K852" s="119"/>
    </row>
    <row r="853" spans="2:11">
      <c r="B853" s="118"/>
      <c r="C853" s="118"/>
      <c r="D853" s="118"/>
      <c r="E853" s="119"/>
      <c r="F853" s="119"/>
      <c r="G853" s="119"/>
      <c r="H853" s="119"/>
      <c r="I853" s="119"/>
      <c r="J853" s="119"/>
      <c r="K853" s="119"/>
    </row>
    <row r="854" spans="2:11">
      <c r="B854" s="118"/>
      <c r="C854" s="118"/>
      <c r="D854" s="118"/>
      <c r="E854" s="119"/>
      <c r="F854" s="119"/>
      <c r="G854" s="119"/>
      <c r="H854" s="119"/>
      <c r="I854" s="119"/>
      <c r="J854" s="119"/>
      <c r="K854" s="119"/>
    </row>
    <row r="855" spans="2:11">
      <c r="B855" s="118"/>
      <c r="C855" s="118"/>
      <c r="D855" s="118"/>
      <c r="E855" s="119"/>
      <c r="F855" s="119"/>
      <c r="G855" s="119"/>
      <c r="H855" s="119"/>
      <c r="I855" s="119"/>
      <c r="J855" s="119"/>
      <c r="K855" s="119"/>
    </row>
    <row r="856" spans="2:11">
      <c r="B856" s="118"/>
      <c r="C856" s="118"/>
      <c r="D856" s="118"/>
      <c r="E856" s="119"/>
      <c r="F856" s="119"/>
      <c r="G856" s="119"/>
      <c r="H856" s="119"/>
      <c r="I856" s="119"/>
      <c r="J856" s="119"/>
      <c r="K856" s="119"/>
    </row>
    <row r="857" spans="2:11">
      <c r="B857" s="118"/>
      <c r="C857" s="118"/>
      <c r="D857" s="118"/>
      <c r="E857" s="119"/>
      <c r="F857" s="119"/>
      <c r="G857" s="119"/>
      <c r="H857" s="119"/>
      <c r="I857" s="119"/>
      <c r="J857" s="119"/>
      <c r="K857" s="119"/>
    </row>
    <row r="858" spans="2:11">
      <c r="B858" s="118"/>
      <c r="C858" s="118"/>
      <c r="D858" s="118"/>
      <c r="E858" s="119"/>
      <c r="F858" s="119"/>
      <c r="G858" s="119"/>
      <c r="H858" s="119"/>
      <c r="I858" s="119"/>
      <c r="J858" s="119"/>
      <c r="K858" s="119"/>
    </row>
    <row r="859" spans="2:11">
      <c r="B859" s="118"/>
      <c r="C859" s="118"/>
      <c r="D859" s="118"/>
      <c r="E859" s="119"/>
      <c r="F859" s="119"/>
      <c r="G859" s="119"/>
      <c r="H859" s="119"/>
      <c r="I859" s="119"/>
      <c r="J859" s="119"/>
      <c r="K859" s="119"/>
    </row>
    <row r="860" spans="2:11">
      <c r="B860" s="118"/>
      <c r="C860" s="118"/>
      <c r="D860" s="118"/>
      <c r="E860" s="119"/>
      <c r="F860" s="119"/>
      <c r="G860" s="119"/>
      <c r="H860" s="119"/>
      <c r="I860" s="119"/>
      <c r="J860" s="119"/>
      <c r="K860" s="119"/>
    </row>
    <row r="861" spans="2:11">
      <c r="B861" s="118"/>
      <c r="C861" s="118"/>
      <c r="D861" s="118"/>
      <c r="E861" s="119"/>
      <c r="F861" s="119"/>
      <c r="G861" s="119"/>
      <c r="H861" s="119"/>
      <c r="I861" s="119"/>
      <c r="J861" s="119"/>
      <c r="K861" s="119"/>
    </row>
    <row r="862" spans="2:11">
      <c r="B862" s="118"/>
      <c r="C862" s="118"/>
      <c r="D862" s="118"/>
      <c r="E862" s="119"/>
      <c r="F862" s="119"/>
      <c r="G862" s="119"/>
      <c r="H862" s="119"/>
      <c r="I862" s="119"/>
      <c r="J862" s="119"/>
      <c r="K862" s="119"/>
    </row>
    <row r="863" spans="2:11">
      <c r="B863" s="118"/>
      <c r="C863" s="118"/>
      <c r="D863" s="118"/>
      <c r="E863" s="119"/>
      <c r="F863" s="119"/>
      <c r="G863" s="119"/>
      <c r="H863" s="119"/>
      <c r="I863" s="119"/>
      <c r="J863" s="119"/>
      <c r="K863" s="119"/>
    </row>
    <row r="864" spans="2:11">
      <c r="B864" s="118"/>
      <c r="C864" s="118"/>
      <c r="D864" s="118"/>
      <c r="E864" s="119"/>
      <c r="F864" s="119"/>
      <c r="G864" s="119"/>
      <c r="H864" s="119"/>
      <c r="I864" s="119"/>
      <c r="J864" s="119"/>
      <c r="K864" s="119"/>
    </row>
    <row r="865" spans="2:11">
      <c r="B865" s="118"/>
      <c r="C865" s="118"/>
      <c r="D865" s="118"/>
      <c r="E865" s="119"/>
      <c r="F865" s="119"/>
      <c r="G865" s="119"/>
      <c r="H865" s="119"/>
      <c r="I865" s="119"/>
      <c r="J865" s="119"/>
      <c r="K865" s="119"/>
    </row>
    <row r="866" spans="2:11">
      <c r="B866" s="118"/>
      <c r="C866" s="118"/>
      <c r="D866" s="118"/>
      <c r="E866" s="119"/>
      <c r="F866" s="119"/>
      <c r="G866" s="119"/>
      <c r="H866" s="119"/>
      <c r="I866" s="119"/>
      <c r="J866" s="119"/>
      <c r="K866" s="119"/>
    </row>
    <row r="867" spans="2:11">
      <c r="B867" s="118"/>
      <c r="C867" s="118"/>
      <c r="D867" s="118"/>
      <c r="E867" s="119"/>
      <c r="F867" s="119"/>
      <c r="G867" s="119"/>
      <c r="H867" s="119"/>
      <c r="I867" s="119"/>
      <c r="J867" s="119"/>
      <c r="K867" s="119"/>
    </row>
    <row r="868" spans="2:11">
      <c r="B868" s="118"/>
      <c r="C868" s="118"/>
      <c r="D868" s="118"/>
      <c r="E868" s="119"/>
      <c r="F868" s="119"/>
      <c r="G868" s="119"/>
      <c r="H868" s="119"/>
      <c r="I868" s="119"/>
      <c r="J868" s="119"/>
      <c r="K868" s="119"/>
    </row>
    <row r="869" spans="2:11">
      <c r="B869" s="118"/>
      <c r="C869" s="118"/>
      <c r="D869" s="118"/>
      <c r="E869" s="119"/>
      <c r="F869" s="119"/>
      <c r="G869" s="119"/>
      <c r="H869" s="119"/>
      <c r="I869" s="119"/>
      <c r="J869" s="119"/>
      <c r="K869" s="119"/>
    </row>
    <row r="870" spans="2:11">
      <c r="B870" s="118"/>
      <c r="C870" s="118"/>
      <c r="D870" s="118"/>
      <c r="E870" s="119"/>
      <c r="F870" s="119"/>
      <c r="G870" s="119"/>
      <c r="H870" s="119"/>
      <c r="I870" s="119"/>
      <c r="J870" s="119"/>
      <c r="K870" s="119"/>
    </row>
    <row r="871" spans="2:11">
      <c r="B871" s="118"/>
      <c r="C871" s="118"/>
      <c r="D871" s="118"/>
      <c r="E871" s="119"/>
      <c r="F871" s="119"/>
      <c r="G871" s="119"/>
      <c r="H871" s="119"/>
      <c r="I871" s="119"/>
      <c r="J871" s="119"/>
      <c r="K871" s="119"/>
    </row>
    <row r="872" spans="2:11">
      <c r="B872" s="118"/>
      <c r="C872" s="118"/>
      <c r="D872" s="118"/>
      <c r="E872" s="119"/>
      <c r="F872" s="119"/>
      <c r="G872" s="119"/>
      <c r="H872" s="119"/>
      <c r="I872" s="119"/>
      <c r="J872" s="119"/>
      <c r="K872" s="119"/>
    </row>
    <row r="873" spans="2:11">
      <c r="B873" s="118"/>
      <c r="C873" s="118"/>
      <c r="D873" s="118"/>
      <c r="E873" s="119"/>
      <c r="F873" s="119"/>
      <c r="G873" s="119"/>
      <c r="H873" s="119"/>
      <c r="I873" s="119"/>
      <c r="J873" s="119"/>
      <c r="K873" s="119"/>
    </row>
    <row r="874" spans="2:11">
      <c r="B874" s="118"/>
      <c r="C874" s="118"/>
      <c r="D874" s="118"/>
      <c r="E874" s="119"/>
      <c r="F874" s="119"/>
      <c r="G874" s="119"/>
      <c r="H874" s="119"/>
      <c r="I874" s="119"/>
      <c r="J874" s="119"/>
      <c r="K874" s="119"/>
    </row>
    <row r="875" spans="2:11">
      <c r="B875" s="118"/>
      <c r="C875" s="118"/>
      <c r="D875" s="118"/>
      <c r="E875" s="119"/>
      <c r="F875" s="119"/>
      <c r="G875" s="119"/>
      <c r="H875" s="119"/>
      <c r="I875" s="119"/>
      <c r="J875" s="119"/>
      <c r="K875" s="119"/>
    </row>
    <row r="876" spans="2:11">
      <c r="B876" s="118"/>
      <c r="C876" s="118"/>
      <c r="D876" s="118"/>
      <c r="E876" s="119"/>
      <c r="F876" s="119"/>
      <c r="G876" s="119"/>
      <c r="H876" s="119"/>
      <c r="I876" s="119"/>
      <c r="J876" s="119"/>
      <c r="K876" s="119"/>
    </row>
    <row r="877" spans="2:11">
      <c r="B877" s="118"/>
      <c r="C877" s="118"/>
      <c r="D877" s="118"/>
      <c r="E877" s="119"/>
      <c r="F877" s="119"/>
      <c r="G877" s="119"/>
      <c r="H877" s="119"/>
      <c r="I877" s="119"/>
      <c r="J877" s="119"/>
      <c r="K877" s="119"/>
    </row>
    <row r="878" spans="2:11">
      <c r="B878" s="118"/>
      <c r="C878" s="118"/>
      <c r="D878" s="118"/>
      <c r="E878" s="119"/>
      <c r="F878" s="119"/>
      <c r="G878" s="119"/>
      <c r="H878" s="119"/>
      <c r="I878" s="119"/>
      <c r="J878" s="119"/>
      <c r="K878" s="119"/>
    </row>
    <row r="879" spans="2:11">
      <c r="B879" s="118"/>
      <c r="C879" s="118"/>
      <c r="D879" s="118"/>
      <c r="E879" s="119"/>
      <c r="F879" s="119"/>
      <c r="G879" s="119"/>
      <c r="H879" s="119"/>
      <c r="I879" s="119"/>
      <c r="J879" s="119"/>
      <c r="K879" s="119"/>
    </row>
    <row r="880" spans="2:11">
      <c r="B880" s="118"/>
      <c r="C880" s="118"/>
      <c r="D880" s="118"/>
      <c r="E880" s="119"/>
      <c r="F880" s="119"/>
      <c r="G880" s="119"/>
      <c r="H880" s="119"/>
      <c r="I880" s="119"/>
      <c r="J880" s="119"/>
      <c r="K880" s="119"/>
    </row>
    <row r="881" spans="2:11">
      <c r="B881" s="118"/>
      <c r="C881" s="118"/>
      <c r="D881" s="118"/>
      <c r="E881" s="119"/>
      <c r="F881" s="119"/>
      <c r="G881" s="119"/>
      <c r="H881" s="119"/>
      <c r="I881" s="119"/>
      <c r="J881" s="119"/>
      <c r="K881" s="119"/>
    </row>
    <row r="882" spans="2:11">
      <c r="B882" s="118"/>
      <c r="C882" s="118"/>
      <c r="D882" s="118"/>
      <c r="E882" s="119"/>
      <c r="F882" s="119"/>
      <c r="G882" s="119"/>
      <c r="H882" s="119"/>
      <c r="I882" s="119"/>
      <c r="J882" s="119"/>
      <c r="K882" s="119"/>
    </row>
    <row r="883" spans="2:11">
      <c r="B883" s="118"/>
      <c r="C883" s="118"/>
      <c r="D883" s="118"/>
      <c r="E883" s="119"/>
      <c r="F883" s="119"/>
      <c r="G883" s="119"/>
      <c r="H883" s="119"/>
      <c r="I883" s="119"/>
      <c r="J883" s="119"/>
      <c r="K883" s="119"/>
    </row>
    <row r="884" spans="2:11">
      <c r="B884" s="118"/>
      <c r="C884" s="118"/>
      <c r="D884" s="118"/>
      <c r="E884" s="119"/>
      <c r="F884" s="119"/>
      <c r="G884" s="119"/>
      <c r="H884" s="119"/>
      <c r="I884" s="119"/>
      <c r="J884" s="119"/>
      <c r="K884" s="119"/>
    </row>
    <row r="885" spans="2:11">
      <c r="B885" s="118"/>
      <c r="C885" s="118"/>
      <c r="D885" s="118"/>
      <c r="E885" s="119"/>
      <c r="F885" s="119"/>
      <c r="G885" s="119"/>
      <c r="H885" s="119"/>
      <c r="I885" s="119"/>
      <c r="J885" s="119"/>
      <c r="K885" s="119"/>
    </row>
    <row r="886" spans="2:11">
      <c r="B886" s="118"/>
      <c r="C886" s="118"/>
      <c r="D886" s="118"/>
      <c r="E886" s="119"/>
      <c r="F886" s="119"/>
      <c r="G886" s="119"/>
      <c r="H886" s="119"/>
      <c r="I886" s="119"/>
      <c r="J886" s="119"/>
      <c r="K886" s="119"/>
    </row>
    <row r="887" spans="2:11">
      <c r="B887" s="118"/>
      <c r="C887" s="118"/>
      <c r="D887" s="118"/>
      <c r="E887" s="119"/>
      <c r="F887" s="119"/>
      <c r="G887" s="119"/>
      <c r="H887" s="119"/>
      <c r="I887" s="119"/>
      <c r="J887" s="119"/>
      <c r="K887" s="119"/>
    </row>
    <row r="888" spans="2:11">
      <c r="B888" s="118"/>
      <c r="C888" s="118"/>
      <c r="D888" s="118"/>
      <c r="E888" s="119"/>
      <c r="F888" s="119"/>
      <c r="G888" s="119"/>
      <c r="H888" s="119"/>
      <c r="I888" s="119"/>
      <c r="J888" s="119"/>
      <c r="K888" s="119"/>
    </row>
    <row r="889" spans="2:11">
      <c r="B889" s="118"/>
      <c r="C889" s="118"/>
      <c r="D889" s="118"/>
      <c r="E889" s="119"/>
      <c r="F889" s="119"/>
      <c r="G889" s="119"/>
      <c r="H889" s="119"/>
      <c r="I889" s="119"/>
      <c r="J889" s="119"/>
      <c r="K889" s="119"/>
    </row>
    <row r="890" spans="2:11">
      <c r="B890" s="118"/>
      <c r="C890" s="118"/>
      <c r="D890" s="118"/>
      <c r="E890" s="119"/>
      <c r="F890" s="119"/>
      <c r="G890" s="119"/>
      <c r="H890" s="119"/>
      <c r="I890" s="119"/>
      <c r="J890" s="119"/>
      <c r="K890" s="119"/>
    </row>
    <row r="891" spans="2:11">
      <c r="B891" s="118"/>
      <c r="C891" s="118"/>
      <c r="D891" s="118"/>
      <c r="E891" s="119"/>
      <c r="F891" s="119"/>
      <c r="G891" s="119"/>
      <c r="H891" s="119"/>
      <c r="I891" s="119"/>
      <c r="J891" s="119"/>
      <c r="K891" s="119"/>
    </row>
    <row r="892" spans="2:11">
      <c r="B892" s="118"/>
      <c r="C892" s="118"/>
      <c r="D892" s="118"/>
      <c r="E892" s="119"/>
      <c r="F892" s="119"/>
      <c r="G892" s="119"/>
      <c r="H892" s="119"/>
      <c r="I892" s="119"/>
      <c r="J892" s="119"/>
      <c r="K892" s="119"/>
    </row>
    <row r="893" spans="2:11">
      <c r="B893" s="118"/>
      <c r="C893" s="118"/>
      <c r="D893" s="118"/>
      <c r="E893" s="119"/>
      <c r="F893" s="119"/>
      <c r="G893" s="119"/>
      <c r="H893" s="119"/>
      <c r="I893" s="119"/>
      <c r="J893" s="119"/>
      <c r="K893" s="119"/>
    </row>
    <row r="894" spans="2:11">
      <c r="B894" s="118"/>
      <c r="C894" s="118"/>
      <c r="D894" s="118"/>
      <c r="E894" s="119"/>
      <c r="F894" s="119"/>
      <c r="G894" s="119"/>
      <c r="H894" s="119"/>
      <c r="I894" s="119"/>
      <c r="J894" s="119"/>
      <c r="K894" s="119"/>
    </row>
    <row r="895" spans="2:11">
      <c r="B895" s="118"/>
      <c r="C895" s="118"/>
      <c r="D895" s="118"/>
      <c r="E895" s="119"/>
      <c r="F895" s="119"/>
      <c r="G895" s="119"/>
      <c r="H895" s="119"/>
      <c r="I895" s="119"/>
      <c r="J895" s="119"/>
      <c r="K895" s="119"/>
    </row>
    <row r="896" spans="2:11">
      <c r="B896" s="118"/>
      <c r="C896" s="118"/>
      <c r="D896" s="118"/>
      <c r="E896" s="119"/>
      <c r="F896" s="119"/>
      <c r="G896" s="119"/>
      <c r="H896" s="119"/>
      <c r="I896" s="119"/>
      <c r="J896" s="119"/>
      <c r="K896" s="119"/>
    </row>
    <row r="897" spans="2:11">
      <c r="B897" s="118"/>
      <c r="C897" s="118"/>
      <c r="D897" s="118"/>
      <c r="E897" s="119"/>
      <c r="F897" s="119"/>
      <c r="G897" s="119"/>
      <c r="H897" s="119"/>
      <c r="I897" s="119"/>
      <c r="J897" s="119"/>
      <c r="K897" s="119"/>
    </row>
    <row r="898" spans="2:11">
      <c r="B898" s="118"/>
      <c r="C898" s="118"/>
      <c r="D898" s="118"/>
      <c r="E898" s="119"/>
      <c r="F898" s="119"/>
      <c r="G898" s="119"/>
      <c r="H898" s="119"/>
      <c r="I898" s="119"/>
      <c r="J898" s="119"/>
      <c r="K898" s="119"/>
    </row>
    <row r="899" spans="2:11">
      <c r="B899" s="118"/>
      <c r="C899" s="118"/>
      <c r="D899" s="118"/>
      <c r="E899" s="119"/>
      <c r="F899" s="119"/>
      <c r="G899" s="119"/>
      <c r="H899" s="119"/>
      <c r="I899" s="119"/>
      <c r="J899" s="119"/>
      <c r="K899" s="119"/>
    </row>
    <row r="900" spans="2:11">
      <c r="B900" s="118"/>
      <c r="C900" s="118"/>
      <c r="D900" s="118"/>
      <c r="E900" s="119"/>
      <c r="F900" s="119"/>
      <c r="G900" s="119"/>
      <c r="H900" s="119"/>
      <c r="I900" s="119"/>
      <c r="J900" s="119"/>
      <c r="K900" s="119"/>
    </row>
    <row r="901" spans="2:11">
      <c r="B901" s="118"/>
      <c r="C901" s="118"/>
      <c r="D901" s="118"/>
      <c r="E901" s="119"/>
      <c r="F901" s="119"/>
      <c r="G901" s="119"/>
      <c r="H901" s="119"/>
      <c r="I901" s="119"/>
      <c r="J901" s="119"/>
      <c r="K901" s="119"/>
    </row>
    <row r="902" spans="2:11">
      <c r="B902" s="118"/>
      <c r="C902" s="118"/>
      <c r="D902" s="118"/>
      <c r="E902" s="119"/>
      <c r="F902" s="119"/>
      <c r="G902" s="119"/>
      <c r="H902" s="119"/>
      <c r="I902" s="119"/>
      <c r="J902" s="119"/>
      <c r="K902" s="119"/>
    </row>
    <row r="903" spans="2:11">
      <c r="B903" s="118"/>
      <c r="C903" s="118"/>
      <c r="D903" s="118"/>
      <c r="E903" s="119"/>
      <c r="F903" s="119"/>
      <c r="G903" s="119"/>
      <c r="H903" s="119"/>
      <c r="I903" s="119"/>
      <c r="J903" s="119"/>
      <c r="K903" s="119"/>
    </row>
    <row r="904" spans="2:11">
      <c r="B904" s="118"/>
      <c r="C904" s="118"/>
      <c r="D904" s="118"/>
      <c r="E904" s="119"/>
      <c r="F904" s="119"/>
      <c r="G904" s="119"/>
      <c r="H904" s="119"/>
      <c r="I904" s="119"/>
      <c r="J904" s="119"/>
      <c r="K904" s="119"/>
    </row>
    <row r="905" spans="2:11">
      <c r="B905" s="118"/>
      <c r="C905" s="118"/>
      <c r="D905" s="118"/>
      <c r="E905" s="119"/>
      <c r="F905" s="119"/>
      <c r="G905" s="119"/>
      <c r="H905" s="119"/>
      <c r="I905" s="119"/>
      <c r="J905" s="119"/>
      <c r="K905" s="119"/>
    </row>
    <row r="906" spans="2:11">
      <c r="B906" s="118"/>
      <c r="C906" s="118"/>
      <c r="D906" s="118"/>
      <c r="E906" s="119"/>
      <c r="F906" s="119"/>
      <c r="G906" s="119"/>
      <c r="H906" s="119"/>
      <c r="I906" s="119"/>
      <c r="J906" s="119"/>
      <c r="K906" s="119"/>
    </row>
    <row r="907" spans="2:11">
      <c r="B907" s="118"/>
      <c r="C907" s="118"/>
      <c r="D907" s="118"/>
      <c r="E907" s="119"/>
      <c r="F907" s="119"/>
      <c r="G907" s="119"/>
      <c r="H907" s="119"/>
      <c r="I907" s="119"/>
      <c r="J907" s="119"/>
      <c r="K907" s="119"/>
    </row>
    <row r="908" spans="2:11">
      <c r="B908" s="118"/>
      <c r="C908" s="118"/>
      <c r="D908" s="118"/>
      <c r="E908" s="119"/>
      <c r="F908" s="119"/>
      <c r="G908" s="119"/>
      <c r="H908" s="119"/>
      <c r="I908" s="119"/>
      <c r="J908" s="119"/>
      <c r="K908" s="119"/>
    </row>
    <row r="909" spans="2:11">
      <c r="B909" s="118"/>
      <c r="C909" s="118"/>
      <c r="D909" s="118"/>
      <c r="E909" s="119"/>
      <c r="F909" s="119"/>
      <c r="G909" s="119"/>
      <c r="H909" s="119"/>
      <c r="I909" s="119"/>
      <c r="J909" s="119"/>
      <c r="K909" s="119"/>
    </row>
    <row r="910" spans="2:11">
      <c r="B910" s="118"/>
      <c r="C910" s="118"/>
      <c r="D910" s="118"/>
      <c r="E910" s="119"/>
      <c r="F910" s="119"/>
      <c r="G910" s="119"/>
      <c r="H910" s="119"/>
      <c r="I910" s="119"/>
      <c r="J910" s="119"/>
      <c r="K910" s="119"/>
    </row>
    <row r="911" spans="2:11">
      <c r="B911" s="118"/>
      <c r="C911" s="118"/>
      <c r="D911" s="118"/>
      <c r="E911" s="119"/>
      <c r="F911" s="119"/>
      <c r="G911" s="119"/>
      <c r="H911" s="119"/>
      <c r="I911" s="119"/>
      <c r="J911" s="119"/>
      <c r="K911" s="119"/>
    </row>
    <row r="912" spans="2:11">
      <c r="B912" s="118"/>
      <c r="C912" s="118"/>
      <c r="D912" s="118"/>
      <c r="E912" s="119"/>
      <c r="F912" s="119"/>
      <c r="G912" s="119"/>
      <c r="H912" s="119"/>
      <c r="I912" s="119"/>
      <c r="J912" s="119"/>
      <c r="K912" s="119"/>
    </row>
    <row r="913" spans="2:11">
      <c r="B913" s="118"/>
      <c r="C913" s="118"/>
      <c r="D913" s="118"/>
      <c r="E913" s="119"/>
      <c r="F913" s="119"/>
      <c r="G913" s="119"/>
      <c r="H913" s="119"/>
      <c r="I913" s="119"/>
      <c r="J913" s="119"/>
      <c r="K913" s="119"/>
    </row>
    <row r="914" spans="2:11">
      <c r="B914" s="118"/>
      <c r="C914" s="118"/>
      <c r="D914" s="118"/>
      <c r="E914" s="119"/>
      <c r="F914" s="119"/>
      <c r="G914" s="119"/>
      <c r="H914" s="119"/>
      <c r="I914" s="119"/>
      <c r="J914" s="119"/>
      <c r="K914" s="119"/>
    </row>
    <row r="915" spans="2:11">
      <c r="B915" s="118"/>
      <c r="C915" s="118"/>
      <c r="D915" s="118"/>
      <c r="E915" s="119"/>
      <c r="F915" s="119"/>
      <c r="G915" s="119"/>
      <c r="H915" s="119"/>
      <c r="I915" s="119"/>
      <c r="J915" s="119"/>
      <c r="K915" s="119"/>
    </row>
    <row r="916" spans="2:11">
      <c r="B916" s="118"/>
      <c r="C916" s="118"/>
      <c r="D916" s="118"/>
      <c r="E916" s="119"/>
      <c r="F916" s="119"/>
      <c r="G916" s="119"/>
      <c r="H916" s="119"/>
      <c r="I916" s="119"/>
      <c r="J916" s="119"/>
      <c r="K916" s="119"/>
    </row>
    <row r="917" spans="2:11">
      <c r="B917" s="118"/>
      <c r="C917" s="118"/>
      <c r="D917" s="118"/>
      <c r="E917" s="119"/>
      <c r="F917" s="119"/>
      <c r="G917" s="119"/>
      <c r="H917" s="119"/>
      <c r="I917" s="119"/>
      <c r="J917" s="119"/>
      <c r="K917" s="119"/>
    </row>
    <row r="918" spans="2:11">
      <c r="B918" s="118"/>
      <c r="C918" s="118"/>
      <c r="D918" s="118"/>
      <c r="E918" s="119"/>
      <c r="F918" s="119"/>
      <c r="G918" s="119"/>
      <c r="H918" s="119"/>
      <c r="I918" s="119"/>
      <c r="J918" s="119"/>
      <c r="K918" s="119"/>
    </row>
    <row r="919" spans="2:11">
      <c r="B919" s="118"/>
      <c r="C919" s="118"/>
      <c r="D919" s="118"/>
      <c r="E919" s="119"/>
      <c r="F919" s="119"/>
      <c r="G919" s="119"/>
      <c r="H919" s="119"/>
      <c r="I919" s="119"/>
      <c r="J919" s="119"/>
      <c r="K919" s="119"/>
    </row>
    <row r="920" spans="2:11">
      <c r="B920" s="118"/>
      <c r="C920" s="118"/>
      <c r="D920" s="118"/>
      <c r="E920" s="119"/>
      <c r="F920" s="119"/>
      <c r="G920" s="119"/>
      <c r="H920" s="119"/>
      <c r="I920" s="119"/>
      <c r="J920" s="119"/>
      <c r="K920" s="119"/>
    </row>
    <row r="921" spans="2:11">
      <c r="B921" s="118"/>
      <c r="C921" s="118"/>
      <c r="D921" s="118"/>
      <c r="E921" s="119"/>
      <c r="F921" s="119"/>
      <c r="G921" s="119"/>
      <c r="H921" s="119"/>
      <c r="I921" s="119"/>
      <c r="J921" s="119"/>
      <c r="K921" s="119"/>
    </row>
    <row r="922" spans="2:11">
      <c r="B922" s="118"/>
      <c r="C922" s="118"/>
      <c r="D922" s="118"/>
      <c r="E922" s="119"/>
      <c r="F922" s="119"/>
      <c r="G922" s="119"/>
      <c r="H922" s="119"/>
      <c r="I922" s="119"/>
      <c r="J922" s="119"/>
      <c r="K922" s="119"/>
    </row>
    <row r="923" spans="2:11">
      <c r="B923" s="118"/>
      <c r="C923" s="118"/>
      <c r="D923" s="118"/>
      <c r="E923" s="119"/>
      <c r="F923" s="119"/>
      <c r="G923" s="119"/>
      <c r="H923" s="119"/>
      <c r="I923" s="119"/>
      <c r="J923" s="119"/>
      <c r="K923" s="119"/>
    </row>
    <row r="924" spans="2:11">
      <c r="B924" s="118"/>
      <c r="C924" s="118"/>
      <c r="D924" s="118"/>
      <c r="E924" s="119"/>
      <c r="F924" s="119"/>
      <c r="G924" s="119"/>
      <c r="H924" s="119"/>
      <c r="I924" s="119"/>
      <c r="J924" s="119"/>
      <c r="K924" s="119"/>
    </row>
    <row r="925" spans="2:11">
      <c r="B925" s="118"/>
      <c r="C925" s="118"/>
      <c r="D925" s="118"/>
      <c r="E925" s="119"/>
      <c r="F925" s="119"/>
      <c r="G925" s="119"/>
      <c r="H925" s="119"/>
      <c r="I925" s="119"/>
      <c r="J925" s="119"/>
      <c r="K925" s="119"/>
    </row>
    <row r="926" spans="2:11">
      <c r="B926" s="118"/>
      <c r="C926" s="118"/>
      <c r="D926" s="118"/>
      <c r="E926" s="119"/>
      <c r="F926" s="119"/>
      <c r="G926" s="119"/>
      <c r="H926" s="119"/>
      <c r="I926" s="119"/>
      <c r="J926" s="119"/>
      <c r="K926" s="119"/>
    </row>
    <row r="927" spans="2:11">
      <c r="B927" s="118"/>
      <c r="C927" s="118"/>
      <c r="D927" s="118"/>
      <c r="E927" s="119"/>
      <c r="F927" s="119"/>
      <c r="G927" s="119"/>
      <c r="H927" s="119"/>
      <c r="I927" s="119"/>
      <c r="J927" s="119"/>
      <c r="K927" s="119"/>
    </row>
    <row r="928" spans="2:11">
      <c r="B928" s="118"/>
      <c r="C928" s="118"/>
      <c r="D928" s="118"/>
      <c r="E928" s="119"/>
      <c r="F928" s="119"/>
      <c r="G928" s="119"/>
      <c r="H928" s="119"/>
      <c r="I928" s="119"/>
      <c r="J928" s="119"/>
      <c r="K928" s="119"/>
    </row>
    <row r="929" spans="2:11">
      <c r="B929" s="118"/>
      <c r="C929" s="118"/>
      <c r="D929" s="118"/>
      <c r="E929" s="119"/>
      <c r="F929" s="119"/>
      <c r="G929" s="119"/>
      <c r="H929" s="119"/>
      <c r="I929" s="119"/>
      <c r="J929" s="119"/>
      <c r="K929" s="119"/>
    </row>
    <row r="930" spans="2:11">
      <c r="B930" s="118"/>
      <c r="C930" s="118"/>
      <c r="D930" s="118"/>
      <c r="E930" s="119"/>
      <c r="F930" s="119"/>
      <c r="G930" s="119"/>
      <c r="H930" s="119"/>
      <c r="I930" s="119"/>
      <c r="J930" s="119"/>
      <c r="K930" s="119"/>
    </row>
    <row r="931" spans="2:11">
      <c r="B931" s="118"/>
      <c r="C931" s="118"/>
      <c r="D931" s="118"/>
      <c r="E931" s="119"/>
      <c r="F931" s="119"/>
      <c r="G931" s="119"/>
      <c r="H931" s="119"/>
      <c r="I931" s="119"/>
      <c r="J931" s="119"/>
      <c r="K931" s="119"/>
    </row>
    <row r="932" spans="2:11">
      <c r="B932" s="118"/>
      <c r="C932" s="118"/>
      <c r="D932" s="118"/>
      <c r="E932" s="119"/>
      <c r="F932" s="119"/>
      <c r="G932" s="119"/>
      <c r="H932" s="119"/>
      <c r="I932" s="119"/>
      <c r="J932" s="119"/>
      <c r="K932" s="119"/>
    </row>
    <row r="933" spans="2:11">
      <c r="B933" s="118"/>
      <c r="C933" s="118"/>
      <c r="D933" s="118"/>
      <c r="E933" s="119"/>
      <c r="F933" s="119"/>
      <c r="G933" s="119"/>
      <c r="H933" s="119"/>
      <c r="I933" s="119"/>
      <c r="J933" s="119"/>
      <c r="K933" s="119"/>
    </row>
    <row r="934" spans="2:11">
      <c r="B934" s="118"/>
      <c r="C934" s="118"/>
      <c r="D934" s="118"/>
      <c r="E934" s="119"/>
      <c r="F934" s="119"/>
      <c r="G934" s="119"/>
      <c r="H934" s="119"/>
      <c r="I934" s="119"/>
      <c r="J934" s="119"/>
      <c r="K934" s="119"/>
    </row>
    <row r="935" spans="2:11">
      <c r="B935" s="118"/>
      <c r="C935" s="118"/>
      <c r="D935" s="118"/>
      <c r="E935" s="119"/>
      <c r="F935" s="119"/>
      <c r="G935" s="119"/>
      <c r="H935" s="119"/>
      <c r="I935" s="119"/>
      <c r="J935" s="119"/>
      <c r="K935" s="119"/>
    </row>
    <row r="936" spans="2:11">
      <c r="B936" s="118"/>
      <c r="C936" s="118"/>
      <c r="D936" s="118"/>
      <c r="E936" s="119"/>
      <c r="F936" s="119"/>
      <c r="G936" s="119"/>
      <c r="H936" s="119"/>
      <c r="I936" s="119"/>
      <c r="J936" s="119"/>
      <c r="K936" s="119"/>
    </row>
    <row r="937" spans="2:11">
      <c r="B937" s="118"/>
      <c r="C937" s="118"/>
      <c r="D937" s="118"/>
      <c r="E937" s="119"/>
      <c r="F937" s="119"/>
      <c r="G937" s="119"/>
      <c r="H937" s="119"/>
      <c r="I937" s="119"/>
      <c r="J937" s="119"/>
      <c r="K937" s="119"/>
    </row>
    <row r="938" spans="2:11">
      <c r="B938" s="118"/>
      <c r="C938" s="118"/>
      <c r="D938" s="118"/>
      <c r="E938" s="119"/>
      <c r="F938" s="119"/>
      <c r="G938" s="119"/>
      <c r="H938" s="119"/>
      <c r="I938" s="119"/>
      <c r="J938" s="119"/>
      <c r="K938" s="119"/>
    </row>
    <row r="939" spans="2:11">
      <c r="B939" s="118"/>
      <c r="C939" s="118"/>
      <c r="D939" s="118"/>
      <c r="E939" s="119"/>
      <c r="F939" s="119"/>
      <c r="G939" s="119"/>
      <c r="H939" s="119"/>
      <c r="I939" s="119"/>
      <c r="J939" s="119"/>
      <c r="K939" s="119"/>
    </row>
    <row r="940" spans="2:11">
      <c r="B940" s="118"/>
      <c r="C940" s="118"/>
      <c r="D940" s="118"/>
      <c r="E940" s="119"/>
      <c r="F940" s="119"/>
      <c r="G940" s="119"/>
      <c r="H940" s="119"/>
      <c r="I940" s="119"/>
      <c r="J940" s="119"/>
      <c r="K940" s="119"/>
    </row>
    <row r="941" spans="2:11">
      <c r="B941" s="118"/>
      <c r="C941" s="118"/>
      <c r="D941" s="118"/>
      <c r="E941" s="119"/>
      <c r="F941" s="119"/>
      <c r="G941" s="119"/>
      <c r="H941" s="119"/>
      <c r="I941" s="119"/>
      <c r="J941" s="119"/>
      <c r="K941" s="119"/>
    </row>
    <row r="942" spans="2:11">
      <c r="B942" s="118"/>
      <c r="C942" s="118"/>
      <c r="D942" s="118"/>
      <c r="E942" s="119"/>
      <c r="F942" s="119"/>
      <c r="G942" s="119"/>
      <c r="H942" s="119"/>
      <c r="I942" s="119"/>
      <c r="J942" s="119"/>
      <c r="K942" s="119"/>
    </row>
    <row r="943" spans="2:11">
      <c r="B943" s="118"/>
      <c r="C943" s="118"/>
      <c r="D943" s="118"/>
      <c r="E943" s="119"/>
      <c r="F943" s="119"/>
      <c r="G943" s="119"/>
      <c r="H943" s="119"/>
      <c r="I943" s="119"/>
      <c r="J943" s="119"/>
      <c r="K943" s="119"/>
    </row>
    <row r="944" spans="2:11">
      <c r="B944" s="118"/>
      <c r="C944" s="118"/>
      <c r="D944" s="118"/>
      <c r="E944" s="119"/>
      <c r="F944" s="119"/>
      <c r="G944" s="119"/>
      <c r="H944" s="119"/>
      <c r="I944" s="119"/>
      <c r="J944" s="119"/>
      <c r="K944" s="119"/>
    </row>
    <row r="945" spans="2:11">
      <c r="B945" s="118"/>
      <c r="C945" s="118"/>
      <c r="D945" s="118"/>
      <c r="E945" s="119"/>
      <c r="F945" s="119"/>
      <c r="G945" s="119"/>
      <c r="H945" s="119"/>
      <c r="I945" s="119"/>
      <c r="J945" s="119"/>
      <c r="K945" s="119"/>
    </row>
    <row r="946" spans="2:11">
      <c r="B946" s="118"/>
      <c r="C946" s="118"/>
      <c r="D946" s="118"/>
      <c r="E946" s="119"/>
      <c r="F946" s="119"/>
      <c r="G946" s="119"/>
      <c r="H946" s="119"/>
      <c r="I946" s="119"/>
      <c r="J946" s="119"/>
      <c r="K946" s="119"/>
    </row>
    <row r="947" spans="2:11">
      <c r="B947" s="118"/>
      <c r="C947" s="118"/>
      <c r="D947" s="118"/>
      <c r="E947" s="119"/>
      <c r="F947" s="119"/>
      <c r="G947" s="119"/>
      <c r="H947" s="119"/>
      <c r="I947" s="119"/>
      <c r="J947" s="119"/>
      <c r="K947" s="119"/>
    </row>
    <row r="948" spans="2:11">
      <c r="B948" s="118"/>
      <c r="C948" s="118"/>
      <c r="D948" s="118"/>
      <c r="E948" s="119"/>
      <c r="F948" s="119"/>
      <c r="G948" s="119"/>
      <c r="H948" s="119"/>
      <c r="I948" s="119"/>
      <c r="J948" s="119"/>
      <c r="K948" s="119"/>
    </row>
    <row r="949" spans="2:11">
      <c r="B949" s="118"/>
      <c r="C949" s="118"/>
      <c r="D949" s="118"/>
      <c r="E949" s="119"/>
      <c r="F949" s="119"/>
      <c r="G949" s="119"/>
      <c r="H949" s="119"/>
      <c r="I949" s="119"/>
      <c r="J949" s="119"/>
      <c r="K949" s="119"/>
    </row>
    <row r="950" spans="2:11">
      <c r="B950" s="118"/>
      <c r="C950" s="118"/>
      <c r="D950" s="118"/>
      <c r="E950" s="119"/>
      <c r="F950" s="119"/>
      <c r="G950" s="119"/>
      <c r="H950" s="119"/>
      <c r="I950" s="119"/>
      <c r="J950" s="119"/>
      <c r="K950" s="119"/>
    </row>
    <row r="951" spans="2:11">
      <c r="B951" s="118"/>
      <c r="C951" s="118"/>
      <c r="D951" s="118"/>
      <c r="E951" s="119"/>
      <c r="F951" s="119"/>
      <c r="G951" s="119"/>
      <c r="H951" s="119"/>
      <c r="I951" s="119"/>
      <c r="J951" s="119"/>
      <c r="K951" s="119"/>
    </row>
    <row r="952" spans="2:11">
      <c r="B952" s="118"/>
      <c r="C952" s="118"/>
      <c r="D952" s="118"/>
      <c r="E952" s="119"/>
      <c r="F952" s="119"/>
      <c r="G952" s="119"/>
      <c r="H952" s="119"/>
      <c r="I952" s="119"/>
      <c r="J952" s="119"/>
      <c r="K952" s="119"/>
    </row>
    <row r="953" spans="2:11">
      <c r="B953" s="118"/>
      <c r="C953" s="118"/>
      <c r="D953" s="118"/>
      <c r="E953" s="119"/>
      <c r="F953" s="119"/>
      <c r="G953" s="119"/>
      <c r="H953" s="119"/>
      <c r="I953" s="119"/>
      <c r="J953" s="119"/>
      <c r="K953" s="119"/>
    </row>
    <row r="954" spans="2:11">
      <c r="B954" s="118"/>
      <c r="C954" s="118"/>
      <c r="D954" s="118"/>
      <c r="E954" s="119"/>
      <c r="F954" s="119"/>
      <c r="G954" s="119"/>
      <c r="H954" s="119"/>
      <c r="I954" s="119"/>
      <c r="J954" s="119"/>
      <c r="K954" s="119"/>
    </row>
    <row r="955" spans="2:11">
      <c r="B955" s="118"/>
      <c r="C955" s="118"/>
      <c r="D955" s="118"/>
      <c r="E955" s="119"/>
      <c r="F955" s="119"/>
      <c r="G955" s="119"/>
      <c r="H955" s="119"/>
      <c r="I955" s="119"/>
      <c r="J955" s="119"/>
      <c r="K955" s="119"/>
    </row>
    <row r="956" spans="2:11">
      <c r="B956" s="118"/>
      <c r="C956" s="118"/>
      <c r="D956" s="118"/>
      <c r="E956" s="119"/>
      <c r="F956" s="119"/>
      <c r="G956" s="119"/>
      <c r="H956" s="119"/>
      <c r="I956" s="119"/>
      <c r="J956" s="119"/>
      <c r="K956" s="119"/>
    </row>
    <row r="957" spans="2:11">
      <c r="B957" s="118"/>
      <c r="C957" s="118"/>
      <c r="D957" s="118"/>
      <c r="E957" s="119"/>
      <c r="F957" s="119"/>
      <c r="G957" s="119"/>
      <c r="H957" s="119"/>
      <c r="I957" s="119"/>
      <c r="J957" s="119"/>
      <c r="K957" s="119"/>
    </row>
    <row r="958" spans="2:11">
      <c r="B958" s="118"/>
      <c r="C958" s="118"/>
      <c r="D958" s="118"/>
      <c r="E958" s="119"/>
      <c r="F958" s="119"/>
      <c r="G958" s="119"/>
      <c r="H958" s="119"/>
      <c r="I958" s="119"/>
      <c r="J958" s="119"/>
      <c r="K958" s="119"/>
    </row>
    <row r="959" spans="2:11">
      <c r="B959" s="118"/>
      <c r="C959" s="118"/>
      <c r="D959" s="118"/>
      <c r="E959" s="119"/>
      <c r="F959" s="119"/>
      <c r="G959" s="119"/>
      <c r="H959" s="119"/>
      <c r="I959" s="119"/>
      <c r="J959" s="119"/>
      <c r="K959" s="119"/>
    </row>
    <row r="960" spans="2:11">
      <c r="B960" s="118"/>
      <c r="C960" s="118"/>
      <c r="D960" s="118"/>
      <c r="E960" s="119"/>
      <c r="F960" s="119"/>
      <c r="G960" s="119"/>
      <c r="H960" s="119"/>
      <c r="I960" s="119"/>
      <c r="J960" s="119"/>
      <c r="K960" s="119"/>
    </row>
    <row r="961" spans="2:11">
      <c r="B961" s="118"/>
      <c r="C961" s="118"/>
      <c r="D961" s="118"/>
      <c r="E961" s="119"/>
      <c r="F961" s="119"/>
      <c r="G961" s="119"/>
      <c r="H961" s="119"/>
      <c r="I961" s="119"/>
      <c r="J961" s="119"/>
      <c r="K961" s="119"/>
    </row>
    <row r="962" spans="2:11">
      <c r="B962" s="118"/>
      <c r="C962" s="118"/>
      <c r="D962" s="118"/>
      <c r="E962" s="119"/>
      <c r="F962" s="119"/>
      <c r="G962" s="119"/>
      <c r="H962" s="119"/>
      <c r="I962" s="119"/>
      <c r="J962" s="119"/>
      <c r="K962" s="119"/>
    </row>
    <row r="963" spans="2:11">
      <c r="B963" s="118"/>
      <c r="C963" s="118"/>
      <c r="D963" s="118"/>
      <c r="E963" s="119"/>
      <c r="F963" s="119"/>
      <c r="G963" s="119"/>
      <c r="H963" s="119"/>
      <c r="I963" s="119"/>
      <c r="J963" s="119"/>
      <c r="K963" s="119"/>
    </row>
    <row r="964" spans="2:11">
      <c r="B964" s="118"/>
      <c r="C964" s="118"/>
      <c r="D964" s="118"/>
      <c r="E964" s="119"/>
      <c r="F964" s="119"/>
      <c r="G964" s="119"/>
      <c r="H964" s="119"/>
      <c r="I964" s="119"/>
      <c r="J964" s="119"/>
      <c r="K964" s="119"/>
    </row>
    <row r="965" spans="2:11">
      <c r="B965" s="118"/>
      <c r="C965" s="118"/>
      <c r="D965" s="118"/>
      <c r="E965" s="119"/>
      <c r="F965" s="119"/>
      <c r="G965" s="119"/>
      <c r="H965" s="119"/>
      <c r="I965" s="119"/>
      <c r="J965" s="119"/>
      <c r="K965" s="119"/>
    </row>
    <row r="966" spans="2:11">
      <c r="B966" s="118"/>
      <c r="C966" s="118"/>
      <c r="D966" s="118"/>
      <c r="E966" s="119"/>
      <c r="F966" s="119"/>
      <c r="G966" s="119"/>
      <c r="H966" s="119"/>
      <c r="I966" s="119"/>
      <c r="J966" s="119"/>
      <c r="K966" s="119"/>
    </row>
    <row r="967" spans="2:11">
      <c r="B967" s="118"/>
      <c r="C967" s="118"/>
      <c r="D967" s="118"/>
      <c r="E967" s="119"/>
      <c r="F967" s="119"/>
      <c r="G967" s="119"/>
      <c r="H967" s="119"/>
      <c r="I967" s="119"/>
      <c r="J967" s="119"/>
      <c r="K967" s="119"/>
    </row>
    <row r="968" spans="2:11">
      <c r="B968" s="118"/>
      <c r="C968" s="118"/>
      <c r="D968" s="118"/>
      <c r="E968" s="119"/>
      <c r="F968" s="119"/>
      <c r="G968" s="119"/>
      <c r="H968" s="119"/>
      <c r="I968" s="119"/>
      <c r="J968" s="119"/>
      <c r="K968" s="119"/>
    </row>
    <row r="969" spans="2:11">
      <c r="B969" s="118"/>
      <c r="C969" s="118"/>
      <c r="D969" s="118"/>
      <c r="E969" s="119"/>
      <c r="F969" s="119"/>
      <c r="G969" s="119"/>
      <c r="H969" s="119"/>
      <c r="I969" s="119"/>
      <c r="J969" s="119"/>
      <c r="K969" s="119"/>
    </row>
    <row r="970" spans="2:11">
      <c r="B970" s="118"/>
      <c r="C970" s="118"/>
      <c r="D970" s="118"/>
      <c r="E970" s="119"/>
      <c r="F970" s="119"/>
      <c r="G970" s="119"/>
      <c r="H970" s="119"/>
      <c r="I970" s="119"/>
      <c r="J970" s="119"/>
      <c r="K970" s="119"/>
    </row>
    <row r="971" spans="2:11">
      <c r="B971" s="118"/>
      <c r="C971" s="118"/>
      <c r="D971" s="118"/>
      <c r="E971" s="119"/>
      <c r="F971" s="119"/>
      <c r="G971" s="119"/>
      <c r="H971" s="119"/>
      <c r="I971" s="119"/>
      <c r="J971" s="119"/>
      <c r="K971" s="119"/>
    </row>
    <row r="972" spans="2:11">
      <c r="B972" s="118"/>
      <c r="C972" s="118"/>
      <c r="D972" s="118"/>
      <c r="E972" s="119"/>
      <c r="F972" s="119"/>
      <c r="G972" s="119"/>
      <c r="H972" s="119"/>
      <c r="I972" s="119"/>
      <c r="J972" s="119"/>
      <c r="K972" s="119"/>
    </row>
    <row r="973" spans="2:11">
      <c r="B973" s="118"/>
      <c r="C973" s="118"/>
      <c r="D973" s="118"/>
      <c r="E973" s="119"/>
      <c r="F973" s="119"/>
      <c r="G973" s="119"/>
      <c r="H973" s="119"/>
      <c r="I973" s="119"/>
      <c r="J973" s="119"/>
      <c r="K973" s="119"/>
    </row>
    <row r="974" spans="2:11">
      <c r="B974" s="118"/>
      <c r="C974" s="118"/>
      <c r="D974" s="118"/>
      <c r="E974" s="119"/>
      <c r="F974" s="119"/>
      <c r="G974" s="119"/>
      <c r="H974" s="119"/>
      <c r="I974" s="119"/>
      <c r="J974" s="119"/>
      <c r="K974" s="119"/>
    </row>
    <row r="975" spans="2:11">
      <c r="B975" s="118"/>
      <c r="C975" s="118"/>
      <c r="D975" s="118"/>
      <c r="E975" s="119"/>
      <c r="F975" s="119"/>
      <c r="G975" s="119"/>
      <c r="H975" s="119"/>
      <c r="I975" s="119"/>
      <c r="J975" s="119"/>
      <c r="K975" s="119"/>
    </row>
    <row r="976" spans="2:11">
      <c r="B976" s="118"/>
      <c r="C976" s="118"/>
      <c r="D976" s="118"/>
      <c r="E976" s="119"/>
      <c r="F976" s="119"/>
      <c r="G976" s="119"/>
      <c r="H976" s="119"/>
      <c r="I976" s="119"/>
      <c r="J976" s="119"/>
      <c r="K976" s="119"/>
    </row>
    <row r="977" spans="2:11">
      <c r="B977" s="118"/>
      <c r="C977" s="118"/>
      <c r="D977" s="118"/>
      <c r="E977" s="119"/>
      <c r="F977" s="119"/>
      <c r="G977" s="119"/>
      <c r="H977" s="119"/>
      <c r="I977" s="119"/>
      <c r="J977" s="119"/>
      <c r="K977" s="119"/>
    </row>
    <row r="978" spans="2:11">
      <c r="B978" s="118"/>
      <c r="C978" s="118"/>
      <c r="D978" s="118"/>
      <c r="E978" s="119"/>
      <c r="F978" s="119"/>
      <c r="G978" s="119"/>
      <c r="H978" s="119"/>
      <c r="I978" s="119"/>
      <c r="J978" s="119"/>
      <c r="K978" s="119"/>
    </row>
    <row r="979" spans="2:11">
      <c r="B979" s="118"/>
      <c r="C979" s="118"/>
      <c r="D979" s="118"/>
      <c r="E979" s="119"/>
      <c r="F979" s="119"/>
      <c r="G979" s="119"/>
      <c r="H979" s="119"/>
      <c r="I979" s="119"/>
      <c r="J979" s="119"/>
      <c r="K979" s="119"/>
    </row>
    <row r="980" spans="2:11">
      <c r="B980" s="118"/>
      <c r="C980" s="118"/>
      <c r="D980" s="118"/>
      <c r="E980" s="119"/>
      <c r="F980" s="119"/>
      <c r="G980" s="119"/>
      <c r="H980" s="119"/>
      <c r="I980" s="119"/>
      <c r="J980" s="119"/>
      <c r="K980" s="119"/>
    </row>
    <row r="981" spans="2:11">
      <c r="B981" s="118"/>
      <c r="C981" s="118"/>
      <c r="D981" s="118"/>
      <c r="E981" s="119"/>
      <c r="F981" s="119"/>
      <c r="G981" s="119"/>
      <c r="H981" s="119"/>
      <c r="I981" s="119"/>
      <c r="J981" s="119"/>
      <c r="K981" s="119"/>
    </row>
    <row r="982" spans="2:11">
      <c r="B982" s="118"/>
      <c r="C982" s="118"/>
      <c r="D982" s="118"/>
      <c r="E982" s="119"/>
      <c r="F982" s="119"/>
      <c r="G982" s="119"/>
      <c r="H982" s="119"/>
      <c r="I982" s="119"/>
      <c r="J982" s="119"/>
      <c r="K982" s="119"/>
    </row>
    <row r="983" spans="2:11">
      <c r="B983" s="118"/>
      <c r="C983" s="118"/>
      <c r="D983" s="118"/>
      <c r="E983" s="119"/>
      <c r="F983" s="119"/>
      <c r="G983" s="119"/>
      <c r="H983" s="119"/>
      <c r="I983" s="119"/>
      <c r="J983" s="119"/>
      <c r="K983" s="119"/>
    </row>
    <row r="984" spans="2:11">
      <c r="B984" s="118"/>
      <c r="C984" s="118"/>
      <c r="D984" s="118"/>
      <c r="E984" s="119"/>
      <c r="F984" s="119"/>
      <c r="G984" s="119"/>
      <c r="H984" s="119"/>
      <c r="I984" s="119"/>
      <c r="J984" s="119"/>
      <c r="K984" s="119"/>
    </row>
    <row r="985" spans="2:11">
      <c r="B985" s="118"/>
      <c r="C985" s="118"/>
      <c r="D985" s="118"/>
      <c r="E985" s="119"/>
      <c r="F985" s="119"/>
      <c r="G985" s="119"/>
      <c r="H985" s="119"/>
      <c r="I985" s="119"/>
      <c r="J985" s="119"/>
      <c r="K985" s="119"/>
    </row>
    <row r="986" spans="2:11">
      <c r="B986" s="118"/>
      <c r="C986" s="118"/>
      <c r="D986" s="118"/>
      <c r="E986" s="119"/>
      <c r="F986" s="119"/>
      <c r="G986" s="119"/>
      <c r="H986" s="119"/>
      <c r="I986" s="119"/>
      <c r="J986" s="119"/>
      <c r="K986" s="119"/>
    </row>
    <row r="987" spans="2:11">
      <c r="B987" s="118"/>
      <c r="C987" s="118"/>
      <c r="D987" s="118"/>
      <c r="E987" s="119"/>
      <c r="F987" s="119"/>
      <c r="G987" s="119"/>
      <c r="H987" s="119"/>
      <c r="I987" s="119"/>
      <c r="J987" s="119"/>
      <c r="K987" s="119"/>
    </row>
    <row r="988" spans="2:11">
      <c r="B988" s="118"/>
      <c r="C988" s="118"/>
      <c r="D988" s="118"/>
      <c r="E988" s="119"/>
      <c r="F988" s="119"/>
      <c r="G988" s="119"/>
      <c r="H988" s="119"/>
      <c r="I988" s="119"/>
      <c r="J988" s="119"/>
      <c r="K988" s="119"/>
    </row>
    <row r="989" spans="2:11">
      <c r="B989" s="118"/>
      <c r="C989" s="118"/>
      <c r="D989" s="118"/>
      <c r="E989" s="119"/>
      <c r="F989" s="119"/>
      <c r="G989" s="119"/>
      <c r="H989" s="119"/>
      <c r="I989" s="119"/>
      <c r="J989" s="119"/>
      <c r="K989" s="119"/>
    </row>
    <row r="990" spans="2:11">
      <c r="B990" s="118"/>
      <c r="C990" s="118"/>
      <c r="D990" s="118"/>
      <c r="E990" s="119"/>
      <c r="F990" s="119"/>
      <c r="G990" s="119"/>
      <c r="H990" s="119"/>
      <c r="I990" s="119"/>
      <c r="J990" s="119"/>
      <c r="K990" s="119"/>
    </row>
    <row r="991" spans="2:11">
      <c r="B991" s="118"/>
      <c r="C991" s="118"/>
      <c r="D991" s="118"/>
      <c r="E991" s="119"/>
      <c r="F991" s="119"/>
      <c r="G991" s="119"/>
      <c r="H991" s="119"/>
      <c r="I991" s="119"/>
      <c r="J991" s="119"/>
      <c r="K991" s="119"/>
    </row>
    <row r="992" spans="2:11">
      <c r="B992" s="118"/>
      <c r="C992" s="118"/>
      <c r="D992" s="118"/>
      <c r="E992" s="119"/>
      <c r="F992" s="119"/>
      <c r="G992" s="119"/>
      <c r="H992" s="119"/>
      <c r="I992" s="119"/>
      <c r="J992" s="119"/>
      <c r="K992" s="119"/>
    </row>
    <row r="993" spans="2:11">
      <c r="B993" s="118"/>
      <c r="C993" s="118"/>
      <c r="D993" s="118"/>
      <c r="E993" s="119"/>
      <c r="F993" s="119"/>
      <c r="G993" s="119"/>
      <c r="H993" s="119"/>
      <c r="I993" s="119"/>
      <c r="J993" s="119"/>
      <c r="K993" s="119"/>
    </row>
    <row r="994" spans="2:11">
      <c r="B994" s="118"/>
      <c r="C994" s="118"/>
      <c r="D994" s="118"/>
      <c r="E994" s="119"/>
      <c r="F994" s="119"/>
      <c r="G994" s="119"/>
      <c r="H994" s="119"/>
      <c r="I994" s="119"/>
      <c r="J994" s="119"/>
      <c r="K994" s="119"/>
    </row>
    <row r="995" spans="2:11">
      <c r="B995" s="118"/>
      <c r="C995" s="118"/>
      <c r="D995" s="118"/>
      <c r="E995" s="119"/>
      <c r="F995" s="119"/>
      <c r="G995" s="119"/>
      <c r="H995" s="119"/>
      <c r="I995" s="119"/>
      <c r="J995" s="119"/>
      <c r="K995" s="119"/>
    </row>
    <row r="996" spans="2:11">
      <c r="B996" s="118"/>
      <c r="C996" s="118"/>
      <c r="D996" s="118"/>
      <c r="E996" s="119"/>
      <c r="F996" s="119"/>
      <c r="G996" s="119"/>
      <c r="H996" s="119"/>
      <c r="I996" s="119"/>
      <c r="J996" s="119"/>
      <c r="K996" s="119"/>
    </row>
    <row r="997" spans="2:11">
      <c r="B997" s="118"/>
      <c r="C997" s="118"/>
      <c r="D997" s="118"/>
      <c r="E997" s="119"/>
      <c r="F997" s="119"/>
      <c r="G997" s="119"/>
      <c r="H997" s="119"/>
      <c r="I997" s="119"/>
      <c r="J997" s="119"/>
      <c r="K997" s="119"/>
    </row>
    <row r="998" spans="2:11">
      <c r="B998" s="118"/>
      <c r="C998" s="118"/>
      <c r="D998" s="118"/>
      <c r="E998" s="119"/>
      <c r="F998" s="119"/>
      <c r="G998" s="119"/>
      <c r="H998" s="119"/>
      <c r="I998" s="119"/>
      <c r="J998" s="119"/>
      <c r="K998" s="119"/>
    </row>
    <row r="999" spans="2:11">
      <c r="B999" s="118"/>
      <c r="C999" s="118"/>
      <c r="D999" s="118"/>
      <c r="E999" s="119"/>
      <c r="F999" s="119"/>
      <c r="G999" s="119"/>
      <c r="H999" s="119"/>
      <c r="I999" s="119"/>
      <c r="J999" s="119"/>
      <c r="K999" s="119"/>
    </row>
    <row r="1000" spans="2:11">
      <c r="B1000" s="118"/>
      <c r="C1000" s="118"/>
      <c r="D1000" s="118"/>
      <c r="E1000" s="119"/>
      <c r="F1000" s="119"/>
      <c r="G1000" s="119"/>
      <c r="H1000" s="119"/>
      <c r="I1000" s="119"/>
      <c r="J1000" s="119"/>
      <c r="K1000" s="119"/>
    </row>
    <row r="1001" spans="2:11">
      <c r="B1001" s="118"/>
      <c r="C1001" s="118"/>
      <c r="D1001" s="118"/>
      <c r="E1001" s="119"/>
      <c r="F1001" s="119"/>
      <c r="G1001" s="119"/>
      <c r="H1001" s="119"/>
      <c r="I1001" s="119"/>
      <c r="J1001" s="119"/>
      <c r="K1001" s="119"/>
    </row>
    <row r="1002" spans="2:11">
      <c r="B1002" s="118"/>
      <c r="C1002" s="118"/>
      <c r="D1002" s="118"/>
      <c r="E1002" s="119"/>
      <c r="F1002" s="119"/>
      <c r="G1002" s="119"/>
      <c r="H1002" s="119"/>
      <c r="I1002" s="119"/>
      <c r="J1002" s="119"/>
      <c r="K1002" s="119"/>
    </row>
    <row r="1003" spans="2:11">
      <c r="B1003" s="118"/>
      <c r="C1003" s="118"/>
      <c r="D1003" s="118"/>
      <c r="E1003" s="119"/>
      <c r="F1003" s="119"/>
      <c r="G1003" s="119"/>
      <c r="H1003" s="119"/>
      <c r="I1003" s="119"/>
      <c r="J1003" s="119"/>
      <c r="K1003" s="119"/>
    </row>
    <row r="1004" spans="2:11">
      <c r="B1004" s="118"/>
      <c r="C1004" s="118"/>
      <c r="D1004" s="118"/>
      <c r="E1004" s="119"/>
      <c r="F1004" s="119"/>
      <c r="G1004" s="119"/>
      <c r="H1004" s="119"/>
      <c r="I1004" s="119"/>
      <c r="J1004" s="119"/>
      <c r="K1004" s="119"/>
    </row>
    <row r="1005" spans="2:11">
      <c r="B1005" s="118"/>
      <c r="C1005" s="118"/>
      <c r="D1005" s="118"/>
      <c r="E1005" s="119"/>
      <c r="F1005" s="119"/>
      <c r="G1005" s="119"/>
      <c r="H1005" s="119"/>
      <c r="I1005" s="119"/>
      <c r="J1005" s="119"/>
      <c r="K1005" s="119"/>
    </row>
    <row r="1006" spans="2:11">
      <c r="B1006" s="118"/>
      <c r="C1006" s="118"/>
      <c r="D1006" s="118"/>
      <c r="E1006" s="119"/>
      <c r="F1006" s="119"/>
      <c r="G1006" s="119"/>
      <c r="H1006" s="119"/>
      <c r="I1006" s="119"/>
      <c r="J1006" s="119"/>
      <c r="K1006" s="119"/>
    </row>
    <row r="1007" spans="2:11">
      <c r="B1007" s="118"/>
      <c r="C1007" s="118"/>
      <c r="D1007" s="118"/>
      <c r="E1007" s="119"/>
      <c r="F1007" s="119"/>
      <c r="G1007" s="119"/>
      <c r="H1007" s="119"/>
      <c r="I1007" s="119"/>
      <c r="J1007" s="119"/>
      <c r="K1007" s="119"/>
    </row>
    <row r="1008" spans="2:11">
      <c r="B1008" s="118"/>
      <c r="C1008" s="118"/>
      <c r="D1008" s="118"/>
      <c r="E1008" s="119"/>
      <c r="F1008" s="119"/>
      <c r="G1008" s="119"/>
      <c r="H1008" s="119"/>
      <c r="I1008" s="119"/>
      <c r="J1008" s="119"/>
      <c r="K1008" s="119"/>
    </row>
    <row r="1009" spans="2:11">
      <c r="B1009" s="118"/>
      <c r="C1009" s="118"/>
      <c r="D1009" s="118"/>
      <c r="E1009" s="119"/>
      <c r="F1009" s="119"/>
      <c r="G1009" s="119"/>
      <c r="H1009" s="119"/>
      <c r="I1009" s="119"/>
      <c r="J1009" s="119"/>
      <c r="K1009" s="119"/>
    </row>
    <row r="1010" spans="2:11">
      <c r="B1010" s="118"/>
      <c r="C1010" s="118"/>
      <c r="D1010" s="118"/>
      <c r="E1010" s="119"/>
      <c r="F1010" s="119"/>
      <c r="G1010" s="119"/>
      <c r="H1010" s="119"/>
      <c r="I1010" s="119"/>
      <c r="J1010" s="119"/>
      <c r="K1010" s="119"/>
    </row>
    <row r="1011" spans="2:11">
      <c r="B1011" s="118"/>
      <c r="C1011" s="118"/>
      <c r="D1011" s="118"/>
      <c r="E1011" s="119"/>
      <c r="F1011" s="119"/>
      <c r="G1011" s="119"/>
      <c r="H1011" s="119"/>
      <c r="I1011" s="119"/>
      <c r="J1011" s="119"/>
      <c r="K1011" s="119"/>
    </row>
    <row r="1012" spans="2:11">
      <c r="B1012" s="118"/>
      <c r="C1012" s="118"/>
      <c r="D1012" s="118"/>
      <c r="E1012" s="119"/>
      <c r="F1012" s="119"/>
      <c r="G1012" s="119"/>
      <c r="H1012" s="119"/>
      <c r="I1012" s="119"/>
      <c r="J1012" s="119"/>
      <c r="K1012" s="119"/>
    </row>
    <row r="1013" spans="2:11">
      <c r="B1013" s="118"/>
      <c r="C1013" s="118"/>
      <c r="D1013" s="118"/>
      <c r="E1013" s="119"/>
      <c r="F1013" s="119"/>
      <c r="G1013" s="119"/>
      <c r="H1013" s="119"/>
      <c r="I1013" s="119"/>
      <c r="J1013" s="119"/>
      <c r="K1013" s="119"/>
    </row>
    <row r="1014" spans="2:11">
      <c r="B1014" s="118"/>
      <c r="C1014" s="118"/>
      <c r="D1014" s="118"/>
      <c r="E1014" s="119"/>
      <c r="F1014" s="119"/>
      <c r="G1014" s="119"/>
      <c r="H1014" s="119"/>
      <c r="I1014" s="119"/>
      <c r="J1014" s="119"/>
      <c r="K1014" s="119"/>
    </row>
    <row r="1015" spans="2:11">
      <c r="B1015" s="118"/>
      <c r="C1015" s="118"/>
      <c r="D1015" s="118"/>
      <c r="E1015" s="119"/>
      <c r="F1015" s="119"/>
      <c r="G1015" s="119"/>
      <c r="H1015" s="119"/>
      <c r="I1015" s="119"/>
      <c r="J1015" s="119"/>
      <c r="K1015" s="119"/>
    </row>
    <row r="1016" spans="2:11">
      <c r="B1016" s="118"/>
      <c r="C1016" s="118"/>
      <c r="D1016" s="118"/>
      <c r="E1016" s="119"/>
      <c r="F1016" s="119"/>
      <c r="G1016" s="119"/>
      <c r="H1016" s="119"/>
      <c r="I1016" s="119"/>
      <c r="J1016" s="119"/>
      <c r="K1016" s="119"/>
    </row>
    <row r="1017" spans="2:11">
      <c r="B1017" s="118"/>
      <c r="C1017" s="118"/>
      <c r="D1017" s="118"/>
      <c r="E1017" s="119"/>
      <c r="F1017" s="119"/>
      <c r="G1017" s="119"/>
      <c r="H1017" s="119"/>
      <c r="I1017" s="119"/>
      <c r="J1017" s="119"/>
      <c r="K1017" s="119"/>
    </row>
    <row r="1018" spans="2:11">
      <c r="B1018" s="118"/>
      <c r="C1018" s="118"/>
      <c r="D1018" s="118"/>
      <c r="E1018" s="119"/>
      <c r="F1018" s="119"/>
      <c r="G1018" s="119"/>
      <c r="H1018" s="119"/>
      <c r="I1018" s="119"/>
      <c r="J1018" s="119"/>
      <c r="K1018" s="119"/>
    </row>
    <row r="1019" spans="2:11">
      <c r="B1019" s="118"/>
      <c r="C1019" s="118"/>
      <c r="D1019" s="118"/>
      <c r="E1019" s="119"/>
      <c r="F1019" s="119"/>
      <c r="G1019" s="119"/>
      <c r="H1019" s="119"/>
      <c r="I1019" s="119"/>
      <c r="J1019" s="119"/>
      <c r="K1019" s="119"/>
    </row>
    <row r="1020" spans="2:11">
      <c r="B1020" s="118"/>
      <c r="C1020" s="118"/>
      <c r="D1020" s="118"/>
      <c r="E1020" s="119"/>
      <c r="F1020" s="119"/>
      <c r="G1020" s="119"/>
      <c r="H1020" s="119"/>
      <c r="I1020" s="119"/>
      <c r="J1020" s="119"/>
      <c r="K1020" s="119"/>
    </row>
    <row r="1021" spans="2:11">
      <c r="B1021" s="118"/>
      <c r="C1021" s="118"/>
      <c r="D1021" s="118"/>
      <c r="E1021" s="119"/>
      <c r="F1021" s="119"/>
      <c r="G1021" s="119"/>
      <c r="H1021" s="119"/>
      <c r="I1021" s="119"/>
      <c r="J1021" s="119"/>
      <c r="K1021" s="119"/>
    </row>
    <row r="1022" spans="2:11">
      <c r="B1022" s="118"/>
      <c r="C1022" s="118"/>
      <c r="D1022" s="118"/>
      <c r="E1022" s="119"/>
      <c r="F1022" s="119"/>
      <c r="G1022" s="119"/>
      <c r="H1022" s="119"/>
      <c r="I1022" s="119"/>
      <c r="J1022" s="119"/>
      <c r="K1022" s="119"/>
    </row>
    <row r="1023" spans="2:11">
      <c r="B1023" s="118"/>
      <c r="C1023" s="118"/>
      <c r="D1023" s="118"/>
      <c r="E1023" s="119"/>
      <c r="F1023" s="119"/>
      <c r="G1023" s="119"/>
      <c r="H1023" s="119"/>
      <c r="I1023" s="119"/>
      <c r="J1023" s="119"/>
      <c r="K1023" s="119"/>
    </row>
    <row r="1024" spans="2:11">
      <c r="B1024" s="118"/>
      <c r="C1024" s="118"/>
      <c r="D1024" s="118"/>
      <c r="E1024" s="119"/>
      <c r="F1024" s="119"/>
      <c r="G1024" s="119"/>
      <c r="H1024" s="119"/>
      <c r="I1024" s="119"/>
      <c r="J1024" s="119"/>
      <c r="K1024" s="119"/>
    </row>
    <row r="1025" spans="2:11">
      <c r="B1025" s="118"/>
      <c r="C1025" s="118"/>
      <c r="D1025" s="118"/>
      <c r="E1025" s="119"/>
      <c r="F1025" s="119"/>
      <c r="G1025" s="119"/>
      <c r="H1025" s="119"/>
      <c r="I1025" s="119"/>
      <c r="J1025" s="119"/>
      <c r="K1025" s="119"/>
    </row>
    <row r="1026" spans="2:11">
      <c r="B1026" s="118"/>
      <c r="C1026" s="118"/>
      <c r="D1026" s="118"/>
      <c r="E1026" s="119"/>
      <c r="F1026" s="119"/>
      <c r="G1026" s="119"/>
      <c r="H1026" s="119"/>
      <c r="I1026" s="119"/>
      <c r="J1026" s="119"/>
      <c r="K1026" s="119"/>
    </row>
    <row r="1027" spans="2:11">
      <c r="B1027" s="118"/>
      <c r="C1027" s="118"/>
      <c r="D1027" s="118"/>
      <c r="E1027" s="119"/>
      <c r="F1027" s="119"/>
      <c r="G1027" s="119"/>
      <c r="H1027" s="119"/>
      <c r="I1027" s="119"/>
      <c r="J1027" s="119"/>
      <c r="K1027" s="119"/>
    </row>
    <row r="1028" spans="2:11">
      <c r="B1028" s="118"/>
      <c r="C1028" s="118"/>
      <c r="D1028" s="118"/>
      <c r="E1028" s="119"/>
      <c r="F1028" s="119"/>
      <c r="G1028" s="119"/>
      <c r="H1028" s="119"/>
      <c r="I1028" s="119"/>
      <c r="J1028" s="119"/>
      <c r="K1028" s="119"/>
    </row>
    <row r="1029" spans="2:11">
      <c r="B1029" s="118"/>
      <c r="C1029" s="118"/>
      <c r="D1029" s="118"/>
      <c r="E1029" s="119"/>
      <c r="F1029" s="119"/>
      <c r="G1029" s="119"/>
      <c r="H1029" s="119"/>
      <c r="I1029" s="119"/>
      <c r="J1029" s="119"/>
      <c r="K1029" s="119"/>
    </row>
    <row r="1030" spans="2:11">
      <c r="B1030" s="118"/>
      <c r="C1030" s="118"/>
      <c r="D1030" s="118"/>
      <c r="E1030" s="119"/>
      <c r="F1030" s="119"/>
      <c r="G1030" s="119"/>
      <c r="H1030" s="119"/>
      <c r="I1030" s="119"/>
      <c r="J1030" s="119"/>
      <c r="K1030" s="119"/>
    </row>
    <row r="1031" spans="2:11">
      <c r="B1031" s="118"/>
      <c r="C1031" s="118"/>
      <c r="D1031" s="118"/>
      <c r="E1031" s="119"/>
      <c r="F1031" s="119"/>
      <c r="G1031" s="119"/>
      <c r="H1031" s="119"/>
      <c r="I1031" s="119"/>
      <c r="J1031" s="119"/>
      <c r="K1031" s="119"/>
    </row>
    <row r="1032" spans="2:11">
      <c r="B1032" s="118"/>
      <c r="C1032" s="118"/>
      <c r="D1032" s="118"/>
      <c r="E1032" s="119"/>
      <c r="F1032" s="119"/>
      <c r="G1032" s="119"/>
      <c r="H1032" s="119"/>
      <c r="I1032" s="119"/>
      <c r="J1032" s="119"/>
      <c r="K1032" s="119"/>
    </row>
    <row r="1033" spans="2:11">
      <c r="B1033" s="118"/>
      <c r="C1033" s="118"/>
      <c r="D1033" s="118"/>
      <c r="E1033" s="119"/>
      <c r="F1033" s="119"/>
      <c r="G1033" s="119"/>
      <c r="H1033" s="119"/>
      <c r="I1033" s="119"/>
      <c r="J1033" s="119"/>
      <c r="K1033" s="119"/>
    </row>
    <row r="1034" spans="2:11">
      <c r="B1034" s="118"/>
      <c r="C1034" s="118"/>
      <c r="D1034" s="118"/>
      <c r="E1034" s="119"/>
      <c r="F1034" s="119"/>
      <c r="G1034" s="119"/>
      <c r="H1034" s="119"/>
      <c r="I1034" s="119"/>
      <c r="J1034" s="119"/>
      <c r="K1034" s="119"/>
    </row>
    <row r="1035" spans="2:11">
      <c r="B1035" s="118"/>
      <c r="C1035" s="118"/>
      <c r="D1035" s="118"/>
      <c r="E1035" s="119"/>
      <c r="F1035" s="119"/>
      <c r="G1035" s="119"/>
      <c r="H1035" s="119"/>
      <c r="I1035" s="119"/>
      <c r="J1035" s="119"/>
      <c r="K1035" s="119"/>
    </row>
    <row r="1036" spans="2:11">
      <c r="B1036" s="118"/>
      <c r="C1036" s="118"/>
      <c r="D1036" s="118"/>
      <c r="E1036" s="119"/>
      <c r="F1036" s="119"/>
      <c r="G1036" s="119"/>
      <c r="H1036" s="119"/>
      <c r="I1036" s="119"/>
      <c r="J1036" s="119"/>
      <c r="K1036" s="119"/>
    </row>
    <row r="1037" spans="2:11">
      <c r="B1037" s="118"/>
      <c r="C1037" s="118"/>
      <c r="D1037" s="118"/>
      <c r="E1037" s="119"/>
      <c r="F1037" s="119"/>
      <c r="G1037" s="119"/>
      <c r="H1037" s="119"/>
      <c r="I1037" s="119"/>
      <c r="J1037" s="119"/>
      <c r="K1037" s="119"/>
    </row>
    <row r="1038" spans="2:11">
      <c r="B1038" s="118"/>
      <c r="C1038" s="118"/>
      <c r="D1038" s="118"/>
      <c r="E1038" s="119"/>
      <c r="F1038" s="119"/>
      <c r="G1038" s="119"/>
      <c r="H1038" s="119"/>
      <c r="I1038" s="119"/>
      <c r="J1038" s="119"/>
      <c r="K1038" s="119"/>
    </row>
    <row r="1039" spans="2:11">
      <c r="B1039" s="118"/>
      <c r="C1039" s="118"/>
      <c r="D1039" s="118"/>
      <c r="E1039" s="119"/>
      <c r="F1039" s="119"/>
      <c r="G1039" s="119"/>
      <c r="H1039" s="119"/>
      <c r="I1039" s="119"/>
      <c r="J1039" s="119"/>
      <c r="K1039" s="119"/>
    </row>
    <row r="1040" spans="2:11">
      <c r="B1040" s="118"/>
      <c r="C1040" s="118"/>
      <c r="D1040" s="118"/>
      <c r="E1040" s="119"/>
      <c r="F1040" s="119"/>
      <c r="G1040" s="119"/>
      <c r="H1040" s="119"/>
      <c r="I1040" s="119"/>
      <c r="J1040" s="119"/>
      <c r="K1040" s="119"/>
    </row>
    <row r="1041" spans="2:11">
      <c r="B1041" s="118"/>
      <c r="C1041" s="118"/>
      <c r="D1041" s="118"/>
      <c r="E1041" s="119"/>
      <c r="F1041" s="119"/>
      <c r="G1041" s="119"/>
      <c r="H1041" s="119"/>
      <c r="I1041" s="119"/>
      <c r="J1041" s="119"/>
      <c r="K1041" s="119"/>
    </row>
    <row r="1042" spans="2:11">
      <c r="B1042" s="118"/>
      <c r="C1042" s="118"/>
      <c r="D1042" s="118"/>
      <c r="E1042" s="119"/>
      <c r="F1042" s="119"/>
      <c r="G1042" s="119"/>
      <c r="H1042" s="119"/>
      <c r="I1042" s="119"/>
      <c r="J1042" s="119"/>
      <c r="K1042" s="119"/>
    </row>
    <row r="1043" spans="2:11">
      <c r="B1043" s="118"/>
      <c r="C1043" s="118"/>
      <c r="D1043" s="118"/>
      <c r="E1043" s="119"/>
      <c r="F1043" s="119"/>
      <c r="G1043" s="119"/>
      <c r="H1043" s="119"/>
      <c r="I1043" s="119"/>
      <c r="J1043" s="119"/>
      <c r="K1043" s="119"/>
    </row>
    <row r="1044" spans="2:11">
      <c r="B1044" s="118"/>
      <c r="C1044" s="118"/>
      <c r="D1044" s="118"/>
      <c r="E1044" s="119"/>
      <c r="F1044" s="119"/>
      <c r="G1044" s="119"/>
      <c r="H1044" s="119"/>
      <c r="I1044" s="119"/>
      <c r="J1044" s="119"/>
      <c r="K1044" s="119"/>
    </row>
    <row r="1045" spans="2:11">
      <c r="B1045" s="118"/>
      <c r="C1045" s="118"/>
      <c r="D1045" s="118"/>
      <c r="E1045" s="119"/>
      <c r="F1045" s="119"/>
      <c r="G1045" s="119"/>
      <c r="H1045" s="119"/>
      <c r="I1045" s="119"/>
      <c r="J1045" s="119"/>
      <c r="K1045" s="119"/>
    </row>
    <row r="1046" spans="2:11">
      <c r="B1046" s="118"/>
      <c r="C1046" s="118"/>
      <c r="D1046" s="118"/>
      <c r="E1046" s="119"/>
      <c r="F1046" s="119"/>
      <c r="G1046" s="119"/>
      <c r="H1046" s="119"/>
      <c r="I1046" s="119"/>
      <c r="J1046" s="119"/>
      <c r="K1046" s="119"/>
    </row>
    <row r="1047" spans="2:11">
      <c r="B1047" s="118"/>
      <c r="C1047" s="118"/>
      <c r="D1047" s="118"/>
      <c r="E1047" s="119"/>
      <c r="F1047" s="119"/>
      <c r="G1047" s="119"/>
      <c r="H1047" s="119"/>
      <c r="I1047" s="119"/>
      <c r="J1047" s="119"/>
      <c r="K1047" s="119"/>
    </row>
    <row r="1048" spans="2:11">
      <c r="B1048" s="118"/>
      <c r="C1048" s="118"/>
      <c r="D1048" s="118"/>
      <c r="E1048" s="119"/>
      <c r="F1048" s="119"/>
      <c r="G1048" s="119"/>
      <c r="H1048" s="119"/>
      <c r="I1048" s="119"/>
      <c r="J1048" s="119"/>
      <c r="K1048" s="119"/>
    </row>
    <row r="1049" spans="2:11">
      <c r="B1049" s="118"/>
      <c r="C1049" s="118"/>
      <c r="D1049" s="118"/>
      <c r="E1049" s="119"/>
      <c r="F1049" s="119"/>
      <c r="G1049" s="119"/>
      <c r="H1049" s="119"/>
      <c r="I1049" s="119"/>
      <c r="J1049" s="119"/>
      <c r="K1049" s="119"/>
    </row>
    <row r="1050" spans="2:11">
      <c r="B1050" s="118"/>
      <c r="C1050" s="118"/>
      <c r="D1050" s="118"/>
      <c r="E1050" s="119"/>
      <c r="F1050" s="119"/>
      <c r="G1050" s="119"/>
      <c r="H1050" s="119"/>
      <c r="I1050" s="119"/>
      <c r="J1050" s="119"/>
      <c r="K1050" s="119"/>
    </row>
    <row r="1051" spans="2:11">
      <c r="B1051" s="118"/>
      <c r="C1051" s="118"/>
      <c r="D1051" s="118"/>
      <c r="E1051" s="119"/>
      <c r="F1051" s="119"/>
      <c r="G1051" s="119"/>
      <c r="H1051" s="119"/>
      <c r="I1051" s="119"/>
      <c r="J1051" s="119"/>
      <c r="K1051" s="119"/>
    </row>
    <row r="1052" spans="2:11">
      <c r="B1052" s="118"/>
      <c r="C1052" s="118"/>
      <c r="D1052" s="118"/>
      <c r="E1052" s="119"/>
      <c r="F1052" s="119"/>
      <c r="G1052" s="119"/>
      <c r="H1052" s="119"/>
      <c r="I1052" s="119"/>
      <c r="J1052" s="119"/>
      <c r="K1052" s="119"/>
    </row>
    <row r="1053" spans="2:11">
      <c r="B1053" s="118"/>
      <c r="C1053" s="118"/>
      <c r="D1053" s="118"/>
      <c r="E1053" s="119"/>
      <c r="F1053" s="119"/>
      <c r="G1053" s="119"/>
      <c r="H1053" s="119"/>
      <c r="I1053" s="119"/>
      <c r="J1053" s="119"/>
      <c r="K1053" s="119"/>
    </row>
    <row r="1054" spans="2:11">
      <c r="B1054" s="118"/>
      <c r="C1054" s="118"/>
      <c r="D1054" s="118"/>
      <c r="E1054" s="119"/>
      <c r="F1054" s="119"/>
      <c r="G1054" s="119"/>
      <c r="H1054" s="119"/>
      <c r="I1054" s="119"/>
      <c r="J1054" s="119"/>
      <c r="K1054" s="119"/>
    </row>
    <row r="1055" spans="2:11">
      <c r="B1055" s="118"/>
      <c r="C1055" s="118"/>
      <c r="D1055" s="118"/>
      <c r="E1055" s="119"/>
      <c r="F1055" s="119"/>
      <c r="G1055" s="119"/>
      <c r="H1055" s="119"/>
      <c r="I1055" s="119"/>
      <c r="J1055" s="119"/>
      <c r="K1055" s="119"/>
    </row>
    <row r="1056" spans="2:11">
      <c r="B1056" s="118"/>
      <c r="C1056" s="118"/>
      <c r="D1056" s="118"/>
      <c r="E1056" s="119"/>
      <c r="F1056" s="119"/>
      <c r="G1056" s="119"/>
      <c r="H1056" s="119"/>
      <c r="I1056" s="119"/>
      <c r="J1056" s="119"/>
      <c r="K1056" s="119"/>
    </row>
    <row r="1057" spans="2:11">
      <c r="B1057" s="118"/>
      <c r="C1057" s="118"/>
      <c r="D1057" s="118"/>
      <c r="E1057" s="119"/>
      <c r="F1057" s="119"/>
      <c r="G1057" s="119"/>
      <c r="H1057" s="119"/>
      <c r="I1057" s="119"/>
      <c r="J1057" s="119"/>
      <c r="K1057" s="119"/>
    </row>
    <row r="1058" spans="2:11">
      <c r="B1058" s="118"/>
      <c r="C1058" s="118"/>
      <c r="D1058" s="118"/>
      <c r="E1058" s="119"/>
      <c r="F1058" s="119"/>
      <c r="G1058" s="119"/>
      <c r="H1058" s="119"/>
      <c r="I1058" s="119"/>
      <c r="J1058" s="119"/>
      <c r="K1058" s="119"/>
    </row>
    <row r="1059" spans="2:11">
      <c r="B1059" s="118"/>
      <c r="C1059" s="118"/>
      <c r="D1059" s="118"/>
      <c r="E1059" s="119"/>
      <c r="F1059" s="119"/>
      <c r="G1059" s="119"/>
      <c r="H1059" s="119"/>
      <c r="I1059" s="119"/>
      <c r="J1059" s="119"/>
      <c r="K1059" s="119"/>
    </row>
    <row r="1060" spans="2:11">
      <c r="B1060" s="118"/>
      <c r="C1060" s="118"/>
      <c r="D1060" s="118"/>
      <c r="E1060" s="119"/>
      <c r="F1060" s="119"/>
      <c r="G1060" s="119"/>
      <c r="H1060" s="119"/>
      <c r="I1060" s="119"/>
      <c r="J1060" s="119"/>
      <c r="K1060" s="119"/>
    </row>
    <row r="1061" spans="2:11">
      <c r="B1061" s="118"/>
      <c r="C1061" s="118"/>
      <c r="D1061" s="118"/>
      <c r="E1061" s="119"/>
      <c r="F1061" s="119"/>
      <c r="G1061" s="119"/>
      <c r="H1061" s="119"/>
      <c r="I1061" s="119"/>
      <c r="J1061" s="119"/>
      <c r="K1061" s="119"/>
    </row>
    <row r="1062" spans="2:11">
      <c r="B1062" s="118"/>
      <c r="C1062" s="118"/>
      <c r="D1062" s="118"/>
      <c r="E1062" s="119"/>
      <c r="F1062" s="119"/>
      <c r="G1062" s="119"/>
      <c r="H1062" s="119"/>
      <c r="I1062" s="119"/>
      <c r="J1062" s="119"/>
      <c r="K1062" s="119"/>
    </row>
    <row r="1063" spans="2:11">
      <c r="B1063" s="118"/>
      <c r="C1063" s="118"/>
      <c r="D1063" s="118"/>
      <c r="E1063" s="119"/>
      <c r="F1063" s="119"/>
      <c r="G1063" s="119"/>
      <c r="H1063" s="119"/>
      <c r="I1063" s="119"/>
      <c r="J1063" s="119"/>
      <c r="K1063" s="119"/>
    </row>
    <row r="1064" spans="2:11">
      <c r="B1064" s="118"/>
      <c r="C1064" s="118"/>
      <c r="D1064" s="118"/>
      <c r="E1064" s="119"/>
      <c r="F1064" s="119"/>
      <c r="G1064" s="119"/>
      <c r="H1064" s="119"/>
      <c r="I1064" s="119"/>
      <c r="J1064" s="119"/>
      <c r="K1064" s="119"/>
    </row>
    <row r="1065" spans="2:11">
      <c r="B1065" s="118"/>
      <c r="C1065" s="118"/>
      <c r="D1065" s="118"/>
      <c r="E1065" s="119"/>
      <c r="F1065" s="119"/>
      <c r="G1065" s="119"/>
      <c r="H1065" s="119"/>
      <c r="I1065" s="119"/>
      <c r="J1065" s="119"/>
      <c r="K1065" s="119"/>
    </row>
    <row r="1066" spans="2:11">
      <c r="B1066" s="118"/>
      <c r="C1066" s="118"/>
      <c r="D1066" s="118"/>
      <c r="E1066" s="119"/>
      <c r="F1066" s="119"/>
      <c r="G1066" s="119"/>
      <c r="H1066" s="119"/>
      <c r="I1066" s="119"/>
      <c r="J1066" s="119"/>
      <c r="K1066" s="119"/>
    </row>
    <row r="1067" spans="2:11">
      <c r="B1067" s="118"/>
      <c r="C1067" s="118"/>
      <c r="D1067" s="118"/>
      <c r="E1067" s="119"/>
      <c r="F1067" s="119"/>
      <c r="G1067" s="119"/>
      <c r="H1067" s="119"/>
      <c r="I1067" s="119"/>
      <c r="J1067" s="119"/>
      <c r="K1067" s="119"/>
    </row>
    <row r="1068" spans="2:11">
      <c r="B1068" s="118"/>
      <c r="C1068" s="118"/>
      <c r="D1068" s="118"/>
      <c r="E1068" s="119"/>
      <c r="F1068" s="119"/>
      <c r="G1068" s="119"/>
      <c r="H1068" s="119"/>
      <c r="I1068" s="119"/>
      <c r="J1068" s="119"/>
      <c r="K1068" s="119"/>
    </row>
    <row r="1069" spans="2:11">
      <c r="B1069" s="118"/>
      <c r="C1069" s="118"/>
      <c r="D1069" s="118"/>
      <c r="E1069" s="119"/>
      <c r="F1069" s="119"/>
      <c r="G1069" s="119"/>
      <c r="H1069" s="119"/>
      <c r="I1069" s="119"/>
      <c r="J1069" s="119"/>
      <c r="K1069" s="119"/>
    </row>
    <row r="1070" spans="2:11">
      <c r="B1070" s="118"/>
      <c r="C1070" s="118"/>
      <c r="D1070" s="118"/>
      <c r="E1070" s="119"/>
      <c r="F1070" s="119"/>
      <c r="G1070" s="119"/>
      <c r="H1070" s="119"/>
      <c r="I1070" s="119"/>
      <c r="J1070" s="119"/>
      <c r="K1070" s="119"/>
    </row>
    <row r="1071" spans="2:11">
      <c r="B1071" s="118"/>
      <c r="C1071" s="118"/>
      <c r="D1071" s="118"/>
      <c r="E1071" s="119"/>
      <c r="F1071" s="119"/>
      <c r="G1071" s="119"/>
      <c r="H1071" s="119"/>
      <c r="I1071" s="119"/>
      <c r="J1071" s="119"/>
      <c r="K1071" s="119"/>
    </row>
    <row r="1072" spans="2:11">
      <c r="B1072" s="118"/>
      <c r="C1072" s="118"/>
      <c r="D1072" s="118"/>
      <c r="E1072" s="119"/>
      <c r="F1072" s="119"/>
      <c r="G1072" s="119"/>
      <c r="H1072" s="119"/>
      <c r="I1072" s="119"/>
      <c r="J1072" s="119"/>
      <c r="K1072" s="119"/>
    </row>
    <row r="1073" spans="2:11">
      <c r="B1073" s="118"/>
      <c r="C1073" s="118"/>
      <c r="D1073" s="118"/>
      <c r="E1073" s="119"/>
      <c r="F1073" s="119"/>
      <c r="G1073" s="119"/>
      <c r="H1073" s="119"/>
      <c r="I1073" s="119"/>
      <c r="J1073" s="119"/>
      <c r="K1073" s="119"/>
    </row>
    <row r="1074" spans="2:11">
      <c r="B1074" s="118"/>
      <c r="C1074" s="118"/>
      <c r="D1074" s="118"/>
      <c r="E1074" s="119"/>
      <c r="F1074" s="119"/>
      <c r="G1074" s="119"/>
      <c r="H1074" s="119"/>
      <c r="I1074" s="119"/>
      <c r="J1074" s="119"/>
      <c r="K1074" s="119"/>
    </row>
    <row r="1075" spans="2:11">
      <c r="B1075" s="118"/>
      <c r="C1075" s="118"/>
      <c r="D1075" s="118"/>
      <c r="E1075" s="119"/>
      <c r="F1075" s="119"/>
      <c r="G1075" s="119"/>
      <c r="H1075" s="119"/>
      <c r="I1075" s="119"/>
      <c r="J1075" s="119"/>
      <c r="K1075" s="119"/>
    </row>
    <row r="1076" spans="2:11">
      <c r="B1076" s="118"/>
      <c r="C1076" s="118"/>
      <c r="D1076" s="118"/>
      <c r="E1076" s="119"/>
      <c r="F1076" s="119"/>
      <c r="G1076" s="119"/>
      <c r="H1076" s="119"/>
      <c r="I1076" s="119"/>
      <c r="J1076" s="119"/>
      <c r="K1076" s="119"/>
    </row>
    <row r="1077" spans="2:11">
      <c r="B1077" s="118"/>
      <c r="C1077" s="118"/>
      <c r="D1077" s="118"/>
      <c r="E1077" s="119"/>
      <c r="F1077" s="119"/>
      <c r="G1077" s="119"/>
      <c r="H1077" s="119"/>
      <c r="I1077" s="119"/>
      <c r="J1077" s="119"/>
      <c r="K1077" s="119"/>
    </row>
    <row r="1078" spans="2:11">
      <c r="B1078" s="118"/>
      <c r="C1078" s="118"/>
      <c r="D1078" s="118"/>
      <c r="E1078" s="119"/>
      <c r="F1078" s="119"/>
      <c r="G1078" s="119"/>
      <c r="H1078" s="119"/>
      <c r="I1078" s="119"/>
      <c r="J1078" s="119"/>
      <c r="K1078" s="119"/>
    </row>
    <row r="1079" spans="2:11">
      <c r="B1079" s="118"/>
      <c r="C1079" s="118"/>
      <c r="D1079" s="118"/>
      <c r="E1079" s="119"/>
      <c r="F1079" s="119"/>
      <c r="G1079" s="119"/>
      <c r="H1079" s="119"/>
      <c r="I1079" s="119"/>
      <c r="J1079" s="119"/>
      <c r="K1079" s="119"/>
    </row>
    <row r="1080" spans="2:11">
      <c r="B1080" s="118"/>
      <c r="C1080" s="118"/>
      <c r="D1080" s="118"/>
      <c r="E1080" s="119"/>
      <c r="F1080" s="119"/>
      <c r="G1080" s="119"/>
      <c r="H1080" s="119"/>
      <c r="I1080" s="119"/>
      <c r="J1080" s="119"/>
      <c r="K1080" s="119"/>
    </row>
    <row r="1081" spans="2:11">
      <c r="B1081" s="118"/>
      <c r="C1081" s="118"/>
      <c r="D1081" s="118"/>
      <c r="E1081" s="119"/>
      <c r="F1081" s="119"/>
      <c r="G1081" s="119"/>
      <c r="H1081" s="119"/>
      <c r="I1081" s="119"/>
      <c r="J1081" s="119"/>
      <c r="K1081" s="119"/>
    </row>
    <row r="1082" spans="2:11">
      <c r="B1082" s="118"/>
      <c r="C1082" s="118"/>
      <c r="D1082" s="118"/>
      <c r="E1082" s="119"/>
      <c r="F1082" s="119"/>
      <c r="G1082" s="119"/>
      <c r="H1082" s="119"/>
      <c r="I1082" s="119"/>
      <c r="J1082" s="119"/>
      <c r="K1082" s="119"/>
    </row>
    <row r="1083" spans="2:11">
      <c r="B1083" s="118"/>
      <c r="C1083" s="118"/>
      <c r="D1083" s="118"/>
      <c r="E1083" s="119"/>
      <c r="F1083" s="119"/>
      <c r="G1083" s="119"/>
      <c r="H1083" s="119"/>
      <c r="I1083" s="119"/>
      <c r="J1083" s="119"/>
      <c r="K1083" s="119"/>
    </row>
    <row r="1084" spans="2:11">
      <c r="B1084" s="118"/>
      <c r="C1084" s="118"/>
      <c r="D1084" s="118"/>
      <c r="E1084" s="119"/>
      <c r="F1084" s="119"/>
      <c r="G1084" s="119"/>
      <c r="H1084" s="119"/>
      <c r="I1084" s="119"/>
      <c r="J1084" s="119"/>
      <c r="K1084" s="119"/>
    </row>
    <row r="1085" spans="2:11">
      <c r="B1085" s="118"/>
      <c r="C1085" s="118"/>
      <c r="D1085" s="118"/>
      <c r="E1085" s="119"/>
      <c r="F1085" s="119"/>
      <c r="G1085" s="119"/>
      <c r="H1085" s="119"/>
      <c r="I1085" s="119"/>
      <c r="J1085" s="119"/>
      <c r="K1085" s="119"/>
    </row>
    <row r="1086" spans="2:11">
      <c r="B1086" s="118"/>
      <c r="C1086" s="118"/>
      <c r="D1086" s="118"/>
      <c r="E1086" s="119"/>
      <c r="F1086" s="119"/>
      <c r="G1086" s="119"/>
      <c r="H1086" s="119"/>
      <c r="I1086" s="119"/>
      <c r="J1086" s="119"/>
      <c r="K1086" s="119"/>
    </row>
    <row r="1087" spans="2:11">
      <c r="B1087" s="118"/>
      <c r="C1087" s="118"/>
      <c r="D1087" s="118"/>
      <c r="E1087" s="119"/>
      <c r="F1087" s="119"/>
      <c r="G1087" s="119"/>
      <c r="H1087" s="119"/>
      <c r="I1087" s="119"/>
      <c r="J1087" s="119"/>
      <c r="K1087" s="119"/>
    </row>
    <row r="1088" spans="2:11">
      <c r="B1088" s="118"/>
      <c r="C1088" s="118"/>
      <c r="D1088" s="118"/>
      <c r="E1088" s="119"/>
      <c r="F1088" s="119"/>
      <c r="G1088" s="119"/>
      <c r="H1088" s="119"/>
      <c r="I1088" s="119"/>
      <c r="J1088" s="119"/>
      <c r="K1088" s="119"/>
    </row>
    <row r="1089" spans="2:11">
      <c r="B1089" s="118"/>
      <c r="C1089" s="118"/>
      <c r="D1089" s="118"/>
      <c r="E1089" s="119"/>
      <c r="F1089" s="119"/>
      <c r="G1089" s="119"/>
      <c r="H1089" s="119"/>
      <c r="I1089" s="119"/>
      <c r="J1089" s="119"/>
      <c r="K1089" s="119"/>
    </row>
    <row r="1090" spans="2:11">
      <c r="B1090" s="118"/>
      <c r="C1090" s="118"/>
      <c r="D1090" s="118"/>
      <c r="E1090" s="119"/>
      <c r="F1090" s="119"/>
      <c r="G1090" s="119"/>
      <c r="H1090" s="119"/>
      <c r="I1090" s="119"/>
      <c r="J1090" s="119"/>
      <c r="K1090" s="119"/>
    </row>
    <row r="1091" spans="2:11">
      <c r="B1091" s="118"/>
      <c r="C1091" s="118"/>
      <c r="D1091" s="118"/>
      <c r="E1091" s="119"/>
      <c r="F1091" s="119"/>
      <c r="G1091" s="119"/>
      <c r="H1091" s="119"/>
      <c r="I1091" s="119"/>
      <c r="J1091" s="119"/>
      <c r="K1091" s="119"/>
    </row>
    <row r="1092" spans="2:11">
      <c r="B1092" s="118"/>
      <c r="C1092" s="118"/>
      <c r="D1092" s="118"/>
      <c r="E1092" s="119"/>
      <c r="F1092" s="119"/>
      <c r="G1092" s="119"/>
      <c r="H1092" s="119"/>
      <c r="I1092" s="119"/>
      <c r="J1092" s="119"/>
      <c r="K1092" s="119"/>
    </row>
    <row r="1093" spans="2:11">
      <c r="B1093" s="118"/>
      <c r="C1093" s="118"/>
      <c r="D1093" s="118"/>
      <c r="E1093" s="119"/>
      <c r="F1093" s="119"/>
      <c r="G1093" s="119"/>
      <c r="H1093" s="119"/>
      <c r="I1093" s="119"/>
      <c r="J1093" s="119"/>
      <c r="K1093" s="119"/>
    </row>
    <row r="1094" spans="2:11">
      <c r="B1094" s="118"/>
      <c r="C1094" s="118"/>
      <c r="D1094" s="118"/>
      <c r="E1094" s="119"/>
      <c r="F1094" s="119"/>
      <c r="G1094" s="119"/>
      <c r="H1094" s="119"/>
      <c r="I1094" s="119"/>
      <c r="J1094" s="119"/>
      <c r="K1094" s="119"/>
    </row>
    <row r="1095" spans="2:11">
      <c r="B1095" s="118"/>
      <c r="C1095" s="118"/>
      <c r="D1095" s="118"/>
      <c r="E1095" s="119"/>
      <c r="F1095" s="119"/>
      <c r="G1095" s="119"/>
      <c r="H1095" s="119"/>
      <c r="I1095" s="119"/>
      <c r="J1095" s="119"/>
      <c r="K1095" s="119"/>
    </row>
    <row r="1096" spans="2:11">
      <c r="B1096" s="118"/>
      <c r="C1096" s="118"/>
      <c r="D1096" s="118"/>
      <c r="E1096" s="119"/>
      <c r="F1096" s="119"/>
      <c r="G1096" s="119"/>
      <c r="H1096" s="119"/>
      <c r="I1096" s="119"/>
      <c r="J1096" s="119"/>
      <c r="K1096" s="119"/>
    </row>
    <row r="1097" spans="2:11">
      <c r="B1097" s="118"/>
      <c r="C1097" s="118"/>
      <c r="D1097" s="118"/>
      <c r="E1097" s="119"/>
      <c r="F1097" s="119"/>
      <c r="G1097" s="119"/>
      <c r="H1097" s="119"/>
      <c r="I1097" s="119"/>
      <c r="J1097" s="119"/>
      <c r="K1097" s="119"/>
    </row>
    <row r="1098" spans="2:11">
      <c r="B1098" s="118"/>
      <c r="C1098" s="118"/>
      <c r="D1098" s="118"/>
      <c r="E1098" s="119"/>
      <c r="F1098" s="119"/>
      <c r="G1098" s="119"/>
      <c r="H1098" s="119"/>
      <c r="I1098" s="119"/>
      <c r="J1098" s="119"/>
      <c r="K1098" s="119"/>
    </row>
    <row r="1099" spans="2:11">
      <c r="B1099" s="118"/>
      <c r="C1099" s="118"/>
      <c r="D1099" s="118"/>
      <c r="E1099" s="119"/>
      <c r="F1099" s="119"/>
      <c r="G1099" s="119"/>
      <c r="H1099" s="119"/>
      <c r="I1099" s="119"/>
      <c r="J1099" s="119"/>
      <c r="K1099" s="119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143</v>
      </c>
      <c r="C1" s="67" t="s" vm="1">
        <v>223</v>
      </c>
    </row>
    <row r="2" spans="2:17">
      <c r="B2" s="46" t="s">
        <v>142</v>
      </c>
      <c r="C2" s="67" t="s">
        <v>224</v>
      </c>
    </row>
    <row r="3" spans="2:17">
      <c r="B3" s="46" t="s">
        <v>144</v>
      </c>
      <c r="C3" s="67" t="s">
        <v>225</v>
      </c>
    </row>
    <row r="4" spans="2:17">
      <c r="B4" s="46" t="s">
        <v>145</v>
      </c>
      <c r="C4" s="67">
        <v>2207</v>
      </c>
    </row>
    <row r="6" spans="2:17" ht="26.25" customHeight="1">
      <c r="B6" s="147" t="s">
        <v>171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</row>
    <row r="7" spans="2:17" ht="26.25" customHeight="1">
      <c r="B7" s="147" t="s">
        <v>99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2:17" s="3" customFormat="1" ht="47.25">
      <c r="B8" s="21" t="s">
        <v>113</v>
      </c>
      <c r="C8" s="29" t="s">
        <v>44</v>
      </c>
      <c r="D8" s="29" t="s">
        <v>50</v>
      </c>
      <c r="E8" s="29" t="s">
        <v>14</v>
      </c>
      <c r="F8" s="29" t="s">
        <v>64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200</v>
      </c>
      <c r="M8" s="29" t="s">
        <v>199</v>
      </c>
      <c r="N8" s="29" t="s">
        <v>108</v>
      </c>
      <c r="O8" s="29" t="s">
        <v>57</v>
      </c>
      <c r="P8" s="29" t="s">
        <v>146</v>
      </c>
      <c r="Q8" s="30" t="s">
        <v>148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207</v>
      </c>
      <c r="M9" s="15"/>
      <c r="N9" s="15" t="s">
        <v>203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17" s="4" customFormat="1" ht="18" customHeight="1">
      <c r="B11" s="123" t="s">
        <v>2585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4">
        <v>0</v>
      </c>
      <c r="O11" s="68"/>
      <c r="P11" s="125">
        <v>0</v>
      </c>
      <c r="Q11" s="125">
        <v>0</v>
      </c>
    </row>
    <row r="12" spans="2:17" ht="18" customHeight="1">
      <c r="B12" s="126" t="s">
        <v>215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26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26" t="s">
        <v>198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26" t="s">
        <v>206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</row>
    <row r="112" spans="2:17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</row>
    <row r="113" spans="2:17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</row>
    <row r="114" spans="2:17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</row>
    <row r="115" spans="2:17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</row>
    <row r="116" spans="2:17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2:17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</row>
    <row r="118" spans="2:17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</row>
    <row r="119" spans="2:17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</row>
    <row r="120" spans="2:17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</row>
    <row r="121" spans="2:17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</row>
    <row r="122" spans="2:17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</row>
    <row r="123" spans="2:17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</row>
    <row r="124" spans="2:17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2:17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</row>
    <row r="126" spans="2:17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2:17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</row>
    <row r="128" spans="2:17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</row>
    <row r="129" spans="2:17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</row>
    <row r="130" spans="2:17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</row>
    <row r="131" spans="2:17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</row>
    <row r="132" spans="2:17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</row>
    <row r="133" spans="2:17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</row>
    <row r="134" spans="2:17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</row>
    <row r="135" spans="2:17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</row>
    <row r="136" spans="2:17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</row>
    <row r="137" spans="2:17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</row>
    <row r="138" spans="2:17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</row>
    <row r="139" spans="2:17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</row>
    <row r="140" spans="2:17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</row>
    <row r="141" spans="2:17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</row>
    <row r="142" spans="2:17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</row>
    <row r="143" spans="2:17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</row>
    <row r="144" spans="2:17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</row>
    <row r="145" spans="2:17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</row>
    <row r="146" spans="2:17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</row>
    <row r="147" spans="2:17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</row>
    <row r="148" spans="2:17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</row>
    <row r="149" spans="2:17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</row>
    <row r="150" spans="2:17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</row>
    <row r="151" spans="2:17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</row>
    <row r="152" spans="2:17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</row>
    <row r="153" spans="2:17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</row>
    <row r="154" spans="2:17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</row>
    <row r="155" spans="2:17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</row>
    <row r="156" spans="2:17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</row>
    <row r="157" spans="2:17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</row>
    <row r="158" spans="2:17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</row>
    <row r="159" spans="2:17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</row>
    <row r="160" spans="2:17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2:17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7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2:17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2:17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5" spans="2:17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</row>
    <row r="166" spans="2:17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</row>
    <row r="167" spans="2:17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</row>
    <row r="168" spans="2:17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</row>
    <row r="169" spans="2:17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7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7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</row>
    <row r="172" spans="2:17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</row>
    <row r="173" spans="2:17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</row>
    <row r="174" spans="2:17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</row>
    <row r="175" spans="2:17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</row>
    <row r="176" spans="2:17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</row>
    <row r="177" spans="2:17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</row>
    <row r="178" spans="2:17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</row>
    <row r="179" spans="2:17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</row>
    <row r="180" spans="2:17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</row>
    <row r="181" spans="2:17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</row>
    <row r="182" spans="2:17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</row>
    <row r="183" spans="2:17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</row>
    <row r="184" spans="2:17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</row>
    <row r="185" spans="2:17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</row>
    <row r="186" spans="2:17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</row>
    <row r="187" spans="2:17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</row>
    <row r="188" spans="2:17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</row>
    <row r="189" spans="2:17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</row>
    <row r="190" spans="2:17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</row>
    <row r="191" spans="2:17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</row>
    <row r="192" spans="2:17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</row>
    <row r="193" spans="2:17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</row>
    <row r="194" spans="2:17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</row>
    <row r="195" spans="2:17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</row>
    <row r="196" spans="2:17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</row>
    <row r="197" spans="2:17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</row>
    <row r="198" spans="2:17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</row>
    <row r="199" spans="2:17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</row>
    <row r="200" spans="2:17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</row>
    <row r="201" spans="2:17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</row>
    <row r="202" spans="2:17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</row>
    <row r="203" spans="2:17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</row>
    <row r="204" spans="2:17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</row>
    <row r="205" spans="2:17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</row>
    <row r="206" spans="2:17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</row>
    <row r="207" spans="2:17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</row>
    <row r="208" spans="2:17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</row>
    <row r="209" spans="2:17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</row>
    <row r="210" spans="2:17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</row>
    <row r="211" spans="2:17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</row>
    <row r="212" spans="2:17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</row>
    <row r="213" spans="2:17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</row>
    <row r="214" spans="2:17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</row>
    <row r="215" spans="2:17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</row>
    <row r="216" spans="2:17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</row>
    <row r="217" spans="2:17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</row>
    <row r="218" spans="2:17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</row>
    <row r="219" spans="2:17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</row>
    <row r="220" spans="2:17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</row>
    <row r="221" spans="2:17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</row>
    <row r="222" spans="2:17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</row>
    <row r="223" spans="2:17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</row>
    <row r="224" spans="2:17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</row>
    <row r="225" spans="2:17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</row>
    <row r="226" spans="2:17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</row>
    <row r="227" spans="2:17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</row>
    <row r="228" spans="2:17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</row>
    <row r="229" spans="2:17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</row>
    <row r="230" spans="2:17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</row>
    <row r="231" spans="2:17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</row>
    <row r="232" spans="2:17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</row>
    <row r="233" spans="2:17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</row>
    <row r="234" spans="2:17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</row>
    <row r="235" spans="2:17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</row>
    <row r="236" spans="2:17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</row>
    <row r="237" spans="2:17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</row>
    <row r="238" spans="2:17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</row>
    <row r="239" spans="2:17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</row>
    <row r="240" spans="2:17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</row>
    <row r="241" spans="2:17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</row>
    <row r="242" spans="2:17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</row>
    <row r="243" spans="2:17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</row>
    <row r="244" spans="2:17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</row>
    <row r="245" spans="2:17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</row>
    <row r="246" spans="2:17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</row>
    <row r="247" spans="2:17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</row>
    <row r="248" spans="2:17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</row>
    <row r="249" spans="2:17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</row>
    <row r="250" spans="2:17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</row>
    <row r="251" spans="2:17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</row>
    <row r="252" spans="2:17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</row>
    <row r="253" spans="2:17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</row>
    <row r="254" spans="2:17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</row>
    <row r="255" spans="2:17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</row>
    <row r="256" spans="2:17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</row>
    <row r="257" spans="2:17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</row>
    <row r="258" spans="2:17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</row>
    <row r="259" spans="2:17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</row>
    <row r="260" spans="2:17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</row>
    <row r="261" spans="2:17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</row>
    <row r="262" spans="2:17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</row>
    <row r="263" spans="2:17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</row>
    <row r="264" spans="2:17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</row>
    <row r="265" spans="2:17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</row>
    <row r="266" spans="2:17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</row>
    <row r="267" spans="2:17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</row>
    <row r="268" spans="2:17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</row>
    <row r="269" spans="2:17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</row>
    <row r="270" spans="2:17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</row>
    <row r="271" spans="2:17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</row>
    <row r="272" spans="2:17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</row>
    <row r="273" spans="2:17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</row>
    <row r="274" spans="2:17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</row>
    <row r="275" spans="2:17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</row>
    <row r="276" spans="2:17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</row>
    <row r="277" spans="2:17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</row>
    <row r="278" spans="2:17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</row>
    <row r="279" spans="2:17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</row>
    <row r="280" spans="2:17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</row>
    <row r="281" spans="2:17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</row>
    <row r="282" spans="2:17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</row>
    <row r="283" spans="2:17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</row>
    <row r="284" spans="2:17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</row>
    <row r="285" spans="2:17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</row>
    <row r="286" spans="2:17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</row>
    <row r="287" spans="2:17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</row>
    <row r="288" spans="2:17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</row>
    <row r="289" spans="2:17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</row>
    <row r="290" spans="2:17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</row>
    <row r="291" spans="2:17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</row>
    <row r="292" spans="2:17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</row>
    <row r="293" spans="2:17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</row>
    <row r="294" spans="2:17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</row>
    <row r="295" spans="2:17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</row>
    <row r="296" spans="2:17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</row>
    <row r="297" spans="2:17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</row>
    <row r="298" spans="2:17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</row>
    <row r="299" spans="2:17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</row>
    <row r="300" spans="2:17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</row>
    <row r="301" spans="2:17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</row>
    <row r="302" spans="2:17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</row>
    <row r="303" spans="2:17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</row>
    <row r="304" spans="2:17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</row>
    <row r="305" spans="2:17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</row>
    <row r="306" spans="2:17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</row>
    <row r="307" spans="2:17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</row>
    <row r="308" spans="2:17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</row>
    <row r="309" spans="2:17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</row>
    <row r="310" spans="2:17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</row>
    <row r="311" spans="2:17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</row>
    <row r="312" spans="2:17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</row>
    <row r="313" spans="2:17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</row>
    <row r="314" spans="2:17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</row>
    <row r="315" spans="2:17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</row>
    <row r="316" spans="2:17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</row>
    <row r="317" spans="2:17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</row>
    <row r="318" spans="2:17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</row>
    <row r="319" spans="2:17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</row>
    <row r="320" spans="2:17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</row>
    <row r="321" spans="2:17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</row>
    <row r="322" spans="2:17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</row>
    <row r="323" spans="2:17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</row>
    <row r="324" spans="2:17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</row>
    <row r="325" spans="2:17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</row>
    <row r="326" spans="2:17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</row>
    <row r="327" spans="2:17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</row>
    <row r="328" spans="2:17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</row>
    <row r="329" spans="2:17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</row>
    <row r="330" spans="2:17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</row>
    <row r="331" spans="2:17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</row>
    <row r="332" spans="2:17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</row>
    <row r="333" spans="2:17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</row>
    <row r="334" spans="2:17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</row>
    <row r="335" spans="2:17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</row>
    <row r="336" spans="2:17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</row>
    <row r="337" spans="2:17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</row>
    <row r="338" spans="2:17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</row>
    <row r="339" spans="2:17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</row>
    <row r="340" spans="2:17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</row>
    <row r="341" spans="2:17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</row>
    <row r="342" spans="2:17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</row>
    <row r="343" spans="2:17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</row>
    <row r="344" spans="2:17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</row>
    <row r="345" spans="2:17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2:17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</row>
    <row r="347" spans="2:17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2:17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</row>
    <row r="349" spans="2:17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</row>
    <row r="350" spans="2:17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</row>
    <row r="351" spans="2:17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</row>
    <row r="352" spans="2:17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</row>
    <row r="353" spans="2:17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2:17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</row>
    <row r="355" spans="2:17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</row>
    <row r="356" spans="2:17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</row>
    <row r="357" spans="2:17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2:17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</row>
    <row r="359" spans="2:17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</row>
    <row r="360" spans="2:17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2:17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</row>
    <row r="362" spans="2:17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2:17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2:17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</row>
    <row r="365" spans="2:17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2:17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</row>
    <row r="367" spans="2:17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2:17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2:17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2:17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</row>
    <row r="371" spans="2:17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2:17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</row>
    <row r="373" spans="2:17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2:17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</row>
    <row r="375" spans="2:17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2:17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</row>
    <row r="377" spans="2:17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2:17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</row>
    <row r="379" spans="2:17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</row>
    <row r="380" spans="2:17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</row>
    <row r="381" spans="2:17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</row>
    <row r="382" spans="2:17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</row>
    <row r="383" spans="2:17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</row>
    <row r="384" spans="2:17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</row>
    <row r="385" spans="2:17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</row>
    <row r="386" spans="2:17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</row>
    <row r="387" spans="2:17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</row>
    <row r="388" spans="2:17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</row>
    <row r="389" spans="2:17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2:17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2:17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2:17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</row>
    <row r="393" spans="2:17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</row>
    <row r="394" spans="2:17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</row>
    <row r="395" spans="2:17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2:17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</row>
    <row r="397" spans="2:17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2:17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</row>
    <row r="399" spans="2:17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2:17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</row>
    <row r="401" spans="2:17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2:17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</row>
    <row r="403" spans="2:17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</row>
    <row r="404" spans="2:17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</row>
    <row r="405" spans="2:17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</row>
    <row r="406" spans="2:17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</row>
    <row r="407" spans="2:17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</row>
    <row r="408" spans="2:17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</row>
    <row r="409" spans="2:17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</row>
    <row r="410" spans="2:17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</row>
    <row r="411" spans="2:17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</row>
    <row r="412" spans="2:17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</row>
    <row r="413" spans="2:17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</row>
    <row r="414" spans="2:17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</row>
    <row r="415" spans="2:17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</row>
    <row r="416" spans="2:17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</row>
    <row r="417" spans="2:17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</row>
    <row r="418" spans="2:17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</row>
    <row r="419" spans="2:17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</row>
    <row r="420" spans="2:17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</row>
    <row r="421" spans="2:17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</row>
    <row r="422" spans="2:17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</row>
    <row r="423" spans="2:17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</row>
    <row r="424" spans="2:17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</row>
    <row r="425" spans="2:17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</row>
    <row r="426" spans="2:17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</row>
    <row r="427" spans="2:17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</row>
    <row r="428" spans="2:17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</row>
    <row r="429" spans="2:17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</row>
    <row r="430" spans="2:17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</row>
    <row r="431" spans="2:17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</row>
    <row r="432" spans="2:17">
      <c r="B432" s="118"/>
      <c r="C432" s="118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</row>
    <row r="433" spans="2:17">
      <c r="B433" s="118"/>
      <c r="C433" s="118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</row>
    <row r="434" spans="2:17">
      <c r="B434" s="118"/>
      <c r="C434" s="118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</row>
    <row r="435" spans="2:17">
      <c r="B435" s="118"/>
      <c r="C435" s="118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</row>
    <row r="436" spans="2:17">
      <c r="B436" s="118"/>
      <c r="C436" s="118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</row>
    <row r="437" spans="2:17">
      <c r="B437" s="118"/>
      <c r="C437" s="118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</row>
    <row r="438" spans="2:17">
      <c r="B438" s="118"/>
      <c r="C438" s="118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</row>
    <row r="439" spans="2:17">
      <c r="B439" s="118"/>
      <c r="C439" s="118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</row>
    <row r="440" spans="2:17">
      <c r="B440" s="118"/>
      <c r="C440" s="118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</row>
    <row r="441" spans="2:17">
      <c r="B441" s="118"/>
      <c r="C441" s="118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</row>
    <row r="442" spans="2:17">
      <c r="B442" s="118"/>
      <c r="C442" s="118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</row>
    <row r="443" spans="2:17">
      <c r="B443" s="118"/>
      <c r="C443" s="118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</row>
    <row r="444" spans="2:17">
      <c r="B444" s="118"/>
      <c r="C444" s="118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</row>
    <row r="445" spans="2:17">
      <c r="B445" s="118"/>
      <c r="C445" s="118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</row>
    <row r="446" spans="2:17">
      <c r="B446" s="118"/>
      <c r="C446" s="118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</row>
    <row r="447" spans="2:17">
      <c r="B447" s="118"/>
      <c r="C447" s="118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</row>
    <row r="448" spans="2:17">
      <c r="B448" s="118"/>
      <c r="C448" s="118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</row>
    <row r="449" spans="2:17">
      <c r="B449" s="118"/>
      <c r="C449" s="118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</row>
    <row r="450" spans="2:17">
      <c r="B450" s="118"/>
      <c r="C450" s="118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</row>
    <row r="451" spans="2:17">
      <c r="B451" s="118"/>
      <c r="C451" s="118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</row>
    <row r="452" spans="2:17">
      <c r="B452" s="118"/>
      <c r="C452" s="118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</row>
    <row r="453" spans="2:17">
      <c r="B453" s="118"/>
      <c r="C453" s="118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</row>
    <row r="454" spans="2:17">
      <c r="B454" s="118"/>
      <c r="C454" s="118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</row>
    <row r="455" spans="2:17">
      <c r="B455" s="118"/>
      <c r="C455" s="118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</row>
    <row r="456" spans="2:17">
      <c r="B456" s="118"/>
      <c r="C456" s="118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</row>
    <row r="457" spans="2:17">
      <c r="B457" s="118"/>
      <c r="C457" s="118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</row>
    <row r="458" spans="2:17">
      <c r="B458" s="118"/>
      <c r="C458" s="118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</row>
    <row r="459" spans="2:17">
      <c r="B459" s="118"/>
      <c r="C459" s="118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</row>
    <row r="460" spans="2:17">
      <c r="B460" s="118"/>
      <c r="C460" s="118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</row>
    <row r="461" spans="2:17">
      <c r="B461" s="118"/>
      <c r="C461" s="118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</row>
    <row r="462" spans="2:17">
      <c r="B462" s="118"/>
      <c r="C462" s="118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</row>
    <row r="463" spans="2:17">
      <c r="B463" s="118"/>
      <c r="C463" s="118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</row>
    <row r="464" spans="2:17">
      <c r="B464" s="118"/>
      <c r="C464" s="118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</row>
    <row r="465" spans="2:17">
      <c r="B465" s="118"/>
      <c r="C465" s="118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</row>
    <row r="466" spans="2:17">
      <c r="B466" s="118"/>
      <c r="C466" s="118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</row>
    <row r="467" spans="2:17">
      <c r="B467" s="118"/>
      <c r="C467" s="118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</row>
    <row r="468" spans="2:17">
      <c r="B468" s="118"/>
      <c r="C468" s="118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</row>
    <row r="469" spans="2:17">
      <c r="B469" s="118"/>
      <c r="C469" s="118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</row>
    <row r="470" spans="2:17">
      <c r="B470" s="118"/>
      <c r="C470" s="118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</row>
    <row r="471" spans="2:17">
      <c r="B471" s="118"/>
      <c r="C471" s="118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</row>
    <row r="472" spans="2:17">
      <c r="B472" s="118"/>
      <c r="C472" s="118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</row>
    <row r="473" spans="2:17">
      <c r="B473" s="118"/>
      <c r="C473" s="118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</row>
    <row r="474" spans="2:17">
      <c r="B474" s="118"/>
      <c r="C474" s="118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</row>
    <row r="475" spans="2:17">
      <c r="B475" s="118"/>
      <c r="C475" s="118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</row>
    <row r="476" spans="2:17">
      <c r="B476" s="118"/>
      <c r="C476" s="118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</row>
    <row r="477" spans="2:17">
      <c r="B477" s="118"/>
      <c r="C477" s="118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</row>
    <row r="478" spans="2:17">
      <c r="B478" s="118"/>
      <c r="C478" s="118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</row>
    <row r="479" spans="2:17">
      <c r="B479" s="118"/>
      <c r="C479" s="118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</row>
    <row r="480" spans="2:17">
      <c r="B480" s="118"/>
      <c r="C480" s="118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</row>
    <row r="481" spans="2:17">
      <c r="B481" s="118"/>
      <c r="C481" s="118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</row>
    <row r="482" spans="2:17">
      <c r="B482" s="118"/>
      <c r="C482" s="118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</row>
    <row r="483" spans="2:17">
      <c r="B483" s="118"/>
      <c r="C483" s="118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</row>
    <row r="484" spans="2:17">
      <c r="B484" s="118"/>
      <c r="C484" s="118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</row>
    <row r="485" spans="2:17">
      <c r="B485" s="118"/>
      <c r="C485" s="118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</row>
    <row r="486" spans="2:17">
      <c r="B486" s="118"/>
      <c r="C486" s="118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</row>
    <row r="487" spans="2:17">
      <c r="B487" s="118"/>
      <c r="C487" s="118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</row>
    <row r="488" spans="2:17">
      <c r="B488" s="118"/>
      <c r="C488" s="118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</row>
    <row r="489" spans="2:17">
      <c r="B489" s="118"/>
      <c r="C489" s="118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</row>
    <row r="490" spans="2:17">
      <c r="B490" s="118"/>
      <c r="C490" s="118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</row>
    <row r="491" spans="2:17">
      <c r="B491" s="118"/>
      <c r="C491" s="118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</row>
    <row r="492" spans="2:17">
      <c r="B492" s="118"/>
      <c r="C492" s="118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</row>
    <row r="493" spans="2:17">
      <c r="B493" s="118"/>
      <c r="C493" s="118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</row>
    <row r="494" spans="2:17">
      <c r="B494" s="118"/>
      <c r="C494" s="118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</row>
    <row r="495" spans="2:17">
      <c r="B495" s="118"/>
      <c r="C495" s="118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</row>
    <row r="496" spans="2:17">
      <c r="B496" s="118"/>
      <c r="C496" s="118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</row>
    <row r="497" spans="2:17">
      <c r="B497" s="118"/>
      <c r="C497" s="118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</row>
    <row r="498" spans="2:17">
      <c r="B498" s="118"/>
      <c r="C498" s="118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</row>
    <row r="499" spans="2:17">
      <c r="B499" s="118"/>
      <c r="C499" s="118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</row>
    <row r="500" spans="2:17">
      <c r="B500" s="118"/>
      <c r="C500" s="118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</row>
    <row r="501" spans="2:17">
      <c r="B501" s="118"/>
      <c r="C501" s="118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</row>
    <row r="502" spans="2:17">
      <c r="B502" s="118"/>
      <c r="C502" s="118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</row>
    <row r="503" spans="2:17">
      <c r="B503" s="118"/>
      <c r="C503" s="118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</row>
    <row r="504" spans="2:17">
      <c r="B504" s="118"/>
      <c r="C504" s="118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</row>
    <row r="505" spans="2:17">
      <c r="B505" s="118"/>
      <c r="C505" s="118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</row>
    <row r="506" spans="2:17">
      <c r="B506" s="118"/>
      <c r="C506" s="118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</row>
    <row r="507" spans="2:17">
      <c r="B507" s="118"/>
      <c r="C507" s="118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</row>
    <row r="508" spans="2:17">
      <c r="B508" s="118"/>
      <c r="C508" s="118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</row>
    <row r="509" spans="2:17">
      <c r="B509" s="118"/>
      <c r="C509" s="118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</row>
    <row r="510" spans="2:17">
      <c r="B510" s="118"/>
      <c r="C510" s="118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</row>
    <row r="511" spans="2:17">
      <c r="B511" s="118"/>
      <c r="C511" s="118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</row>
    <row r="512" spans="2:17">
      <c r="B512" s="118"/>
      <c r="C512" s="118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</row>
    <row r="513" spans="2:17">
      <c r="B513" s="118"/>
      <c r="C513" s="118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</row>
    <row r="514" spans="2:17">
      <c r="B514" s="118"/>
      <c r="C514" s="118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</row>
    <row r="515" spans="2:17">
      <c r="B515" s="118"/>
      <c r="C515" s="118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</row>
    <row r="516" spans="2:17">
      <c r="B516" s="118"/>
      <c r="C516" s="118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</row>
    <row r="517" spans="2:17">
      <c r="B517" s="118"/>
      <c r="C517" s="118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</row>
    <row r="518" spans="2:17">
      <c r="B518" s="118"/>
      <c r="C518" s="118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</row>
    <row r="519" spans="2:17">
      <c r="B519" s="118"/>
      <c r="C519" s="118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</row>
    <row r="520" spans="2:17">
      <c r="B520" s="118"/>
      <c r="C520" s="118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</row>
    <row r="521" spans="2:17">
      <c r="B521" s="118"/>
      <c r="C521" s="118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</row>
    <row r="522" spans="2:17">
      <c r="B522" s="118"/>
      <c r="C522" s="118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</row>
    <row r="523" spans="2:17">
      <c r="B523" s="118"/>
      <c r="C523" s="118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</row>
    <row r="524" spans="2:17">
      <c r="B524" s="118"/>
      <c r="C524" s="118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</row>
    <row r="525" spans="2:17">
      <c r="B525" s="118"/>
      <c r="C525" s="118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</row>
    <row r="526" spans="2:17">
      <c r="B526" s="118"/>
      <c r="C526" s="118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</row>
    <row r="527" spans="2:17">
      <c r="B527" s="118"/>
      <c r="C527" s="118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</row>
    <row r="528" spans="2:17">
      <c r="B528" s="118"/>
      <c r="C528" s="118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</row>
    <row r="529" spans="2:17">
      <c r="B529" s="118"/>
      <c r="C529" s="118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</row>
    <row r="530" spans="2:17">
      <c r="B530" s="118"/>
      <c r="C530" s="118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</row>
    <row r="531" spans="2:17">
      <c r="B531" s="118"/>
      <c r="C531" s="118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</row>
    <row r="532" spans="2:17">
      <c r="B532" s="118"/>
      <c r="C532" s="118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</row>
    <row r="533" spans="2:17">
      <c r="B533" s="118"/>
      <c r="C533" s="118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</row>
    <row r="534" spans="2:17">
      <c r="B534" s="118"/>
      <c r="C534" s="118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</row>
    <row r="535" spans="2:17">
      <c r="B535" s="118"/>
      <c r="C535" s="118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</row>
    <row r="536" spans="2:17">
      <c r="B536" s="118"/>
      <c r="C536" s="118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</row>
    <row r="537" spans="2:17">
      <c r="B537" s="118"/>
      <c r="C537" s="118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</row>
    <row r="538" spans="2:17">
      <c r="B538" s="118"/>
      <c r="C538" s="118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</row>
    <row r="539" spans="2:17">
      <c r="B539" s="118"/>
      <c r="C539" s="118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</row>
    <row r="540" spans="2:17">
      <c r="B540" s="118"/>
      <c r="C540" s="118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</row>
    <row r="541" spans="2:17">
      <c r="B541" s="118"/>
      <c r="C541" s="118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</row>
    <row r="542" spans="2:17">
      <c r="B542" s="118"/>
      <c r="C542" s="118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</row>
    <row r="543" spans="2:17">
      <c r="B543" s="118"/>
      <c r="C543" s="118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</row>
    <row r="544" spans="2:17">
      <c r="B544" s="118"/>
      <c r="C544" s="118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</row>
    <row r="545" spans="2:17">
      <c r="B545" s="118"/>
      <c r="C545" s="118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</row>
    <row r="546" spans="2:17">
      <c r="B546" s="118"/>
      <c r="C546" s="118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</row>
    <row r="547" spans="2:17">
      <c r="B547" s="118"/>
      <c r="C547" s="118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</row>
    <row r="548" spans="2:17">
      <c r="B548" s="118"/>
      <c r="C548" s="118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</row>
    <row r="549" spans="2:17">
      <c r="B549" s="118"/>
      <c r="C549" s="118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</row>
    <row r="550" spans="2:17">
      <c r="B550" s="118"/>
      <c r="C550" s="118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</row>
    <row r="551" spans="2:17">
      <c r="B551" s="118"/>
      <c r="C551" s="118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</row>
    <row r="552" spans="2:17">
      <c r="B552" s="118"/>
      <c r="C552" s="118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</row>
    <row r="553" spans="2:17">
      <c r="B553" s="118"/>
      <c r="C553" s="118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</row>
    <row r="554" spans="2:17">
      <c r="B554" s="118"/>
      <c r="C554" s="118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</row>
    <row r="555" spans="2:17">
      <c r="B555" s="118"/>
      <c r="C555" s="118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</row>
    <row r="556" spans="2:17">
      <c r="B556" s="118"/>
      <c r="C556" s="118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</row>
    <row r="557" spans="2:17">
      <c r="B557" s="118"/>
      <c r="C557" s="118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</row>
    <row r="558" spans="2:17">
      <c r="B558" s="118"/>
      <c r="C558" s="118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8.140625" style="2" customWidth="1"/>
    <col min="4" max="4" width="10.140625" style="2" bestFit="1" customWidth="1"/>
    <col min="5" max="5" width="15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25.28515625" style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143</v>
      </c>
      <c r="C1" s="67" t="s" vm="1">
        <v>223</v>
      </c>
    </row>
    <row r="2" spans="2:18">
      <c r="B2" s="46" t="s">
        <v>142</v>
      </c>
      <c r="C2" s="67" t="s">
        <v>224</v>
      </c>
    </row>
    <row r="3" spans="2:18">
      <c r="B3" s="46" t="s">
        <v>144</v>
      </c>
      <c r="C3" s="67" t="s">
        <v>225</v>
      </c>
    </row>
    <row r="4" spans="2:18">
      <c r="B4" s="46" t="s">
        <v>145</v>
      </c>
      <c r="C4" s="67">
        <v>2207</v>
      </c>
    </row>
    <row r="6" spans="2:18" ht="26.25" customHeight="1">
      <c r="B6" s="147" t="s">
        <v>172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</row>
    <row r="7" spans="2:18" s="3" customFormat="1" ht="78.75">
      <c r="B7" s="47" t="s">
        <v>113</v>
      </c>
      <c r="C7" s="48" t="s">
        <v>184</v>
      </c>
      <c r="D7" s="48" t="s">
        <v>44</v>
      </c>
      <c r="E7" s="48" t="s">
        <v>114</v>
      </c>
      <c r="F7" s="48" t="s">
        <v>14</v>
      </c>
      <c r="G7" s="48" t="s">
        <v>101</v>
      </c>
      <c r="H7" s="48" t="s">
        <v>64</v>
      </c>
      <c r="I7" s="48" t="s">
        <v>17</v>
      </c>
      <c r="J7" s="48" t="s">
        <v>222</v>
      </c>
      <c r="K7" s="48" t="s">
        <v>100</v>
      </c>
      <c r="L7" s="48" t="s">
        <v>33</v>
      </c>
      <c r="M7" s="48" t="s">
        <v>18</v>
      </c>
      <c r="N7" s="48" t="s">
        <v>200</v>
      </c>
      <c r="O7" s="48" t="s">
        <v>199</v>
      </c>
      <c r="P7" s="48" t="s">
        <v>108</v>
      </c>
      <c r="Q7" s="48" t="s">
        <v>146</v>
      </c>
      <c r="R7" s="50" t="s">
        <v>148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207</v>
      </c>
      <c r="O8" s="15"/>
      <c r="P8" s="15" t="s">
        <v>203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110</v>
      </c>
      <c r="R9" s="19" t="s">
        <v>111</v>
      </c>
    </row>
    <row r="10" spans="2:18" s="4" customFormat="1" ht="18" customHeight="1">
      <c r="B10" s="84" t="s">
        <v>38</v>
      </c>
      <c r="C10" s="85"/>
      <c r="D10" s="85"/>
      <c r="E10" s="85"/>
      <c r="F10" s="85"/>
      <c r="G10" s="85"/>
      <c r="H10" s="85"/>
      <c r="I10" s="87">
        <v>5.8429342374146636</v>
      </c>
      <c r="J10" s="85"/>
      <c r="K10" s="85"/>
      <c r="L10" s="85"/>
      <c r="M10" s="88">
        <v>4.2492780601927717E-2</v>
      </c>
      <c r="N10" s="87"/>
      <c r="O10" s="89"/>
      <c r="P10" s="87">
        <v>79621.925572171007</v>
      </c>
      <c r="Q10" s="90">
        <f>IFERROR(P10/$P$10,0)</f>
        <v>1</v>
      </c>
      <c r="R10" s="90">
        <f>P10/'סכום נכסי הקרן'!$C$42</f>
        <v>2.4126464420915067E-2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79">
        <v>5.9722958260066337</v>
      </c>
      <c r="J11" s="71"/>
      <c r="K11" s="71"/>
      <c r="L11" s="71"/>
      <c r="M11" s="91">
        <v>4.1521145933338E-2</v>
      </c>
      <c r="N11" s="79"/>
      <c r="O11" s="81"/>
      <c r="P11" s="79">
        <v>76793.052385831994</v>
      </c>
      <c r="Q11" s="80">
        <f t="shared" ref="Q11:Q74" si="0">IFERROR(P11/$P$10,0)</f>
        <v>0.96447117843470309</v>
      </c>
      <c r="R11" s="80">
        <f>P11/'סכום נכסי הקרן'!$C$42</f>
        <v>2.3269279571502894E-2</v>
      </c>
    </row>
    <row r="12" spans="2:18">
      <c r="B12" s="86" t="s">
        <v>34</v>
      </c>
      <c r="C12" s="71"/>
      <c r="D12" s="71"/>
      <c r="E12" s="71"/>
      <c r="F12" s="71"/>
      <c r="G12" s="71"/>
      <c r="H12" s="71"/>
      <c r="I12" s="79">
        <v>6.7162396515439164</v>
      </c>
      <c r="J12" s="71"/>
      <c r="K12" s="71"/>
      <c r="L12" s="71"/>
      <c r="M12" s="91">
        <v>3.5460940025598638E-2</v>
      </c>
      <c r="N12" s="79"/>
      <c r="O12" s="81"/>
      <c r="P12" s="79">
        <f>SUM(P13:P31)</f>
        <v>9601.5940678859988</v>
      </c>
      <c r="Q12" s="80">
        <f t="shared" si="0"/>
        <v>0.12058982496200635</v>
      </c>
      <c r="R12" s="80">
        <f>P12/'סכום נכסי הקרן'!$C$42</f>
        <v>2.9094061214702217E-3</v>
      </c>
    </row>
    <row r="13" spans="2:18">
      <c r="B13" s="75" t="s">
        <v>2612</v>
      </c>
      <c r="C13" s="82" t="s">
        <v>2372</v>
      </c>
      <c r="D13" s="69">
        <v>6028</v>
      </c>
      <c r="E13" s="69"/>
      <c r="F13" s="69" t="s">
        <v>486</v>
      </c>
      <c r="G13" s="94">
        <v>43100</v>
      </c>
      <c r="H13" s="69"/>
      <c r="I13" s="76">
        <v>7.5499999999802476</v>
      </c>
      <c r="J13" s="82" t="s">
        <v>26</v>
      </c>
      <c r="K13" s="82" t="s">
        <v>130</v>
      </c>
      <c r="L13" s="83">
        <v>6.4499999999824836E-2</v>
      </c>
      <c r="M13" s="83">
        <v>6.4499999999824836E-2</v>
      </c>
      <c r="N13" s="76">
        <v>129126.890057</v>
      </c>
      <c r="O13" s="78">
        <v>103.9</v>
      </c>
      <c r="P13" s="76">
        <v>134.16283878300001</v>
      </c>
      <c r="Q13" s="77">
        <f t="shared" si="0"/>
        <v>1.6849986711435655E-3</v>
      </c>
      <c r="R13" s="77">
        <f>P13/'סכום נכסי הקרן'!$C$42</f>
        <v>4.0653060488634397E-5</v>
      </c>
    </row>
    <row r="14" spans="2:18">
      <c r="B14" s="75" t="s">
        <v>2612</v>
      </c>
      <c r="C14" s="82" t="s">
        <v>2372</v>
      </c>
      <c r="D14" s="69">
        <v>6869</v>
      </c>
      <c r="E14" s="69"/>
      <c r="F14" s="69" t="s">
        <v>486</v>
      </c>
      <c r="G14" s="94">
        <v>43555</v>
      </c>
      <c r="H14" s="69"/>
      <c r="I14" s="76">
        <v>3.6000000000141235</v>
      </c>
      <c r="J14" s="82" t="s">
        <v>26</v>
      </c>
      <c r="K14" s="82" t="s">
        <v>130</v>
      </c>
      <c r="L14" s="83">
        <v>5.3400000000127103E-2</v>
      </c>
      <c r="M14" s="83">
        <v>5.3400000000127103E-2</v>
      </c>
      <c r="N14" s="76">
        <v>27807.38075</v>
      </c>
      <c r="O14" s="78">
        <v>101.85</v>
      </c>
      <c r="P14" s="76">
        <v>28.321817296000003</v>
      </c>
      <c r="Q14" s="77">
        <f t="shared" si="0"/>
        <v>3.5570374733437594E-4</v>
      </c>
      <c r="R14" s="77">
        <f>P14/'סכום נכסי הקרן'!$C$42</f>
        <v>8.5818738044489836E-6</v>
      </c>
    </row>
    <row r="15" spans="2:18">
      <c r="B15" s="75" t="s">
        <v>2612</v>
      </c>
      <c r="C15" s="82" t="s">
        <v>2372</v>
      </c>
      <c r="D15" s="69">
        <v>6870</v>
      </c>
      <c r="E15" s="69"/>
      <c r="F15" s="69" t="s">
        <v>486</v>
      </c>
      <c r="G15" s="94">
        <v>43555</v>
      </c>
      <c r="H15" s="69"/>
      <c r="I15" s="76">
        <v>5.2600000000016074</v>
      </c>
      <c r="J15" s="82" t="s">
        <v>26</v>
      </c>
      <c r="K15" s="82" t="s">
        <v>130</v>
      </c>
      <c r="L15" s="83">
        <v>4.350000000001935E-2</v>
      </c>
      <c r="M15" s="83">
        <v>4.350000000001935E-2</v>
      </c>
      <c r="N15" s="76">
        <v>332463.11154399998</v>
      </c>
      <c r="O15" s="78">
        <v>101.06</v>
      </c>
      <c r="P15" s="76">
        <v>335.98722052099998</v>
      </c>
      <c r="Q15" s="77">
        <f t="shared" si="0"/>
        <v>4.2197826554251569E-3</v>
      </c>
      <c r="R15" s="77">
        <f>P15/'סכום נכסי הקרן'!$C$42</f>
        <v>1.0180843610010955E-4</v>
      </c>
    </row>
    <row r="16" spans="2:18">
      <c r="B16" s="75" t="s">
        <v>2612</v>
      </c>
      <c r="C16" s="82" t="s">
        <v>2372</v>
      </c>
      <c r="D16" s="69">
        <v>6868</v>
      </c>
      <c r="E16" s="69"/>
      <c r="F16" s="69" t="s">
        <v>486</v>
      </c>
      <c r="G16" s="94">
        <v>43555</v>
      </c>
      <c r="H16" s="69"/>
      <c r="I16" s="76">
        <v>5.1199999999957839</v>
      </c>
      <c r="J16" s="82" t="s">
        <v>26</v>
      </c>
      <c r="K16" s="82" t="s">
        <v>130</v>
      </c>
      <c r="L16" s="83">
        <v>5.2299999999932706E-2</v>
      </c>
      <c r="M16" s="83">
        <v>5.2299999999932706E-2</v>
      </c>
      <c r="N16" s="76">
        <v>198999.89402899999</v>
      </c>
      <c r="O16" s="78">
        <v>123.97</v>
      </c>
      <c r="P16" s="76">
        <v>246.70013964200001</v>
      </c>
      <c r="Q16" s="77">
        <f t="shared" si="0"/>
        <v>3.0983945423222119E-3</v>
      </c>
      <c r="R16" s="77">
        <f>P16/'סכום נכסי הקרן'!$C$42</f>
        <v>7.4753305687294278E-5</v>
      </c>
    </row>
    <row r="17" spans="2:18">
      <c r="B17" s="75" t="s">
        <v>2612</v>
      </c>
      <c r="C17" s="82" t="s">
        <v>2372</v>
      </c>
      <c r="D17" s="69">
        <v>6867</v>
      </c>
      <c r="E17" s="69"/>
      <c r="F17" s="69" t="s">
        <v>486</v>
      </c>
      <c r="G17" s="94">
        <v>43555</v>
      </c>
      <c r="H17" s="69"/>
      <c r="I17" s="76">
        <v>5.1599999999952839</v>
      </c>
      <c r="J17" s="82" t="s">
        <v>26</v>
      </c>
      <c r="K17" s="82" t="s">
        <v>130</v>
      </c>
      <c r="L17" s="83">
        <v>5.1399999999965529E-2</v>
      </c>
      <c r="M17" s="83">
        <v>5.1399999999965529E-2</v>
      </c>
      <c r="N17" s="76">
        <v>483403.63332099997</v>
      </c>
      <c r="O17" s="78">
        <v>114.04</v>
      </c>
      <c r="P17" s="76">
        <v>551.27343788500002</v>
      </c>
      <c r="Q17" s="77">
        <f t="shared" si="0"/>
        <v>6.9236386073747245E-3</v>
      </c>
      <c r="R17" s="77">
        <f>P17/'סכום נכסי הקרן'!$C$42</f>
        <v>1.6704292052410023E-4</v>
      </c>
    </row>
    <row r="18" spans="2:18">
      <c r="B18" s="75" t="s">
        <v>2612</v>
      </c>
      <c r="C18" s="82" t="s">
        <v>2372</v>
      </c>
      <c r="D18" s="69">
        <v>6866</v>
      </c>
      <c r="E18" s="69"/>
      <c r="F18" s="69" t="s">
        <v>486</v>
      </c>
      <c r="G18" s="94">
        <v>43555</v>
      </c>
      <c r="H18" s="69"/>
      <c r="I18" s="76">
        <v>5.8600000000007491</v>
      </c>
      <c r="J18" s="82" t="s">
        <v>26</v>
      </c>
      <c r="K18" s="82" t="s">
        <v>130</v>
      </c>
      <c r="L18" s="83">
        <v>3.2200000000002497E-2</v>
      </c>
      <c r="M18" s="83">
        <v>3.2200000000002497E-2</v>
      </c>
      <c r="N18" s="76">
        <v>727074.01462000003</v>
      </c>
      <c r="O18" s="78">
        <v>110.17</v>
      </c>
      <c r="P18" s="76">
        <v>801.01734343999999</v>
      </c>
      <c r="Q18" s="77">
        <f t="shared" si="0"/>
        <v>1.0060260885224897E-2</v>
      </c>
      <c r="R18" s="77">
        <f>P18/'סכום נכסי הקרן'!$C$42</f>
        <v>2.4271852631250202E-4</v>
      </c>
    </row>
    <row r="19" spans="2:18">
      <c r="B19" s="75" t="s">
        <v>2612</v>
      </c>
      <c r="C19" s="82" t="s">
        <v>2372</v>
      </c>
      <c r="D19" s="69">
        <v>6865</v>
      </c>
      <c r="E19" s="69"/>
      <c r="F19" s="69" t="s">
        <v>486</v>
      </c>
      <c r="G19" s="94">
        <v>43555</v>
      </c>
      <c r="H19" s="69"/>
      <c r="I19" s="76">
        <v>4.1500000000007633</v>
      </c>
      <c r="J19" s="82" t="s">
        <v>26</v>
      </c>
      <c r="K19" s="82" t="s">
        <v>130</v>
      </c>
      <c r="L19" s="83">
        <v>2.3599999999996502E-2</v>
      </c>
      <c r="M19" s="83">
        <v>2.3599999999996502E-2</v>
      </c>
      <c r="N19" s="76">
        <v>375314.81067799998</v>
      </c>
      <c r="O19" s="78">
        <v>122.04</v>
      </c>
      <c r="P19" s="76">
        <v>458.03423883100004</v>
      </c>
      <c r="Q19" s="77">
        <f t="shared" si="0"/>
        <v>5.7526144405516547E-3</v>
      </c>
      <c r="R19" s="77">
        <f>P19/'סכום נכסי הקרן'!$C$42</f>
        <v>1.3879024762721175E-4</v>
      </c>
    </row>
    <row r="20" spans="2:18">
      <c r="B20" s="75" t="s">
        <v>2612</v>
      </c>
      <c r="C20" s="82" t="s">
        <v>2372</v>
      </c>
      <c r="D20" s="69">
        <v>5212</v>
      </c>
      <c r="E20" s="69"/>
      <c r="F20" s="69" t="s">
        <v>486</v>
      </c>
      <c r="G20" s="94">
        <v>42643</v>
      </c>
      <c r="H20" s="69"/>
      <c r="I20" s="76">
        <v>6.8799999999928545</v>
      </c>
      <c r="J20" s="82" t="s">
        <v>26</v>
      </c>
      <c r="K20" s="82" t="s">
        <v>130</v>
      </c>
      <c r="L20" s="83">
        <v>4.6699999999965894E-2</v>
      </c>
      <c r="M20" s="83">
        <v>4.6699999999965894E-2</v>
      </c>
      <c r="N20" s="76">
        <v>309277.37032699998</v>
      </c>
      <c r="O20" s="78">
        <v>99.54</v>
      </c>
      <c r="P20" s="76">
        <v>307.85469441499998</v>
      </c>
      <c r="Q20" s="77">
        <f t="shared" si="0"/>
        <v>3.8664562832753141E-3</v>
      </c>
      <c r="R20" s="77">
        <f>P20/'סכום נכסי הקרן'!$C$42</f>
        <v>9.328391995346537E-5</v>
      </c>
    </row>
    <row r="21" spans="2:18">
      <c r="B21" s="75" t="s">
        <v>2612</v>
      </c>
      <c r="C21" s="82" t="s">
        <v>2372</v>
      </c>
      <c r="D21" s="69">
        <v>5211</v>
      </c>
      <c r="E21" s="69"/>
      <c r="F21" s="69" t="s">
        <v>486</v>
      </c>
      <c r="G21" s="94">
        <v>42643</v>
      </c>
      <c r="H21" s="69"/>
      <c r="I21" s="76">
        <v>4.6999999999966313</v>
      </c>
      <c r="J21" s="82" t="s">
        <v>26</v>
      </c>
      <c r="K21" s="82" t="s">
        <v>130</v>
      </c>
      <c r="L21" s="83">
        <v>4.3699999999971366E-2</v>
      </c>
      <c r="M21" s="83">
        <v>4.3699999999971366E-2</v>
      </c>
      <c r="N21" s="76">
        <v>241871.979597</v>
      </c>
      <c r="O21" s="78">
        <v>98.17</v>
      </c>
      <c r="P21" s="76">
        <v>237.44572236399995</v>
      </c>
      <c r="Q21" s="77">
        <f t="shared" si="0"/>
        <v>2.9821650337855006E-3</v>
      </c>
      <c r="R21" s="77">
        <f>P21/'סכום נכסי הקרן'!$C$42</f>
        <v>7.1949098584922857E-5</v>
      </c>
    </row>
    <row r="22" spans="2:18">
      <c r="B22" s="75" t="s">
        <v>2612</v>
      </c>
      <c r="C22" s="82" t="s">
        <v>2372</v>
      </c>
      <c r="D22" s="69">
        <v>6027</v>
      </c>
      <c r="E22" s="69"/>
      <c r="F22" s="69" t="s">
        <v>486</v>
      </c>
      <c r="G22" s="94">
        <v>43100</v>
      </c>
      <c r="H22" s="69"/>
      <c r="I22" s="76">
        <v>8.0799999999964722</v>
      </c>
      <c r="J22" s="82" t="s">
        <v>26</v>
      </c>
      <c r="K22" s="82" t="s">
        <v>130</v>
      </c>
      <c r="L22" s="83">
        <v>4.5399999999972573E-2</v>
      </c>
      <c r="M22" s="83">
        <v>4.5399999999972573E-2</v>
      </c>
      <c r="N22" s="76">
        <v>506280.425452</v>
      </c>
      <c r="O22" s="78">
        <v>100.84</v>
      </c>
      <c r="P22" s="76">
        <v>510.53318101000008</v>
      </c>
      <c r="Q22" s="77">
        <f t="shared" si="0"/>
        <v>6.4119672733516341E-3</v>
      </c>
      <c r="R22" s="77">
        <f>P22/'סכום נכסי הקרן'!$C$42</f>
        <v>1.5469810028859E-4</v>
      </c>
    </row>
    <row r="23" spans="2:18">
      <c r="B23" s="75" t="s">
        <v>2612</v>
      </c>
      <c r="C23" s="82" t="s">
        <v>2372</v>
      </c>
      <c r="D23" s="69">
        <v>5025</v>
      </c>
      <c r="E23" s="69"/>
      <c r="F23" s="69" t="s">
        <v>486</v>
      </c>
      <c r="G23" s="94">
        <v>42551</v>
      </c>
      <c r="H23" s="69"/>
      <c r="I23" s="76">
        <v>7.5399999999905036</v>
      </c>
      <c r="J23" s="82" t="s">
        <v>26</v>
      </c>
      <c r="K23" s="82" t="s">
        <v>130</v>
      </c>
      <c r="L23" s="83">
        <v>4.8699999999952517E-2</v>
      </c>
      <c r="M23" s="83">
        <v>4.8699999999952517E-2</v>
      </c>
      <c r="N23" s="76">
        <v>319789.06301500002</v>
      </c>
      <c r="O23" s="78">
        <v>98.8</v>
      </c>
      <c r="P23" s="76">
        <v>315.95159425000003</v>
      </c>
      <c r="Q23" s="77">
        <f t="shared" si="0"/>
        <v>3.9681481197489351E-3</v>
      </c>
      <c r="R23" s="77">
        <f>P23/'סכום נכסי הקרן'!$C$42</f>
        <v>9.5737384428043701E-5</v>
      </c>
    </row>
    <row r="24" spans="2:18">
      <c r="B24" s="75" t="s">
        <v>2612</v>
      </c>
      <c r="C24" s="82" t="s">
        <v>2372</v>
      </c>
      <c r="D24" s="69">
        <v>5024</v>
      </c>
      <c r="E24" s="69"/>
      <c r="F24" s="69" t="s">
        <v>486</v>
      </c>
      <c r="G24" s="94">
        <v>42551</v>
      </c>
      <c r="H24" s="69"/>
      <c r="I24" s="76">
        <v>5.6199999999905694</v>
      </c>
      <c r="J24" s="82" t="s">
        <v>26</v>
      </c>
      <c r="K24" s="82" t="s">
        <v>130</v>
      </c>
      <c r="L24" s="83">
        <v>4.3099999999952843E-2</v>
      </c>
      <c r="M24" s="83">
        <v>4.3099999999952843E-2</v>
      </c>
      <c r="N24" s="76">
        <v>208203.170904</v>
      </c>
      <c r="O24" s="78">
        <v>100.84</v>
      </c>
      <c r="P24" s="76">
        <v>209.95207752900001</v>
      </c>
      <c r="Q24" s="77">
        <f t="shared" si="0"/>
        <v>2.6368625980879475E-3</v>
      </c>
      <c r="R24" s="77">
        <f>P24/'סכום נכסי הקרן'!$C$42</f>
        <v>6.3618171655610529E-5</v>
      </c>
    </row>
    <row r="25" spans="2:18">
      <c r="B25" s="75" t="s">
        <v>2612</v>
      </c>
      <c r="C25" s="82" t="s">
        <v>2372</v>
      </c>
      <c r="D25" s="69">
        <v>6026</v>
      </c>
      <c r="E25" s="69"/>
      <c r="F25" s="69" t="s">
        <v>486</v>
      </c>
      <c r="G25" s="94">
        <v>43100</v>
      </c>
      <c r="H25" s="69"/>
      <c r="I25" s="76">
        <v>6.3800000000030828</v>
      </c>
      <c r="J25" s="82" t="s">
        <v>26</v>
      </c>
      <c r="K25" s="82" t="s">
        <v>130</v>
      </c>
      <c r="L25" s="83">
        <v>4.18000000000242E-2</v>
      </c>
      <c r="M25" s="83">
        <v>4.18000000000242E-2</v>
      </c>
      <c r="N25" s="76">
        <v>615672.81779600005</v>
      </c>
      <c r="O25" s="78">
        <v>98.02</v>
      </c>
      <c r="P25" s="76">
        <v>603.48249600299994</v>
      </c>
      <c r="Q25" s="77">
        <f t="shared" si="0"/>
        <v>7.5793506834495048E-3</v>
      </c>
      <c r="R25" s="77">
        <f>P25/'סכום נכסי הקרן'!$C$42</f>
        <v>1.8286293459788278E-4</v>
      </c>
    </row>
    <row r="26" spans="2:18">
      <c r="B26" s="75" t="s">
        <v>2612</v>
      </c>
      <c r="C26" s="82" t="s">
        <v>2372</v>
      </c>
      <c r="D26" s="69">
        <v>5023</v>
      </c>
      <c r="E26" s="69"/>
      <c r="F26" s="69" t="s">
        <v>486</v>
      </c>
      <c r="G26" s="94">
        <v>42551</v>
      </c>
      <c r="H26" s="69"/>
      <c r="I26" s="76">
        <v>7.6300000000037427</v>
      </c>
      <c r="J26" s="82" t="s">
        <v>26</v>
      </c>
      <c r="K26" s="82" t="s">
        <v>130</v>
      </c>
      <c r="L26" s="83">
        <v>4.2600000000024139E-2</v>
      </c>
      <c r="M26" s="83">
        <v>4.2600000000024139E-2</v>
      </c>
      <c r="N26" s="76">
        <v>947718.88467399997</v>
      </c>
      <c r="O26" s="78">
        <v>104.04</v>
      </c>
      <c r="P26" s="76">
        <v>986.006287337</v>
      </c>
      <c r="Q26" s="77">
        <f t="shared" si="0"/>
        <v>1.2383602635222165E-2</v>
      </c>
      <c r="R26" s="77">
        <f>P26/'סכום נכסי הקרן'!$C$42</f>
        <v>2.9877254838143764E-4</v>
      </c>
    </row>
    <row r="27" spans="2:18">
      <c r="B27" s="75" t="s">
        <v>2612</v>
      </c>
      <c r="C27" s="82" t="s">
        <v>2372</v>
      </c>
      <c r="D27" s="69">
        <v>5210</v>
      </c>
      <c r="E27" s="69"/>
      <c r="F27" s="69" t="s">
        <v>486</v>
      </c>
      <c r="G27" s="94">
        <v>42643</v>
      </c>
      <c r="H27" s="69"/>
      <c r="I27" s="76">
        <v>7.0500000000023428</v>
      </c>
      <c r="J27" s="82" t="s">
        <v>26</v>
      </c>
      <c r="K27" s="82" t="s">
        <v>130</v>
      </c>
      <c r="L27" s="83">
        <v>3.390000000001557E-2</v>
      </c>
      <c r="M27" s="83">
        <v>3.390000000001557E-2</v>
      </c>
      <c r="N27" s="76">
        <v>724007.19219999993</v>
      </c>
      <c r="O27" s="78">
        <v>109.15</v>
      </c>
      <c r="P27" s="76">
        <v>790.25351964299989</v>
      </c>
      <c r="Q27" s="77">
        <f t="shared" si="0"/>
        <v>9.9250742049273519E-3</v>
      </c>
      <c r="R27" s="77">
        <f>P27/'סכום נכסי הקרן'!$C$42</f>
        <v>2.3945694968012163E-4</v>
      </c>
    </row>
    <row r="28" spans="2:18">
      <c r="B28" s="75" t="s">
        <v>2612</v>
      </c>
      <c r="C28" s="82" t="s">
        <v>2372</v>
      </c>
      <c r="D28" s="69">
        <v>6025</v>
      </c>
      <c r="E28" s="69"/>
      <c r="F28" s="69" t="s">
        <v>486</v>
      </c>
      <c r="G28" s="94">
        <v>43100</v>
      </c>
      <c r="H28" s="69"/>
      <c r="I28" s="76">
        <v>8.3599999999986387</v>
      </c>
      <c r="J28" s="82" t="s">
        <v>26</v>
      </c>
      <c r="K28" s="82" t="s">
        <v>130</v>
      </c>
      <c r="L28" s="83">
        <v>3.4899999999990085E-2</v>
      </c>
      <c r="M28" s="83">
        <v>3.4899999999990085E-2</v>
      </c>
      <c r="N28" s="76">
        <v>910144.78012300003</v>
      </c>
      <c r="O28" s="78">
        <v>109.75</v>
      </c>
      <c r="P28" s="76">
        <v>998.88377545100013</v>
      </c>
      <c r="Q28" s="77">
        <f t="shared" si="0"/>
        <v>1.2545335575256725E-2</v>
      </c>
      <c r="R28" s="77">
        <f>P28/'סכום נכסי הקרן'!$C$42</f>
        <v>3.0267459240487142E-4</v>
      </c>
    </row>
    <row r="29" spans="2:18">
      <c r="B29" s="75" t="s">
        <v>2612</v>
      </c>
      <c r="C29" s="82" t="s">
        <v>2372</v>
      </c>
      <c r="D29" s="69">
        <v>5022</v>
      </c>
      <c r="E29" s="69"/>
      <c r="F29" s="69" t="s">
        <v>486</v>
      </c>
      <c r="G29" s="94">
        <v>42551</v>
      </c>
      <c r="H29" s="69"/>
      <c r="I29" s="76">
        <v>7.1199999999976766</v>
      </c>
      <c r="J29" s="82" t="s">
        <v>26</v>
      </c>
      <c r="K29" s="82" t="s">
        <v>130</v>
      </c>
      <c r="L29" s="83">
        <v>2.0599999999995136E-2</v>
      </c>
      <c r="M29" s="83">
        <v>2.0599999999995136E-2</v>
      </c>
      <c r="N29" s="76">
        <v>642680.45050399995</v>
      </c>
      <c r="O29" s="78">
        <v>115.19</v>
      </c>
      <c r="P29" s="76">
        <v>740.30341595599998</v>
      </c>
      <c r="Q29" s="77">
        <f t="shared" si="0"/>
        <v>9.2977331386563025E-3</v>
      </c>
      <c r="R29" s="77">
        <f>P29/'סכום נכסי הקרן'!$C$42</f>
        <v>2.2432142776495425E-4</v>
      </c>
    </row>
    <row r="30" spans="2:18">
      <c r="B30" s="75" t="s">
        <v>2612</v>
      </c>
      <c r="C30" s="82" t="s">
        <v>2372</v>
      </c>
      <c r="D30" s="69">
        <v>6024</v>
      </c>
      <c r="E30" s="69"/>
      <c r="F30" s="69" t="s">
        <v>486</v>
      </c>
      <c r="G30" s="94">
        <v>43100</v>
      </c>
      <c r="H30" s="69"/>
      <c r="I30" s="76">
        <v>7.5900000000036112</v>
      </c>
      <c r="J30" s="82" t="s">
        <v>26</v>
      </c>
      <c r="K30" s="82" t="s">
        <v>130</v>
      </c>
      <c r="L30" s="83">
        <v>1.4500000000011868E-2</v>
      </c>
      <c r="M30" s="83">
        <v>1.4500000000011868E-2</v>
      </c>
      <c r="N30" s="76">
        <v>663160.23228</v>
      </c>
      <c r="O30" s="78">
        <v>117.29491063414281</v>
      </c>
      <c r="P30" s="76">
        <v>777.85320181399993</v>
      </c>
      <c r="Q30" s="77">
        <f t="shared" si="0"/>
        <v>9.7693342157234974E-3</v>
      </c>
      <c r="R30" s="77">
        <f>P30/'סכום נכסי הקרן'!$C$42</f>
        <v>2.3569949437168117E-4</v>
      </c>
    </row>
    <row r="31" spans="2:18">
      <c r="B31" s="75" t="s">
        <v>2612</v>
      </c>
      <c r="C31" s="82" t="s">
        <v>2372</v>
      </c>
      <c r="D31" s="69">
        <v>5209</v>
      </c>
      <c r="E31" s="69"/>
      <c r="F31" s="69" t="s">
        <v>486</v>
      </c>
      <c r="G31" s="94">
        <v>42643</v>
      </c>
      <c r="H31" s="69"/>
      <c r="I31" s="76">
        <v>6.149999999997533</v>
      </c>
      <c r="J31" s="82" t="s">
        <v>26</v>
      </c>
      <c r="K31" s="82" t="s">
        <v>130</v>
      </c>
      <c r="L31" s="83">
        <v>1.859999999998661E-2</v>
      </c>
      <c r="M31" s="83">
        <v>1.859999999998661E-2</v>
      </c>
      <c r="N31" s="76">
        <v>492474.53232699999</v>
      </c>
      <c r="O31" s="78">
        <v>115.25</v>
      </c>
      <c r="P31" s="76">
        <v>567.57706571599999</v>
      </c>
      <c r="Q31" s="77">
        <f t="shared" si="0"/>
        <v>7.1284016511448979E-3</v>
      </c>
      <c r="R31" s="77">
        <f>P31/'סכום נכסי הקרן'!$C$42</f>
        <v>1.719831288143396E-4</v>
      </c>
    </row>
    <row r="32" spans="2:18">
      <c r="B32" s="72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6"/>
      <c r="O32" s="78"/>
      <c r="P32" s="69"/>
      <c r="Q32" s="77"/>
      <c r="R32" s="69"/>
    </row>
    <row r="33" spans="2:18">
      <c r="B33" s="86" t="s">
        <v>35</v>
      </c>
      <c r="C33" s="71"/>
      <c r="D33" s="71"/>
      <c r="E33" s="71"/>
      <c r="F33" s="71"/>
      <c r="G33" s="71"/>
      <c r="H33" s="71"/>
      <c r="I33" s="79">
        <v>5.8657011331058957</v>
      </c>
      <c r="J33" s="71"/>
      <c r="K33" s="71"/>
      <c r="L33" s="71"/>
      <c r="M33" s="91">
        <v>4.2389471962099863E-2</v>
      </c>
      <c r="N33" s="79"/>
      <c r="O33" s="81"/>
      <c r="P33" s="79">
        <f>SUM(P34:P259)</f>
        <v>67191.458317946061</v>
      </c>
      <c r="Q33" s="80">
        <f t="shared" si="0"/>
        <v>0.84388135347269755</v>
      </c>
      <c r="R33" s="80">
        <f>P33/'סכום נכסי הקרן'!$C$42</f>
        <v>2.0359873450032689E-2</v>
      </c>
    </row>
    <row r="34" spans="2:18">
      <c r="B34" s="75" t="s">
        <v>2613</v>
      </c>
      <c r="C34" s="82" t="s">
        <v>2373</v>
      </c>
      <c r="D34" s="69" t="s">
        <v>2374</v>
      </c>
      <c r="E34" s="69"/>
      <c r="F34" s="69" t="s">
        <v>294</v>
      </c>
      <c r="G34" s="94">
        <v>42368</v>
      </c>
      <c r="H34" s="69" t="s">
        <v>254</v>
      </c>
      <c r="I34" s="76">
        <v>7.2400000000058613</v>
      </c>
      <c r="J34" s="82" t="s">
        <v>126</v>
      </c>
      <c r="K34" s="82" t="s">
        <v>130</v>
      </c>
      <c r="L34" s="83">
        <v>3.1699999999999999E-2</v>
      </c>
      <c r="M34" s="83">
        <v>2.3799999999998871E-2</v>
      </c>
      <c r="N34" s="76">
        <v>152229.67265200001</v>
      </c>
      <c r="O34" s="78">
        <v>116.55</v>
      </c>
      <c r="P34" s="76">
        <v>177.42367492900001</v>
      </c>
      <c r="Q34" s="77">
        <f t="shared" si="0"/>
        <v>2.2283268541173299E-3</v>
      </c>
      <c r="R34" s="77">
        <f>P34/'סכום נכסי הקרן'!$C$42</f>
        <v>5.3761648564031367E-5</v>
      </c>
    </row>
    <row r="35" spans="2:18">
      <c r="B35" s="75" t="s">
        <v>2613</v>
      </c>
      <c r="C35" s="82" t="s">
        <v>2373</v>
      </c>
      <c r="D35" s="69" t="s">
        <v>2375</v>
      </c>
      <c r="E35" s="69"/>
      <c r="F35" s="69" t="s">
        <v>294</v>
      </c>
      <c r="G35" s="94">
        <v>42388</v>
      </c>
      <c r="H35" s="69" t="s">
        <v>254</v>
      </c>
      <c r="I35" s="76">
        <v>7.229999999998312</v>
      </c>
      <c r="J35" s="82" t="s">
        <v>126</v>
      </c>
      <c r="K35" s="82" t="s">
        <v>130</v>
      </c>
      <c r="L35" s="83">
        <v>3.1899999999999998E-2</v>
      </c>
      <c r="M35" s="83">
        <v>2.399999999997587E-2</v>
      </c>
      <c r="N35" s="76">
        <v>213121.54331000001</v>
      </c>
      <c r="O35" s="78">
        <v>116.67</v>
      </c>
      <c r="P35" s="76">
        <v>248.64889255399999</v>
      </c>
      <c r="Q35" s="77">
        <f t="shared" si="0"/>
        <v>3.1228696212404375E-3</v>
      </c>
      <c r="R35" s="77">
        <f>P35/'סכום נכסי הקרן'!$C$42</f>
        <v>7.5343802808013928E-5</v>
      </c>
    </row>
    <row r="36" spans="2:18">
      <c r="B36" s="75" t="s">
        <v>2613</v>
      </c>
      <c r="C36" s="82" t="s">
        <v>2373</v>
      </c>
      <c r="D36" s="69" t="s">
        <v>2376</v>
      </c>
      <c r="E36" s="69"/>
      <c r="F36" s="69" t="s">
        <v>294</v>
      </c>
      <c r="G36" s="94">
        <v>42509</v>
      </c>
      <c r="H36" s="69" t="s">
        <v>254</v>
      </c>
      <c r="I36" s="76">
        <v>7.2899999999964393</v>
      </c>
      <c r="J36" s="82" t="s">
        <v>126</v>
      </c>
      <c r="K36" s="82" t="s">
        <v>130</v>
      </c>
      <c r="L36" s="83">
        <v>2.7400000000000001E-2</v>
      </c>
      <c r="M36" s="83">
        <v>2.6099999999972767E-2</v>
      </c>
      <c r="N36" s="76">
        <v>213121.54331000001</v>
      </c>
      <c r="O36" s="78">
        <v>111.98</v>
      </c>
      <c r="P36" s="76">
        <v>238.65351446499997</v>
      </c>
      <c r="Q36" s="77">
        <f t="shared" si="0"/>
        <v>2.9973341231075775E-3</v>
      </c>
      <c r="R36" s="77">
        <f>P36/'סכום נכסי הקרן'!$C$42</f>
        <v>7.2315075078749629E-5</v>
      </c>
    </row>
    <row r="37" spans="2:18">
      <c r="B37" s="75" t="s">
        <v>2613</v>
      </c>
      <c r="C37" s="82" t="s">
        <v>2373</v>
      </c>
      <c r="D37" s="69" t="s">
        <v>2377</v>
      </c>
      <c r="E37" s="69"/>
      <c r="F37" s="69" t="s">
        <v>294</v>
      </c>
      <c r="G37" s="94">
        <v>42723</v>
      </c>
      <c r="H37" s="69" t="s">
        <v>254</v>
      </c>
      <c r="I37" s="76">
        <v>7.2000000000813014</v>
      </c>
      <c r="J37" s="82" t="s">
        <v>126</v>
      </c>
      <c r="K37" s="82" t="s">
        <v>130</v>
      </c>
      <c r="L37" s="83">
        <v>3.15E-2</v>
      </c>
      <c r="M37" s="83">
        <v>2.8300000000296165E-2</v>
      </c>
      <c r="N37" s="76">
        <v>30445.934141999998</v>
      </c>
      <c r="O37" s="78">
        <v>113.12</v>
      </c>
      <c r="P37" s="76">
        <v>34.440442605999998</v>
      </c>
      <c r="Q37" s="77">
        <f t="shared" si="0"/>
        <v>4.3254973248269972E-4</v>
      </c>
      <c r="R37" s="77">
        <f>P37/'סכום נכסי הקרן'!$C$42</f>
        <v>1.0435895731020185E-5</v>
      </c>
    </row>
    <row r="38" spans="2:18">
      <c r="B38" s="75" t="s">
        <v>2613</v>
      </c>
      <c r="C38" s="82" t="s">
        <v>2373</v>
      </c>
      <c r="D38" s="69" t="s">
        <v>2378</v>
      </c>
      <c r="E38" s="69"/>
      <c r="F38" s="69" t="s">
        <v>294</v>
      </c>
      <c r="G38" s="94">
        <v>42918</v>
      </c>
      <c r="H38" s="69" t="s">
        <v>254</v>
      </c>
      <c r="I38" s="76">
        <v>7.1399999999983264</v>
      </c>
      <c r="J38" s="82" t="s">
        <v>126</v>
      </c>
      <c r="K38" s="82" t="s">
        <v>130</v>
      </c>
      <c r="L38" s="83">
        <v>3.1899999999999998E-2</v>
      </c>
      <c r="M38" s="83">
        <v>3.1799999999978477E-2</v>
      </c>
      <c r="N38" s="76">
        <v>152229.67265200001</v>
      </c>
      <c r="O38" s="78">
        <v>109.89</v>
      </c>
      <c r="P38" s="76">
        <v>167.28518615200002</v>
      </c>
      <c r="Q38" s="77">
        <f t="shared" si="0"/>
        <v>2.1009939781017877E-3</v>
      </c>
      <c r="R38" s="77">
        <f>P38/'סכום נכסי הקרן'!$C$42</f>
        <v>5.0689556461229595E-5</v>
      </c>
    </row>
    <row r="39" spans="2:18">
      <c r="B39" s="75" t="s">
        <v>2613</v>
      </c>
      <c r="C39" s="82" t="s">
        <v>2373</v>
      </c>
      <c r="D39" s="69" t="s">
        <v>2379</v>
      </c>
      <c r="E39" s="69"/>
      <c r="F39" s="69" t="s">
        <v>294</v>
      </c>
      <c r="G39" s="94">
        <v>43915</v>
      </c>
      <c r="H39" s="69" t="s">
        <v>254</v>
      </c>
      <c r="I39" s="76">
        <v>7.1499999999963917</v>
      </c>
      <c r="J39" s="82" t="s">
        <v>126</v>
      </c>
      <c r="K39" s="82" t="s">
        <v>130</v>
      </c>
      <c r="L39" s="83">
        <v>2.6600000000000002E-2</v>
      </c>
      <c r="M39" s="83">
        <v>3.9899999999987765E-2</v>
      </c>
      <c r="N39" s="76">
        <v>320483.52292299998</v>
      </c>
      <c r="O39" s="78">
        <v>99.43</v>
      </c>
      <c r="P39" s="76">
        <v>318.656743861</v>
      </c>
      <c r="Q39" s="77">
        <f t="shared" si="0"/>
        <v>4.0021230530548112E-3</v>
      </c>
      <c r="R39" s="77">
        <f>P39/'סכום נכסי הקרן'!$C$42</f>
        <v>9.6557079447650895E-5</v>
      </c>
    </row>
    <row r="40" spans="2:18">
      <c r="B40" s="75" t="s">
        <v>2613</v>
      </c>
      <c r="C40" s="82" t="s">
        <v>2373</v>
      </c>
      <c r="D40" s="69" t="s">
        <v>2380</v>
      </c>
      <c r="E40" s="69"/>
      <c r="F40" s="69" t="s">
        <v>294</v>
      </c>
      <c r="G40" s="94">
        <v>44168</v>
      </c>
      <c r="H40" s="69" t="s">
        <v>254</v>
      </c>
      <c r="I40" s="76">
        <v>7.2600000000121678</v>
      </c>
      <c r="J40" s="82" t="s">
        <v>126</v>
      </c>
      <c r="K40" s="82" t="s">
        <v>130</v>
      </c>
      <c r="L40" s="83">
        <v>1.89E-2</v>
      </c>
      <c r="M40" s="83">
        <v>4.3600000000054082E-2</v>
      </c>
      <c r="N40" s="76">
        <v>324583.52493000001</v>
      </c>
      <c r="O40" s="78">
        <v>91.15</v>
      </c>
      <c r="P40" s="76">
        <v>295.85788184</v>
      </c>
      <c r="Q40" s="77">
        <f t="shared" si="0"/>
        <v>3.7157840596536203E-3</v>
      </c>
      <c r="R40" s="77">
        <f>P40/'סכום נכסי הקרן'!$C$42</f>
        <v>8.9648731911036423E-5</v>
      </c>
    </row>
    <row r="41" spans="2:18">
      <c r="B41" s="75" t="s">
        <v>2613</v>
      </c>
      <c r="C41" s="82" t="s">
        <v>2373</v>
      </c>
      <c r="D41" s="69" t="s">
        <v>2381</v>
      </c>
      <c r="E41" s="69"/>
      <c r="F41" s="69" t="s">
        <v>294</v>
      </c>
      <c r="G41" s="94">
        <v>44277</v>
      </c>
      <c r="H41" s="69" t="s">
        <v>254</v>
      </c>
      <c r="I41" s="76">
        <v>7.0999999999978112</v>
      </c>
      <c r="J41" s="82" t="s">
        <v>126</v>
      </c>
      <c r="K41" s="82" t="s">
        <v>130</v>
      </c>
      <c r="L41" s="83">
        <v>1.9E-2</v>
      </c>
      <c r="M41" s="83">
        <v>5.7099999999980791E-2</v>
      </c>
      <c r="N41" s="76">
        <v>493584.45900099998</v>
      </c>
      <c r="O41" s="78">
        <v>83.31</v>
      </c>
      <c r="P41" s="76">
        <v>411.20522354900004</v>
      </c>
      <c r="Q41" s="77">
        <f t="shared" si="0"/>
        <v>5.1644722304068731E-3</v>
      </c>
      <c r="R41" s="77">
        <f>P41/'סכום נכסי הקרן'!$C$42</f>
        <v>1.2460045551971531E-4</v>
      </c>
    </row>
    <row r="42" spans="2:18">
      <c r="B42" s="75" t="s">
        <v>2614</v>
      </c>
      <c r="C42" s="82" t="s">
        <v>2373</v>
      </c>
      <c r="D42" s="69" t="s">
        <v>2382</v>
      </c>
      <c r="E42" s="69"/>
      <c r="F42" s="69" t="s">
        <v>285</v>
      </c>
      <c r="G42" s="94">
        <v>42186</v>
      </c>
      <c r="H42" s="69" t="s">
        <v>128</v>
      </c>
      <c r="I42" s="76">
        <v>2.15</v>
      </c>
      <c r="J42" s="82" t="s">
        <v>126</v>
      </c>
      <c r="K42" s="82" t="s">
        <v>129</v>
      </c>
      <c r="L42" s="83">
        <v>9.8519999999999996E-2</v>
      </c>
      <c r="M42" s="83">
        <v>6.0299999999999992E-2</v>
      </c>
      <c r="N42" s="76">
        <v>255315.05</v>
      </c>
      <c r="O42" s="78">
        <v>110.92</v>
      </c>
      <c r="P42" s="76">
        <v>1023.7515500000001</v>
      </c>
      <c r="Q42" s="77">
        <f t="shared" si="0"/>
        <v>1.2857658774806317E-2</v>
      </c>
      <c r="R42" s="77">
        <f>P42/'סכום נכסי הקרן'!$C$42</f>
        <v>3.1020984696663104E-4</v>
      </c>
    </row>
    <row r="43" spans="2:18">
      <c r="B43" s="75" t="s">
        <v>2614</v>
      </c>
      <c r="C43" s="82" t="s">
        <v>2373</v>
      </c>
      <c r="D43" s="69" t="s">
        <v>2383</v>
      </c>
      <c r="E43" s="69"/>
      <c r="F43" s="69" t="s">
        <v>285</v>
      </c>
      <c r="G43" s="94">
        <v>38533</v>
      </c>
      <c r="H43" s="69" t="s">
        <v>128</v>
      </c>
      <c r="I43" s="76">
        <v>2.16</v>
      </c>
      <c r="J43" s="82" t="s">
        <v>126</v>
      </c>
      <c r="K43" s="82" t="s">
        <v>130</v>
      </c>
      <c r="L43" s="83">
        <v>3.8450999999999999E-2</v>
      </c>
      <c r="M43" s="83">
        <v>1.95E-2</v>
      </c>
      <c r="N43" s="76">
        <v>71205.42</v>
      </c>
      <c r="O43" s="78">
        <v>146.71</v>
      </c>
      <c r="P43" s="76">
        <v>104.46553</v>
      </c>
      <c r="Q43" s="77">
        <f t="shared" si="0"/>
        <v>1.3120196384262301E-3</v>
      </c>
      <c r="R43" s="77">
        <f>P43/'סכום נכסי הקרן'!$C$42</f>
        <v>3.1654395126032288E-5</v>
      </c>
    </row>
    <row r="44" spans="2:18">
      <c r="B44" s="75" t="s">
        <v>2615</v>
      </c>
      <c r="C44" s="82" t="s">
        <v>2373</v>
      </c>
      <c r="D44" s="69" t="s">
        <v>2384</v>
      </c>
      <c r="E44" s="69"/>
      <c r="F44" s="69" t="s">
        <v>303</v>
      </c>
      <c r="G44" s="94">
        <v>42122</v>
      </c>
      <c r="H44" s="69" t="s">
        <v>128</v>
      </c>
      <c r="I44" s="76">
        <v>4.4000000000005137</v>
      </c>
      <c r="J44" s="82" t="s">
        <v>284</v>
      </c>
      <c r="K44" s="82" t="s">
        <v>130</v>
      </c>
      <c r="L44" s="83">
        <v>2.98E-2</v>
      </c>
      <c r="M44" s="83">
        <v>2.5900000000004083E-2</v>
      </c>
      <c r="N44" s="76">
        <v>3115000.118758</v>
      </c>
      <c r="O44" s="78">
        <v>112.46</v>
      </c>
      <c r="P44" s="76">
        <v>3503.129103923</v>
      </c>
      <c r="Q44" s="77">
        <f t="shared" si="0"/>
        <v>4.3997040749129954E-2</v>
      </c>
      <c r="R44" s="77">
        <f>P44/'סכום נכסי הקרן'!$C$42</f>
        <v>1.0614930382594342E-3</v>
      </c>
    </row>
    <row r="45" spans="2:18">
      <c r="B45" s="75" t="s">
        <v>2616</v>
      </c>
      <c r="C45" s="82" t="s">
        <v>2373</v>
      </c>
      <c r="D45" s="69" t="s">
        <v>2385</v>
      </c>
      <c r="E45" s="69"/>
      <c r="F45" s="69" t="s">
        <v>2386</v>
      </c>
      <c r="G45" s="94">
        <v>40742</v>
      </c>
      <c r="H45" s="69" t="s">
        <v>2371</v>
      </c>
      <c r="I45" s="76">
        <v>3.309999999999564</v>
      </c>
      <c r="J45" s="82" t="s">
        <v>274</v>
      </c>
      <c r="K45" s="82" t="s">
        <v>130</v>
      </c>
      <c r="L45" s="83">
        <v>4.4999999999999998E-2</v>
      </c>
      <c r="M45" s="83">
        <v>1.6099999999996329E-2</v>
      </c>
      <c r="N45" s="76">
        <v>1158876.726549</v>
      </c>
      <c r="O45" s="78">
        <v>124.67</v>
      </c>
      <c r="P45" s="76">
        <v>1444.7715985729999</v>
      </c>
      <c r="Q45" s="77">
        <f t="shared" si="0"/>
        <v>1.8145398873372236E-2</v>
      </c>
      <c r="R45" s="77">
        <f>P45/'סכום נכסי הקרן'!$C$42</f>
        <v>4.3778432032172762E-4</v>
      </c>
    </row>
    <row r="46" spans="2:18">
      <c r="B46" s="75" t="s">
        <v>2617</v>
      </c>
      <c r="C46" s="82" t="s">
        <v>2373</v>
      </c>
      <c r="D46" s="69" t="s">
        <v>2387</v>
      </c>
      <c r="E46" s="69"/>
      <c r="F46" s="69" t="s">
        <v>368</v>
      </c>
      <c r="G46" s="94">
        <v>43431</v>
      </c>
      <c r="H46" s="69" t="s">
        <v>254</v>
      </c>
      <c r="I46" s="76">
        <v>7.9600000000140385</v>
      </c>
      <c r="J46" s="82" t="s">
        <v>284</v>
      </c>
      <c r="K46" s="82" t="s">
        <v>130</v>
      </c>
      <c r="L46" s="83">
        <v>3.6600000000000001E-2</v>
      </c>
      <c r="M46" s="83">
        <v>3.7200000000007803E-2</v>
      </c>
      <c r="N46" s="76">
        <v>94732.370999999999</v>
      </c>
      <c r="O46" s="78">
        <v>108.28</v>
      </c>
      <c r="P46" s="76">
        <v>102.576204686</v>
      </c>
      <c r="Q46" s="77">
        <f t="shared" si="0"/>
        <v>1.2882909317864053E-3</v>
      </c>
      <c r="R46" s="77">
        <f>P46/'סכום נכסי הקרן'!$C$42</f>
        <v>3.108190532953223E-5</v>
      </c>
    </row>
    <row r="47" spans="2:18">
      <c r="B47" s="75" t="s">
        <v>2617</v>
      </c>
      <c r="C47" s="82" t="s">
        <v>2373</v>
      </c>
      <c r="D47" s="69" t="s">
        <v>2388</v>
      </c>
      <c r="E47" s="69"/>
      <c r="F47" s="69" t="s">
        <v>368</v>
      </c>
      <c r="G47" s="94">
        <v>43276</v>
      </c>
      <c r="H47" s="69" t="s">
        <v>254</v>
      </c>
      <c r="I47" s="76">
        <v>8.0200000000332015</v>
      </c>
      <c r="J47" s="82" t="s">
        <v>284</v>
      </c>
      <c r="K47" s="82" t="s">
        <v>130</v>
      </c>
      <c r="L47" s="83">
        <v>3.2599999999999997E-2</v>
      </c>
      <c r="M47" s="83">
        <v>3.8100000000186249E-2</v>
      </c>
      <c r="N47" s="76">
        <v>94384.608387999993</v>
      </c>
      <c r="O47" s="78">
        <v>104.67</v>
      </c>
      <c r="P47" s="76">
        <v>98.792372136000012</v>
      </c>
      <c r="Q47" s="77">
        <f t="shared" si="0"/>
        <v>1.240768436910666E-3</v>
      </c>
      <c r="R47" s="77">
        <f>P47/'סכום נכסי הקרן'!$C$42</f>
        <v>2.9935355547719586E-5</v>
      </c>
    </row>
    <row r="48" spans="2:18">
      <c r="B48" s="75" t="s">
        <v>2617</v>
      </c>
      <c r="C48" s="82" t="s">
        <v>2373</v>
      </c>
      <c r="D48" s="69" t="s">
        <v>2389</v>
      </c>
      <c r="E48" s="69"/>
      <c r="F48" s="69" t="s">
        <v>368</v>
      </c>
      <c r="G48" s="94">
        <v>43222</v>
      </c>
      <c r="H48" s="69" t="s">
        <v>254</v>
      </c>
      <c r="I48" s="76">
        <v>8.0300000000020226</v>
      </c>
      <c r="J48" s="82" t="s">
        <v>284</v>
      </c>
      <c r="K48" s="82" t="s">
        <v>130</v>
      </c>
      <c r="L48" s="83">
        <v>3.2199999999999999E-2</v>
      </c>
      <c r="M48" s="83">
        <v>3.8200000000005063E-2</v>
      </c>
      <c r="N48" s="76">
        <v>451032.77551599999</v>
      </c>
      <c r="O48" s="78">
        <v>105.21</v>
      </c>
      <c r="P48" s="76">
        <v>474.53158256800003</v>
      </c>
      <c r="Q48" s="77">
        <f t="shared" si="0"/>
        <v>5.9598104310837662E-3</v>
      </c>
      <c r="R48" s="77">
        <f>P48/'סכום נכסי הקרן'!$C$42</f>
        <v>1.4378915432094097E-4</v>
      </c>
    </row>
    <row r="49" spans="2:18">
      <c r="B49" s="75" t="s">
        <v>2617</v>
      </c>
      <c r="C49" s="82" t="s">
        <v>2373</v>
      </c>
      <c r="D49" s="69" t="s">
        <v>2390</v>
      </c>
      <c r="E49" s="69"/>
      <c r="F49" s="69" t="s">
        <v>368</v>
      </c>
      <c r="G49" s="94">
        <v>43922</v>
      </c>
      <c r="H49" s="69" t="s">
        <v>254</v>
      </c>
      <c r="I49" s="76">
        <v>8.220000000014533</v>
      </c>
      <c r="J49" s="82" t="s">
        <v>284</v>
      </c>
      <c r="K49" s="82" t="s">
        <v>130</v>
      </c>
      <c r="L49" s="83">
        <v>2.7699999999999999E-2</v>
      </c>
      <c r="M49" s="83">
        <v>3.3700000000083302E-2</v>
      </c>
      <c r="N49" s="76">
        <v>108518.349242</v>
      </c>
      <c r="O49" s="78">
        <v>103.98</v>
      </c>
      <c r="P49" s="76">
        <v>112.837381038</v>
      </c>
      <c r="Q49" s="77">
        <f t="shared" si="0"/>
        <v>1.417164684565708E-3</v>
      </c>
      <c r="R49" s="77">
        <f>P49/'סכום נכסי הקרן'!$C$42</f>
        <v>3.419117334075188E-5</v>
      </c>
    </row>
    <row r="50" spans="2:18">
      <c r="B50" s="75" t="s">
        <v>2617</v>
      </c>
      <c r="C50" s="82" t="s">
        <v>2373</v>
      </c>
      <c r="D50" s="69" t="s">
        <v>2391</v>
      </c>
      <c r="E50" s="69"/>
      <c r="F50" s="69" t="s">
        <v>368</v>
      </c>
      <c r="G50" s="94">
        <v>43978</v>
      </c>
      <c r="H50" s="69" t="s">
        <v>254</v>
      </c>
      <c r="I50" s="76">
        <v>8.2099999999149258</v>
      </c>
      <c r="J50" s="82" t="s">
        <v>284</v>
      </c>
      <c r="K50" s="82" t="s">
        <v>130</v>
      </c>
      <c r="L50" s="83">
        <v>2.3E-2</v>
      </c>
      <c r="M50" s="83">
        <v>3.9799999999574627E-2</v>
      </c>
      <c r="N50" s="76">
        <v>45522.836306999998</v>
      </c>
      <c r="O50" s="78">
        <v>95.02</v>
      </c>
      <c r="P50" s="76">
        <v>43.255800707999995</v>
      </c>
      <c r="Q50" s="77">
        <f t="shared" si="0"/>
        <v>5.4326494112217889E-4</v>
      </c>
      <c r="R50" s="77">
        <f>P50/'סכום נכסי הקרן'!$C$42</f>
        <v>1.3107062273114769E-5</v>
      </c>
    </row>
    <row r="51" spans="2:18">
      <c r="B51" s="75" t="s">
        <v>2617</v>
      </c>
      <c r="C51" s="82" t="s">
        <v>2373</v>
      </c>
      <c r="D51" s="69" t="s">
        <v>2392</v>
      </c>
      <c r="E51" s="69"/>
      <c r="F51" s="69" t="s">
        <v>368</v>
      </c>
      <c r="G51" s="94">
        <v>44010</v>
      </c>
      <c r="H51" s="69" t="s">
        <v>254</v>
      </c>
      <c r="I51" s="76">
        <v>8.3200000000040149</v>
      </c>
      <c r="J51" s="82" t="s">
        <v>284</v>
      </c>
      <c r="K51" s="82" t="s">
        <v>130</v>
      </c>
      <c r="L51" s="83">
        <v>2.2000000000000002E-2</v>
      </c>
      <c r="M51" s="83">
        <v>3.5600000000034424E-2</v>
      </c>
      <c r="N51" s="76">
        <v>71379.555861999994</v>
      </c>
      <c r="O51" s="78">
        <v>97.66</v>
      </c>
      <c r="P51" s="76">
        <v>69.709270670999999</v>
      </c>
      <c r="Q51" s="77">
        <f t="shared" si="0"/>
        <v>8.7550345171964012E-4</v>
      </c>
      <c r="R51" s="77">
        <f>P51/'סכום נכסי הקרן'!$C$42</f>
        <v>2.1122802878302232E-5</v>
      </c>
    </row>
    <row r="52" spans="2:18">
      <c r="B52" s="75" t="s">
        <v>2617</v>
      </c>
      <c r="C52" s="82" t="s">
        <v>2373</v>
      </c>
      <c r="D52" s="69" t="s">
        <v>2393</v>
      </c>
      <c r="E52" s="69"/>
      <c r="F52" s="69" t="s">
        <v>368</v>
      </c>
      <c r="G52" s="94">
        <v>44133</v>
      </c>
      <c r="H52" s="69" t="s">
        <v>254</v>
      </c>
      <c r="I52" s="76">
        <v>8.1799999999844868</v>
      </c>
      <c r="J52" s="82" t="s">
        <v>284</v>
      </c>
      <c r="K52" s="82" t="s">
        <v>130</v>
      </c>
      <c r="L52" s="83">
        <v>2.3799999999999998E-2</v>
      </c>
      <c r="M52" s="83">
        <v>3.9999999999887584E-2</v>
      </c>
      <c r="N52" s="76">
        <v>92821.021601999993</v>
      </c>
      <c r="O52" s="78">
        <v>95.83</v>
      </c>
      <c r="P52" s="76">
        <v>88.950387340999995</v>
      </c>
      <c r="Q52" s="77">
        <f t="shared" si="0"/>
        <v>1.1171594595558163E-3</v>
      </c>
      <c r="R52" s="77">
        <f>P52/'סכום נכסי הקרן'!$C$42</f>
        <v>2.6953107953462109E-5</v>
      </c>
    </row>
    <row r="53" spans="2:18">
      <c r="B53" s="75" t="s">
        <v>2617</v>
      </c>
      <c r="C53" s="82" t="s">
        <v>2373</v>
      </c>
      <c r="D53" s="69" t="s">
        <v>2394</v>
      </c>
      <c r="E53" s="69"/>
      <c r="F53" s="69" t="s">
        <v>368</v>
      </c>
      <c r="G53" s="94">
        <v>44251</v>
      </c>
      <c r="H53" s="69" t="s">
        <v>254</v>
      </c>
      <c r="I53" s="76">
        <v>8.0400000000060672</v>
      </c>
      <c r="J53" s="82" t="s">
        <v>284</v>
      </c>
      <c r="K53" s="82" t="s">
        <v>130</v>
      </c>
      <c r="L53" s="83">
        <v>2.3599999999999999E-2</v>
      </c>
      <c r="M53" s="83">
        <v>4.6700000000008381E-2</v>
      </c>
      <c r="N53" s="76">
        <v>275596.79192699998</v>
      </c>
      <c r="O53" s="78">
        <v>90.9</v>
      </c>
      <c r="P53" s="76">
        <v>250.51748533699998</v>
      </c>
      <c r="Q53" s="77">
        <f t="shared" si="0"/>
        <v>3.1463379406709477E-3</v>
      </c>
      <c r="R53" s="77">
        <f>P53/'סכום נכסי הקרן'!$C$42</f>
        <v>7.5910010381772803E-5</v>
      </c>
    </row>
    <row r="54" spans="2:18">
      <c r="B54" s="75" t="s">
        <v>2617</v>
      </c>
      <c r="C54" s="82" t="s">
        <v>2373</v>
      </c>
      <c r="D54" s="69" t="s">
        <v>2395</v>
      </c>
      <c r="E54" s="69"/>
      <c r="F54" s="69" t="s">
        <v>368</v>
      </c>
      <c r="G54" s="94">
        <v>44294</v>
      </c>
      <c r="H54" s="69" t="s">
        <v>254</v>
      </c>
      <c r="I54" s="76">
        <v>7.9799999999917262</v>
      </c>
      <c r="J54" s="82" t="s">
        <v>284</v>
      </c>
      <c r="K54" s="82" t="s">
        <v>130</v>
      </c>
      <c r="L54" s="83">
        <v>2.3199999999999998E-2</v>
      </c>
      <c r="M54" s="83">
        <v>5.0399999999935649E-2</v>
      </c>
      <c r="N54" s="76">
        <v>198288.555181</v>
      </c>
      <c r="O54" s="78">
        <v>87.78</v>
      </c>
      <c r="P54" s="76">
        <v>174.05769247800001</v>
      </c>
      <c r="Q54" s="77">
        <f t="shared" si="0"/>
        <v>2.1860522868192935E-3</v>
      </c>
      <c r="R54" s="77">
        <f>P54/'סכום נכסי הקרן'!$C$42</f>
        <v>5.2741712720205704E-5</v>
      </c>
    </row>
    <row r="55" spans="2:18">
      <c r="B55" s="75" t="s">
        <v>2617</v>
      </c>
      <c r="C55" s="82" t="s">
        <v>2373</v>
      </c>
      <c r="D55" s="69" t="s">
        <v>2396</v>
      </c>
      <c r="E55" s="69"/>
      <c r="F55" s="69" t="s">
        <v>368</v>
      </c>
      <c r="G55" s="94">
        <v>44602</v>
      </c>
      <c r="H55" s="69" t="s">
        <v>254</v>
      </c>
      <c r="I55" s="76">
        <v>7.7499999999825793</v>
      </c>
      <c r="J55" s="82" t="s">
        <v>284</v>
      </c>
      <c r="K55" s="82" t="s">
        <v>130</v>
      </c>
      <c r="L55" s="83">
        <v>2.0899999999999998E-2</v>
      </c>
      <c r="M55" s="83">
        <v>6.3799999999841137E-2</v>
      </c>
      <c r="N55" s="76">
        <v>284084.40980800003</v>
      </c>
      <c r="O55" s="78">
        <v>75.77</v>
      </c>
      <c r="P55" s="76">
        <v>215.25074460899998</v>
      </c>
      <c r="Q55" s="77">
        <f t="shared" si="0"/>
        <v>2.7034104370396335E-3</v>
      </c>
      <c r="R55" s="77">
        <f>P55/'סכום נכסי הקרן'!$C$42</f>
        <v>6.5223735724367167E-5</v>
      </c>
    </row>
    <row r="56" spans="2:18">
      <c r="B56" s="75" t="s">
        <v>2617</v>
      </c>
      <c r="C56" s="82" t="s">
        <v>2373</v>
      </c>
      <c r="D56" s="69" t="s">
        <v>2397</v>
      </c>
      <c r="E56" s="69"/>
      <c r="F56" s="69" t="s">
        <v>368</v>
      </c>
      <c r="G56" s="94">
        <v>43500</v>
      </c>
      <c r="H56" s="69" t="s">
        <v>254</v>
      </c>
      <c r="I56" s="76">
        <v>8.0500000000051646</v>
      </c>
      <c r="J56" s="82" t="s">
        <v>284</v>
      </c>
      <c r="K56" s="82" t="s">
        <v>130</v>
      </c>
      <c r="L56" s="83">
        <v>3.4500000000000003E-2</v>
      </c>
      <c r="M56" s="83">
        <v>3.5000000000051636E-2</v>
      </c>
      <c r="N56" s="76">
        <v>177813.17972700001</v>
      </c>
      <c r="O56" s="78">
        <v>108.93</v>
      </c>
      <c r="P56" s="76">
        <v>193.69189799999995</v>
      </c>
      <c r="Q56" s="77">
        <f t="shared" si="0"/>
        <v>2.4326452369508884E-3</v>
      </c>
      <c r="R56" s="77">
        <f>P56/'סכום נכסי הקרן'!$C$42</f>
        <v>5.8691128758004121E-5</v>
      </c>
    </row>
    <row r="57" spans="2:18">
      <c r="B57" s="75" t="s">
        <v>2617</v>
      </c>
      <c r="C57" s="82" t="s">
        <v>2373</v>
      </c>
      <c r="D57" s="69" t="s">
        <v>2398</v>
      </c>
      <c r="E57" s="69"/>
      <c r="F57" s="69" t="s">
        <v>368</v>
      </c>
      <c r="G57" s="94">
        <v>43556</v>
      </c>
      <c r="H57" s="69" t="s">
        <v>254</v>
      </c>
      <c r="I57" s="76">
        <v>8.1399999999923054</v>
      </c>
      <c r="J57" s="82" t="s">
        <v>284</v>
      </c>
      <c r="K57" s="82" t="s">
        <v>130</v>
      </c>
      <c r="L57" s="83">
        <v>3.0499999999999999E-2</v>
      </c>
      <c r="M57" s="83">
        <v>3.4499999999971012E-2</v>
      </c>
      <c r="N57" s="76">
        <v>179311.40763100001</v>
      </c>
      <c r="O57" s="78">
        <v>105.81</v>
      </c>
      <c r="P57" s="76">
        <v>189.72939333900001</v>
      </c>
      <c r="Q57" s="77">
        <f t="shared" si="0"/>
        <v>2.3828787356696777E-3</v>
      </c>
      <c r="R57" s="77">
        <f>P57/'סכום נכסי הקרן'!$C$42</f>
        <v>5.7490439035489557E-5</v>
      </c>
    </row>
    <row r="58" spans="2:18">
      <c r="B58" s="75" t="s">
        <v>2617</v>
      </c>
      <c r="C58" s="82" t="s">
        <v>2373</v>
      </c>
      <c r="D58" s="69" t="s">
        <v>2399</v>
      </c>
      <c r="E58" s="69"/>
      <c r="F58" s="69" t="s">
        <v>368</v>
      </c>
      <c r="G58" s="94">
        <v>43647</v>
      </c>
      <c r="H58" s="69" t="s">
        <v>254</v>
      </c>
      <c r="I58" s="76">
        <v>8.1100000000190775</v>
      </c>
      <c r="J58" s="82" t="s">
        <v>284</v>
      </c>
      <c r="K58" s="82" t="s">
        <v>130</v>
      </c>
      <c r="L58" s="83">
        <v>2.8999999999999998E-2</v>
      </c>
      <c r="M58" s="83">
        <v>3.8100000000106785E-2</v>
      </c>
      <c r="N58" s="76">
        <v>166455.40377800001</v>
      </c>
      <c r="O58" s="78">
        <v>100.14</v>
      </c>
      <c r="P58" s="76">
        <v>166.68842506199999</v>
      </c>
      <c r="Q58" s="77">
        <f t="shared" si="0"/>
        <v>2.0934990439399766E-3</v>
      </c>
      <c r="R58" s="77">
        <f>P58/'סכום נכסי הקרן'!$C$42</f>
        <v>5.0508730198837557E-5</v>
      </c>
    </row>
    <row r="59" spans="2:18">
      <c r="B59" s="75" t="s">
        <v>2617</v>
      </c>
      <c r="C59" s="82" t="s">
        <v>2373</v>
      </c>
      <c r="D59" s="69" t="s">
        <v>2400</v>
      </c>
      <c r="E59" s="69"/>
      <c r="F59" s="69" t="s">
        <v>368</v>
      </c>
      <c r="G59" s="94">
        <v>43703</v>
      </c>
      <c r="H59" s="69" t="s">
        <v>254</v>
      </c>
      <c r="I59" s="76">
        <v>8.2599999997302174</v>
      </c>
      <c r="J59" s="82" t="s">
        <v>284</v>
      </c>
      <c r="K59" s="82" t="s">
        <v>130</v>
      </c>
      <c r="L59" s="83">
        <v>2.3799999999999998E-2</v>
      </c>
      <c r="M59" s="83">
        <v>3.6499999998443562E-2</v>
      </c>
      <c r="N59" s="76">
        <v>11820.188931999997</v>
      </c>
      <c r="O59" s="78">
        <v>97.84</v>
      </c>
      <c r="P59" s="76">
        <v>11.564873312</v>
      </c>
      <c r="Q59" s="77">
        <f t="shared" si="0"/>
        <v>1.4524734523680105E-4</v>
      </c>
      <c r="R59" s="77">
        <f>P59/'סכום נכסי הקרן'!$C$42</f>
        <v>3.504304907088048E-6</v>
      </c>
    </row>
    <row r="60" spans="2:18">
      <c r="B60" s="75" t="s">
        <v>2617</v>
      </c>
      <c r="C60" s="82" t="s">
        <v>2373</v>
      </c>
      <c r="D60" s="69" t="s">
        <v>2401</v>
      </c>
      <c r="E60" s="69"/>
      <c r="F60" s="69" t="s">
        <v>368</v>
      </c>
      <c r="G60" s="94">
        <v>43740</v>
      </c>
      <c r="H60" s="69" t="s">
        <v>254</v>
      </c>
      <c r="I60" s="76">
        <v>8.1400000000138348</v>
      </c>
      <c r="J60" s="82" t="s">
        <v>284</v>
      </c>
      <c r="K60" s="82" t="s">
        <v>130</v>
      </c>
      <c r="L60" s="83">
        <v>2.4300000000000002E-2</v>
      </c>
      <c r="M60" s="83">
        <v>4.1400000000077666E-2</v>
      </c>
      <c r="N60" s="76">
        <v>174679.358206</v>
      </c>
      <c r="O60" s="78">
        <v>94.35</v>
      </c>
      <c r="P60" s="76">
        <v>164.80997024799998</v>
      </c>
      <c r="Q60" s="77">
        <f t="shared" si="0"/>
        <v>2.0699068637647141E-3</v>
      </c>
      <c r="R60" s="77">
        <f>P60/'סכום נכסי הקרן'!$C$42</f>
        <v>4.993953430322727E-5</v>
      </c>
    </row>
    <row r="61" spans="2:18">
      <c r="B61" s="75" t="s">
        <v>2617</v>
      </c>
      <c r="C61" s="82" t="s">
        <v>2373</v>
      </c>
      <c r="D61" s="69" t="s">
        <v>2402</v>
      </c>
      <c r="E61" s="69"/>
      <c r="F61" s="69" t="s">
        <v>368</v>
      </c>
      <c r="G61" s="94">
        <v>43831</v>
      </c>
      <c r="H61" s="69" t="s">
        <v>254</v>
      </c>
      <c r="I61" s="76">
        <v>8.1099999999788999</v>
      </c>
      <c r="J61" s="82" t="s">
        <v>284</v>
      </c>
      <c r="K61" s="82" t="s">
        <v>130</v>
      </c>
      <c r="L61" s="83">
        <v>2.3799999999999998E-2</v>
      </c>
      <c r="M61" s="83">
        <v>4.3199999999904905E-2</v>
      </c>
      <c r="N61" s="76">
        <v>181299.356516</v>
      </c>
      <c r="O61" s="78">
        <v>92.8</v>
      </c>
      <c r="P61" s="76">
        <v>168.24580810500001</v>
      </c>
      <c r="Q61" s="77">
        <f t="shared" si="0"/>
        <v>2.1130587698798922E-3</v>
      </c>
      <c r="R61" s="77">
        <f>P61/'סכום נכסי הקרן'!$C$42</f>
        <v>5.0980637230809782E-5</v>
      </c>
    </row>
    <row r="62" spans="2:18">
      <c r="B62" s="75" t="s">
        <v>2618</v>
      </c>
      <c r="C62" s="82" t="s">
        <v>2373</v>
      </c>
      <c r="D62" s="69">
        <v>7936</v>
      </c>
      <c r="E62" s="69"/>
      <c r="F62" s="69" t="s">
        <v>2403</v>
      </c>
      <c r="G62" s="94">
        <v>44087</v>
      </c>
      <c r="H62" s="69" t="s">
        <v>2371</v>
      </c>
      <c r="I62" s="76">
        <v>5.4699999999996729</v>
      </c>
      <c r="J62" s="82" t="s">
        <v>274</v>
      </c>
      <c r="K62" s="82" t="s">
        <v>130</v>
      </c>
      <c r="L62" s="83">
        <v>1.7947999999999999E-2</v>
      </c>
      <c r="M62" s="83">
        <v>3.1100000000002591E-2</v>
      </c>
      <c r="N62" s="76">
        <v>873167.55955400004</v>
      </c>
      <c r="O62" s="78">
        <v>101.66</v>
      </c>
      <c r="P62" s="76">
        <v>887.66205950699998</v>
      </c>
      <c r="Q62" s="77">
        <f t="shared" si="0"/>
        <v>1.1148462601578308E-2</v>
      </c>
      <c r="R62" s="77">
        <f>P62/'סכום נכסי הקרן'!$C$42</f>
        <v>2.6897298630488127E-4</v>
      </c>
    </row>
    <row r="63" spans="2:18">
      <c r="B63" s="75" t="s">
        <v>2618</v>
      </c>
      <c r="C63" s="82" t="s">
        <v>2373</v>
      </c>
      <c r="D63" s="69">
        <v>7937</v>
      </c>
      <c r="E63" s="69"/>
      <c r="F63" s="69" t="s">
        <v>2403</v>
      </c>
      <c r="G63" s="94">
        <v>44087</v>
      </c>
      <c r="H63" s="69" t="s">
        <v>2371</v>
      </c>
      <c r="I63" s="76">
        <v>6.9099999999838992</v>
      </c>
      <c r="J63" s="82" t="s">
        <v>274</v>
      </c>
      <c r="K63" s="82" t="s">
        <v>130</v>
      </c>
      <c r="L63" s="83">
        <v>7.0499999999999993E-2</v>
      </c>
      <c r="M63" s="83">
        <v>8.409999999999089E-2</v>
      </c>
      <c r="N63" s="76">
        <v>35296.104879999999</v>
      </c>
      <c r="O63" s="78">
        <v>93.26</v>
      </c>
      <c r="P63" s="76">
        <v>32.917112783</v>
      </c>
      <c r="Q63" s="77">
        <f t="shared" si="0"/>
        <v>4.1341769300923563E-4</v>
      </c>
      <c r="R63" s="77">
        <f>P63/'סכום נכסי הקרן'!$C$42</f>
        <v>9.974307261364111E-6</v>
      </c>
    </row>
    <row r="64" spans="2:18">
      <c r="B64" s="75" t="s">
        <v>2619</v>
      </c>
      <c r="C64" s="82" t="s">
        <v>2372</v>
      </c>
      <c r="D64" s="69">
        <v>8063</v>
      </c>
      <c r="E64" s="69"/>
      <c r="F64" s="69" t="s">
        <v>371</v>
      </c>
      <c r="G64" s="94">
        <v>44147</v>
      </c>
      <c r="H64" s="69" t="s">
        <v>128</v>
      </c>
      <c r="I64" s="76">
        <v>7.8600000000015253</v>
      </c>
      <c r="J64" s="82" t="s">
        <v>456</v>
      </c>
      <c r="K64" s="82" t="s">
        <v>130</v>
      </c>
      <c r="L64" s="83">
        <v>1.6250000000000001E-2</v>
      </c>
      <c r="M64" s="83">
        <v>3.2900000000000006E-2</v>
      </c>
      <c r="N64" s="76">
        <v>685018.36839399999</v>
      </c>
      <c r="O64" s="78">
        <v>95.77</v>
      </c>
      <c r="P64" s="76">
        <v>656.04213570000002</v>
      </c>
      <c r="Q64" s="77">
        <f t="shared" si="0"/>
        <v>8.239465837903524E-3</v>
      </c>
      <c r="R64" s="77">
        <f>P64/'סכום נכסי הקרן'!$C$42</f>
        <v>1.9878917938552453E-4</v>
      </c>
    </row>
    <row r="65" spans="2:18">
      <c r="B65" s="75" t="s">
        <v>2619</v>
      </c>
      <c r="C65" s="82" t="s">
        <v>2372</v>
      </c>
      <c r="D65" s="69">
        <v>8145</v>
      </c>
      <c r="E65" s="69"/>
      <c r="F65" s="69" t="s">
        <v>371</v>
      </c>
      <c r="G65" s="94">
        <v>44185</v>
      </c>
      <c r="H65" s="69" t="s">
        <v>128</v>
      </c>
      <c r="I65" s="76">
        <v>7.8500000000102972</v>
      </c>
      <c r="J65" s="82" t="s">
        <v>456</v>
      </c>
      <c r="K65" s="82" t="s">
        <v>130</v>
      </c>
      <c r="L65" s="83">
        <v>1.4990000000000002E-2</v>
      </c>
      <c r="M65" s="83">
        <v>3.4500000000056465E-2</v>
      </c>
      <c r="N65" s="76">
        <v>322013.52632499998</v>
      </c>
      <c r="O65" s="78">
        <v>93.49</v>
      </c>
      <c r="P65" s="76">
        <v>301.050429614</v>
      </c>
      <c r="Q65" s="77">
        <f t="shared" si="0"/>
        <v>3.7809991086076092E-3</v>
      </c>
      <c r="R65" s="77">
        <f>P65/'סכום נכסי הקרן'!$C$42</f>
        <v>9.122214046933308E-5</v>
      </c>
    </row>
    <row r="66" spans="2:18">
      <c r="B66" s="75" t="s">
        <v>2620</v>
      </c>
      <c r="C66" s="82" t="s">
        <v>2372</v>
      </c>
      <c r="D66" s="69" t="s">
        <v>2404</v>
      </c>
      <c r="E66" s="69"/>
      <c r="F66" s="69" t="s">
        <v>368</v>
      </c>
      <c r="G66" s="94">
        <v>42901</v>
      </c>
      <c r="H66" s="69" t="s">
        <v>254</v>
      </c>
      <c r="I66" s="76">
        <v>0.66000000000091052</v>
      </c>
      <c r="J66" s="82" t="s">
        <v>153</v>
      </c>
      <c r="K66" s="82" t="s">
        <v>130</v>
      </c>
      <c r="L66" s="83">
        <v>0.04</v>
      </c>
      <c r="M66" s="83">
        <v>6.0599999999963579E-2</v>
      </c>
      <c r="N66" s="76">
        <v>219904.40263</v>
      </c>
      <c r="O66" s="78">
        <v>99.88</v>
      </c>
      <c r="P66" s="76">
        <v>219.64051243</v>
      </c>
      <c r="Q66" s="77">
        <f t="shared" si="0"/>
        <v>2.7585430878698503E-3</v>
      </c>
      <c r="R66" s="77">
        <f>P66/'סכום נכסי הקרן'!$C$42</f>
        <v>6.6553891663053124E-5</v>
      </c>
    </row>
    <row r="67" spans="2:18">
      <c r="B67" s="75" t="s">
        <v>2621</v>
      </c>
      <c r="C67" s="82" t="s">
        <v>2372</v>
      </c>
      <c r="D67" s="69">
        <v>4069</v>
      </c>
      <c r="E67" s="69"/>
      <c r="F67" s="69" t="s">
        <v>371</v>
      </c>
      <c r="G67" s="94">
        <v>42052</v>
      </c>
      <c r="H67" s="69" t="s">
        <v>128</v>
      </c>
      <c r="I67" s="76">
        <v>4.3800000000028616</v>
      </c>
      <c r="J67" s="82" t="s">
        <v>498</v>
      </c>
      <c r="K67" s="82" t="s">
        <v>130</v>
      </c>
      <c r="L67" s="83">
        <v>2.9779E-2</v>
      </c>
      <c r="M67" s="83">
        <v>2.0100000000020542E-2</v>
      </c>
      <c r="N67" s="76">
        <v>475490.373112</v>
      </c>
      <c r="O67" s="78">
        <v>114.66</v>
      </c>
      <c r="P67" s="76">
        <v>545.19726318799997</v>
      </c>
      <c r="Q67" s="77">
        <f t="shared" si="0"/>
        <v>6.8473257745295495E-3</v>
      </c>
      <c r="R67" s="77">
        <f>P67/'סכום נכסי הקרן'!$C$42</f>
        <v>1.6520176167760187E-4</v>
      </c>
    </row>
    <row r="68" spans="2:18">
      <c r="B68" s="75" t="s">
        <v>2622</v>
      </c>
      <c r="C68" s="82" t="s">
        <v>2372</v>
      </c>
      <c r="D68" s="69">
        <v>8224</v>
      </c>
      <c r="E68" s="69"/>
      <c r="F68" s="69" t="s">
        <v>371</v>
      </c>
      <c r="G68" s="94">
        <v>44223</v>
      </c>
      <c r="H68" s="69" t="s">
        <v>128</v>
      </c>
      <c r="I68" s="76">
        <v>12.680000000004293</v>
      </c>
      <c r="J68" s="82" t="s">
        <v>274</v>
      </c>
      <c r="K68" s="82" t="s">
        <v>130</v>
      </c>
      <c r="L68" s="83">
        <v>2.1537000000000001E-2</v>
      </c>
      <c r="M68" s="83">
        <v>4.0200000000012712E-2</v>
      </c>
      <c r="N68" s="76">
        <v>1448634.0638899999</v>
      </c>
      <c r="O68" s="78">
        <v>86.84</v>
      </c>
      <c r="P68" s="76">
        <v>1257.99384687</v>
      </c>
      <c r="Q68" s="77">
        <f t="shared" si="0"/>
        <v>1.5799590851765168E-2</v>
      </c>
      <c r="R68" s="77">
        <f>P68/'סכום נכסי הקרן'!$C$42</f>
        <v>3.8118826655012748E-4</v>
      </c>
    </row>
    <row r="69" spans="2:18">
      <c r="B69" s="75" t="s">
        <v>2622</v>
      </c>
      <c r="C69" s="82" t="s">
        <v>2372</v>
      </c>
      <c r="D69" s="69">
        <v>2963</v>
      </c>
      <c r="E69" s="69"/>
      <c r="F69" s="69" t="s">
        <v>371</v>
      </c>
      <c r="G69" s="94">
        <v>41423</v>
      </c>
      <c r="H69" s="69" t="s">
        <v>128</v>
      </c>
      <c r="I69" s="76">
        <v>3.0299999999996978</v>
      </c>
      <c r="J69" s="82" t="s">
        <v>274</v>
      </c>
      <c r="K69" s="82" t="s">
        <v>130</v>
      </c>
      <c r="L69" s="83">
        <v>0.05</v>
      </c>
      <c r="M69" s="83">
        <v>2.1999999999989014E-2</v>
      </c>
      <c r="N69" s="76">
        <v>300426.59239300003</v>
      </c>
      <c r="O69" s="78">
        <v>121.19</v>
      </c>
      <c r="P69" s="76">
        <v>364.08698503699998</v>
      </c>
      <c r="Q69" s="77">
        <f t="shared" si="0"/>
        <v>4.5726975631477764E-3</v>
      </c>
      <c r="R69" s="77">
        <f>P69/'סכום נכסי הקרן'!$C$42</f>
        <v>1.1032302506488985E-4</v>
      </c>
    </row>
    <row r="70" spans="2:18">
      <c r="B70" s="75" t="s">
        <v>2622</v>
      </c>
      <c r="C70" s="82" t="s">
        <v>2372</v>
      </c>
      <c r="D70" s="69">
        <v>2968</v>
      </c>
      <c r="E70" s="69"/>
      <c r="F70" s="69" t="s">
        <v>371</v>
      </c>
      <c r="G70" s="94">
        <v>41423</v>
      </c>
      <c r="H70" s="69" t="s">
        <v>128</v>
      </c>
      <c r="I70" s="76">
        <v>3.0299999999976084</v>
      </c>
      <c r="J70" s="82" t="s">
        <v>274</v>
      </c>
      <c r="K70" s="82" t="s">
        <v>130</v>
      </c>
      <c r="L70" s="83">
        <v>0.05</v>
      </c>
      <c r="M70" s="83">
        <v>2.1999999999982919E-2</v>
      </c>
      <c r="N70" s="76">
        <v>96623.163602000015</v>
      </c>
      <c r="O70" s="78">
        <v>121.19</v>
      </c>
      <c r="P70" s="76">
        <v>117.09761137600002</v>
      </c>
      <c r="Q70" s="77">
        <f t="shared" si="0"/>
        <v>1.470670428208374E-3</v>
      </c>
      <c r="R70" s="77">
        <f>P70/'סכום נכסי הקרן'!$C$42</f>
        <v>3.5482077761061265E-5</v>
      </c>
    </row>
    <row r="71" spans="2:18">
      <c r="B71" s="75" t="s">
        <v>2622</v>
      </c>
      <c r="C71" s="82" t="s">
        <v>2372</v>
      </c>
      <c r="D71" s="69">
        <v>4605</v>
      </c>
      <c r="E71" s="69"/>
      <c r="F71" s="69" t="s">
        <v>371</v>
      </c>
      <c r="G71" s="94">
        <v>42352</v>
      </c>
      <c r="H71" s="69" t="s">
        <v>128</v>
      </c>
      <c r="I71" s="76">
        <v>5.2299999999933302</v>
      </c>
      <c r="J71" s="82" t="s">
        <v>274</v>
      </c>
      <c r="K71" s="82" t="s">
        <v>130</v>
      </c>
      <c r="L71" s="83">
        <v>0.05</v>
      </c>
      <c r="M71" s="83">
        <v>2.7199999999981909E-2</v>
      </c>
      <c r="N71" s="76">
        <v>355672.12126699998</v>
      </c>
      <c r="O71" s="78">
        <v>124.33</v>
      </c>
      <c r="P71" s="76">
        <v>442.20713966499994</v>
      </c>
      <c r="Q71" s="77">
        <f t="shared" si="0"/>
        <v>5.5538362892790629E-3</v>
      </c>
      <c r="R71" s="77">
        <f>P71/'סכום נכסי הקרן'!$C$42</f>
        <v>1.3399443363287827E-4</v>
      </c>
    </row>
    <row r="72" spans="2:18">
      <c r="B72" s="75" t="s">
        <v>2622</v>
      </c>
      <c r="C72" s="82" t="s">
        <v>2372</v>
      </c>
      <c r="D72" s="69">
        <v>4606</v>
      </c>
      <c r="E72" s="69"/>
      <c r="F72" s="69" t="s">
        <v>371</v>
      </c>
      <c r="G72" s="94">
        <v>42352</v>
      </c>
      <c r="H72" s="69" t="s">
        <v>128</v>
      </c>
      <c r="I72" s="76">
        <v>7</v>
      </c>
      <c r="J72" s="82" t="s">
        <v>274</v>
      </c>
      <c r="K72" s="82" t="s">
        <v>130</v>
      </c>
      <c r="L72" s="83">
        <v>4.0999999999999995E-2</v>
      </c>
      <c r="M72" s="83">
        <v>2.7600000000001856E-2</v>
      </c>
      <c r="N72" s="76">
        <v>1068387.177251</v>
      </c>
      <c r="O72" s="78">
        <v>121.24</v>
      </c>
      <c r="P72" s="76">
        <v>1295.3125661009999</v>
      </c>
      <c r="Q72" s="77">
        <f t="shared" si="0"/>
        <v>1.6268289881119505E-2</v>
      </c>
      <c r="R72" s="77">
        <f>P72/'סכום נכסי הקרן'!$C$42</f>
        <v>3.9249631700596232E-4</v>
      </c>
    </row>
    <row r="73" spans="2:18">
      <c r="B73" s="75" t="s">
        <v>2622</v>
      </c>
      <c r="C73" s="82" t="s">
        <v>2372</v>
      </c>
      <c r="D73" s="69">
        <v>5150</v>
      </c>
      <c r="E73" s="69"/>
      <c r="F73" s="69" t="s">
        <v>371</v>
      </c>
      <c r="G73" s="94">
        <v>42631</v>
      </c>
      <c r="H73" s="69" t="s">
        <v>128</v>
      </c>
      <c r="I73" s="76">
        <v>6.9400000000023816</v>
      </c>
      <c r="J73" s="82" t="s">
        <v>274</v>
      </c>
      <c r="K73" s="82" t="s">
        <v>130</v>
      </c>
      <c r="L73" s="83">
        <v>4.0999999999999995E-2</v>
      </c>
      <c r="M73" s="83">
        <v>3.0700000000011905E-2</v>
      </c>
      <c r="N73" s="76">
        <v>317044.69281600002</v>
      </c>
      <c r="O73" s="78">
        <v>119.22</v>
      </c>
      <c r="P73" s="76">
        <v>377.980679565</v>
      </c>
      <c r="Q73" s="77">
        <f t="shared" si="0"/>
        <v>4.7471933999183461E-3</v>
      </c>
      <c r="R73" s="77">
        <f>P73/'סכום נכסי הקרן'!$C$42</f>
        <v>1.1453299266233282E-4</v>
      </c>
    </row>
    <row r="74" spans="2:18">
      <c r="B74" s="75" t="s">
        <v>2623</v>
      </c>
      <c r="C74" s="82" t="s">
        <v>2373</v>
      </c>
      <c r="D74" s="69" t="s">
        <v>2405</v>
      </c>
      <c r="E74" s="69"/>
      <c r="F74" s="69" t="s">
        <v>368</v>
      </c>
      <c r="G74" s="94">
        <v>42033</v>
      </c>
      <c r="H74" s="69" t="s">
        <v>254</v>
      </c>
      <c r="I74" s="76">
        <v>3.8800000000027604</v>
      </c>
      <c r="J74" s="82" t="s">
        <v>284</v>
      </c>
      <c r="K74" s="82" t="s">
        <v>130</v>
      </c>
      <c r="L74" s="83">
        <v>5.0999999999999997E-2</v>
      </c>
      <c r="M74" s="83">
        <v>2.7200000000064409E-2</v>
      </c>
      <c r="N74" s="76">
        <v>71701.871339999998</v>
      </c>
      <c r="O74" s="78">
        <v>121.25</v>
      </c>
      <c r="P74" s="76">
        <v>86.938517927000007</v>
      </c>
      <c r="Q74" s="77">
        <f t="shared" si="0"/>
        <v>1.0918916781056378E-3</v>
      </c>
      <c r="R74" s="77">
        <f>P74/'סכום נכסי הקרן'!$C$42</f>
        <v>2.634348572330892E-5</v>
      </c>
    </row>
    <row r="75" spans="2:18">
      <c r="B75" s="75" t="s">
        <v>2623</v>
      </c>
      <c r="C75" s="82" t="s">
        <v>2373</v>
      </c>
      <c r="D75" s="69" t="s">
        <v>2406</v>
      </c>
      <c r="E75" s="69"/>
      <c r="F75" s="69" t="s">
        <v>368</v>
      </c>
      <c r="G75" s="94">
        <v>42054</v>
      </c>
      <c r="H75" s="69" t="s">
        <v>254</v>
      </c>
      <c r="I75" s="76">
        <v>3.8799999999934629</v>
      </c>
      <c r="J75" s="82" t="s">
        <v>284</v>
      </c>
      <c r="K75" s="82" t="s">
        <v>130</v>
      </c>
      <c r="L75" s="83">
        <v>5.0999999999999997E-2</v>
      </c>
      <c r="M75" s="83">
        <v>2.7199999999983661E-2</v>
      </c>
      <c r="N75" s="76">
        <v>140063.19937799999</v>
      </c>
      <c r="O75" s="78">
        <v>122.32</v>
      </c>
      <c r="P75" s="76">
        <v>171.325301924</v>
      </c>
      <c r="Q75" s="77">
        <f t="shared" ref="Q75:Q138" si="1">IFERROR(P75/$P$10,0)</f>
        <v>2.1517352248496815E-3</v>
      </c>
      <c r="R75" s="77">
        <f>P75/'סכום נכסי הקרן'!$C$42</f>
        <v>5.1913763345565525E-5</v>
      </c>
    </row>
    <row r="76" spans="2:18">
      <c r="B76" s="75" t="s">
        <v>2623</v>
      </c>
      <c r="C76" s="82" t="s">
        <v>2373</v>
      </c>
      <c r="D76" s="69" t="s">
        <v>2407</v>
      </c>
      <c r="E76" s="69"/>
      <c r="F76" s="69" t="s">
        <v>368</v>
      </c>
      <c r="G76" s="94">
        <v>42565</v>
      </c>
      <c r="H76" s="69" t="s">
        <v>254</v>
      </c>
      <c r="I76" s="76">
        <v>3.8800000000057153</v>
      </c>
      <c r="J76" s="82" t="s">
        <v>284</v>
      </c>
      <c r="K76" s="82" t="s">
        <v>130</v>
      </c>
      <c r="L76" s="83">
        <v>5.0999999999999997E-2</v>
      </c>
      <c r="M76" s="83">
        <v>2.72000000000381E-2</v>
      </c>
      <c r="N76" s="76">
        <v>170959.59120200001</v>
      </c>
      <c r="O76" s="78">
        <v>122.81</v>
      </c>
      <c r="P76" s="76">
        <v>209.95546378500001</v>
      </c>
      <c r="Q76" s="77">
        <f t="shared" si="1"/>
        <v>2.636905127277937E-3</v>
      </c>
      <c r="R76" s="77">
        <f>P76/'סכום נכסי הקרן'!$C$42</f>
        <v>6.3619197734599665E-5</v>
      </c>
    </row>
    <row r="77" spans="2:18">
      <c r="B77" s="75" t="s">
        <v>2623</v>
      </c>
      <c r="C77" s="82" t="s">
        <v>2373</v>
      </c>
      <c r="D77" s="69" t="s">
        <v>2408</v>
      </c>
      <c r="E77" s="69"/>
      <c r="F77" s="69" t="s">
        <v>368</v>
      </c>
      <c r="G77" s="94">
        <v>40570</v>
      </c>
      <c r="H77" s="69" t="s">
        <v>254</v>
      </c>
      <c r="I77" s="76">
        <v>3.9199999999991557</v>
      </c>
      <c r="J77" s="82" t="s">
        <v>284</v>
      </c>
      <c r="K77" s="82" t="s">
        <v>130</v>
      </c>
      <c r="L77" s="83">
        <v>5.0999999999999997E-2</v>
      </c>
      <c r="M77" s="83">
        <v>2.059999999999754E-2</v>
      </c>
      <c r="N77" s="76">
        <v>866840.96259800007</v>
      </c>
      <c r="O77" s="78">
        <v>131.16999999999999</v>
      </c>
      <c r="P77" s="76">
        <v>1137.0352462879998</v>
      </c>
      <c r="Q77" s="77">
        <f t="shared" si="1"/>
        <v>1.428042889087588E-2</v>
      </c>
      <c r="R77" s="77">
        <f>P77/'סכום נכסי הקרן'!$C$42</f>
        <v>3.4453625955112451E-4</v>
      </c>
    </row>
    <row r="78" spans="2:18">
      <c r="B78" s="75" t="s">
        <v>2623</v>
      </c>
      <c r="C78" s="82" t="s">
        <v>2373</v>
      </c>
      <c r="D78" s="69" t="s">
        <v>2409</v>
      </c>
      <c r="E78" s="69"/>
      <c r="F78" s="69" t="s">
        <v>368</v>
      </c>
      <c r="G78" s="94">
        <v>41207</v>
      </c>
      <c r="H78" s="69" t="s">
        <v>254</v>
      </c>
      <c r="I78" s="76">
        <v>3.9199999999097095</v>
      </c>
      <c r="J78" s="82" t="s">
        <v>284</v>
      </c>
      <c r="K78" s="82" t="s">
        <v>130</v>
      </c>
      <c r="L78" s="83">
        <v>5.0999999999999997E-2</v>
      </c>
      <c r="M78" s="83">
        <v>2.0399999999484057E-2</v>
      </c>
      <c r="N78" s="76">
        <v>12321.558145000001</v>
      </c>
      <c r="O78" s="78">
        <v>125.84</v>
      </c>
      <c r="P78" s="76">
        <v>15.50544897</v>
      </c>
      <c r="Q78" s="77">
        <f t="shared" si="1"/>
        <v>1.9473843239253906E-4</v>
      </c>
      <c r="R78" s="77">
        <f>P78/'סכום נכסי הקרן'!$C$42</f>
        <v>4.6983498605033675E-6</v>
      </c>
    </row>
    <row r="79" spans="2:18">
      <c r="B79" s="75" t="s">
        <v>2623</v>
      </c>
      <c r="C79" s="82" t="s">
        <v>2373</v>
      </c>
      <c r="D79" s="69" t="s">
        <v>2410</v>
      </c>
      <c r="E79" s="69"/>
      <c r="F79" s="69" t="s">
        <v>368</v>
      </c>
      <c r="G79" s="94">
        <v>41239</v>
      </c>
      <c r="H79" s="69" t="s">
        <v>254</v>
      </c>
      <c r="I79" s="76">
        <v>3.880000000012886</v>
      </c>
      <c r="J79" s="82" t="s">
        <v>284</v>
      </c>
      <c r="K79" s="82" t="s">
        <v>130</v>
      </c>
      <c r="L79" s="83">
        <v>5.0999999999999997E-2</v>
      </c>
      <c r="M79" s="83">
        <v>2.7200000000050944E-2</v>
      </c>
      <c r="N79" s="76">
        <v>108661.00461300001</v>
      </c>
      <c r="O79" s="78">
        <v>122.84</v>
      </c>
      <c r="P79" s="76">
        <v>133.47918123099998</v>
      </c>
      <c r="Q79" s="77">
        <f t="shared" si="1"/>
        <v>1.6764123734989505E-3</v>
      </c>
      <c r="R79" s="77">
        <f>P79/'סכום נכסי הקרן'!$C$42</f>
        <v>4.0445903484004214E-5</v>
      </c>
    </row>
    <row r="80" spans="2:18">
      <c r="B80" s="75" t="s">
        <v>2623</v>
      </c>
      <c r="C80" s="82" t="s">
        <v>2373</v>
      </c>
      <c r="D80" s="69" t="s">
        <v>2411</v>
      </c>
      <c r="E80" s="69"/>
      <c r="F80" s="69" t="s">
        <v>368</v>
      </c>
      <c r="G80" s="94">
        <v>41269</v>
      </c>
      <c r="H80" s="69" t="s">
        <v>254</v>
      </c>
      <c r="I80" s="76">
        <v>3.9200000000470032</v>
      </c>
      <c r="J80" s="82" t="s">
        <v>284</v>
      </c>
      <c r="K80" s="82" t="s">
        <v>130</v>
      </c>
      <c r="L80" s="83">
        <v>5.0999999999999997E-2</v>
      </c>
      <c r="M80" s="83">
        <v>2.0600000000315134E-2</v>
      </c>
      <c r="N80" s="76">
        <v>29583.523144999999</v>
      </c>
      <c r="O80" s="78">
        <v>126.57</v>
      </c>
      <c r="P80" s="76">
        <v>37.443863897</v>
      </c>
      <c r="Q80" s="77">
        <f t="shared" si="1"/>
        <v>4.7027076559533952E-4</v>
      </c>
      <c r="R80" s="77">
        <f>P80/'סכום נכסי הקרן'!$C$42</f>
        <v>1.1345970894332449E-5</v>
      </c>
    </row>
    <row r="81" spans="2:18">
      <c r="B81" s="75" t="s">
        <v>2623</v>
      </c>
      <c r="C81" s="82" t="s">
        <v>2373</v>
      </c>
      <c r="D81" s="69" t="s">
        <v>2412</v>
      </c>
      <c r="E81" s="69"/>
      <c r="F81" s="69" t="s">
        <v>368</v>
      </c>
      <c r="G81" s="94">
        <v>41298</v>
      </c>
      <c r="H81" s="69" t="s">
        <v>254</v>
      </c>
      <c r="I81" s="76">
        <v>3.8799999999880659</v>
      </c>
      <c r="J81" s="82" t="s">
        <v>284</v>
      </c>
      <c r="K81" s="82" t="s">
        <v>130</v>
      </c>
      <c r="L81" s="83">
        <v>5.0999999999999997E-2</v>
      </c>
      <c r="M81" s="83">
        <v>2.7199999999902361E-2</v>
      </c>
      <c r="N81" s="76">
        <v>59861.92328000001</v>
      </c>
      <c r="O81" s="78">
        <v>123.18</v>
      </c>
      <c r="P81" s="76">
        <v>73.737917100999994</v>
      </c>
      <c r="Q81" s="77">
        <f t="shared" si="1"/>
        <v>9.2610065093392364E-4</v>
      </c>
      <c r="R81" s="77">
        <f>P81/'סכום נכסי הקרן'!$C$42</f>
        <v>2.2343534404943596E-5</v>
      </c>
    </row>
    <row r="82" spans="2:18">
      <c r="B82" s="75" t="s">
        <v>2623</v>
      </c>
      <c r="C82" s="82" t="s">
        <v>2373</v>
      </c>
      <c r="D82" s="69" t="s">
        <v>2413</v>
      </c>
      <c r="E82" s="69"/>
      <c r="F82" s="69" t="s">
        <v>368</v>
      </c>
      <c r="G82" s="94">
        <v>41330</v>
      </c>
      <c r="H82" s="69" t="s">
        <v>254</v>
      </c>
      <c r="I82" s="76">
        <v>3.8799999999930144</v>
      </c>
      <c r="J82" s="82" t="s">
        <v>284</v>
      </c>
      <c r="K82" s="82" t="s">
        <v>130</v>
      </c>
      <c r="L82" s="83">
        <v>5.0999999999999997E-2</v>
      </c>
      <c r="M82" s="83">
        <v>2.719999999998253E-2</v>
      </c>
      <c r="N82" s="76">
        <v>92796.186447999993</v>
      </c>
      <c r="O82" s="78">
        <v>123.41</v>
      </c>
      <c r="P82" s="76">
        <v>114.51977021</v>
      </c>
      <c r="Q82" s="77">
        <f t="shared" si="1"/>
        <v>1.4382944068113105E-3</v>
      </c>
      <c r="R82" s="77">
        <f>P82/'סכום נכסי הקרן'!$C$42</f>
        <v>3.4700958832734222E-5</v>
      </c>
    </row>
    <row r="83" spans="2:18">
      <c r="B83" s="75" t="s">
        <v>2623</v>
      </c>
      <c r="C83" s="82" t="s">
        <v>2373</v>
      </c>
      <c r="D83" s="69" t="s">
        <v>2414</v>
      </c>
      <c r="E83" s="69"/>
      <c r="F83" s="69" t="s">
        <v>368</v>
      </c>
      <c r="G83" s="94">
        <v>41389</v>
      </c>
      <c r="H83" s="69" t="s">
        <v>254</v>
      </c>
      <c r="I83" s="76">
        <v>3.9200000000304041</v>
      </c>
      <c r="J83" s="82" t="s">
        <v>284</v>
      </c>
      <c r="K83" s="82" t="s">
        <v>130</v>
      </c>
      <c r="L83" s="83">
        <v>5.0999999999999997E-2</v>
      </c>
      <c r="M83" s="83">
        <v>2.0600000000210492E-2</v>
      </c>
      <c r="N83" s="76">
        <v>40618.283918000001</v>
      </c>
      <c r="O83" s="78">
        <v>126.32</v>
      </c>
      <c r="P83" s="76">
        <v>51.309016432</v>
      </c>
      <c r="Q83" s="77">
        <f t="shared" si="1"/>
        <v>6.4440813335382621E-4</v>
      </c>
      <c r="R83" s="77">
        <f>P83/'סכום נכסי הקרן'!$C$42</f>
        <v>1.5547289901909382E-5</v>
      </c>
    </row>
    <row r="84" spans="2:18">
      <c r="B84" s="75" t="s">
        <v>2623</v>
      </c>
      <c r="C84" s="82" t="s">
        <v>2373</v>
      </c>
      <c r="D84" s="69" t="s">
        <v>2415</v>
      </c>
      <c r="E84" s="69"/>
      <c r="F84" s="69" t="s">
        <v>368</v>
      </c>
      <c r="G84" s="94">
        <v>41422</v>
      </c>
      <c r="H84" s="69" t="s">
        <v>254</v>
      </c>
      <c r="I84" s="76">
        <v>3.9200000000641966</v>
      </c>
      <c r="J84" s="82" t="s">
        <v>284</v>
      </c>
      <c r="K84" s="82" t="s">
        <v>130</v>
      </c>
      <c r="L84" s="83">
        <v>5.0999999999999997E-2</v>
      </c>
      <c r="M84" s="83">
        <v>2.0900000000213987E-2</v>
      </c>
      <c r="N84" s="76">
        <v>14876.633474</v>
      </c>
      <c r="O84" s="78">
        <v>125.65</v>
      </c>
      <c r="P84" s="76">
        <v>18.692489140000003</v>
      </c>
      <c r="Q84" s="77">
        <f t="shared" si="1"/>
        <v>2.3476560012426141E-4</v>
      </c>
      <c r="R84" s="77">
        <f>P84/'סכום נכסי הקרן'!$C$42</f>
        <v>5.6640638986527674E-6</v>
      </c>
    </row>
    <row r="85" spans="2:18">
      <c r="B85" s="75" t="s">
        <v>2623</v>
      </c>
      <c r="C85" s="82" t="s">
        <v>2373</v>
      </c>
      <c r="D85" s="69" t="s">
        <v>2416</v>
      </c>
      <c r="E85" s="69"/>
      <c r="F85" s="69" t="s">
        <v>368</v>
      </c>
      <c r="G85" s="94">
        <v>41450</v>
      </c>
      <c r="H85" s="69" t="s">
        <v>254</v>
      </c>
      <c r="I85" s="76">
        <v>3.9199999999284612</v>
      </c>
      <c r="J85" s="82" t="s">
        <v>284</v>
      </c>
      <c r="K85" s="82" t="s">
        <v>130</v>
      </c>
      <c r="L85" s="83">
        <v>5.0999999999999997E-2</v>
      </c>
      <c r="M85" s="83">
        <v>2.0999999999837413E-2</v>
      </c>
      <c r="N85" s="76">
        <v>24508.109916000001</v>
      </c>
      <c r="O85" s="78">
        <v>125.48</v>
      </c>
      <c r="P85" s="76">
        <v>30.752776835000006</v>
      </c>
      <c r="Q85" s="77">
        <f t="shared" si="1"/>
        <v>3.8623503028854827E-4</v>
      </c>
      <c r="R85" s="77">
        <f>P85/'סכום נכסי הקרן'!$C$42</f>
        <v>9.3184857163677132E-6</v>
      </c>
    </row>
    <row r="86" spans="2:18">
      <c r="B86" s="75" t="s">
        <v>2623</v>
      </c>
      <c r="C86" s="82" t="s">
        <v>2373</v>
      </c>
      <c r="D86" s="69" t="s">
        <v>2417</v>
      </c>
      <c r="E86" s="69"/>
      <c r="F86" s="69" t="s">
        <v>368</v>
      </c>
      <c r="G86" s="94">
        <v>41480</v>
      </c>
      <c r="H86" s="69" t="s">
        <v>254</v>
      </c>
      <c r="I86" s="76">
        <v>3.9099999999699495</v>
      </c>
      <c r="J86" s="82" t="s">
        <v>284</v>
      </c>
      <c r="K86" s="82" t="s">
        <v>130</v>
      </c>
      <c r="L86" s="83">
        <v>5.0999999999999997E-2</v>
      </c>
      <c r="M86" s="83">
        <v>2.2699999999774626E-2</v>
      </c>
      <c r="N86" s="76">
        <v>21522.94715</v>
      </c>
      <c r="O86" s="78">
        <v>123.69</v>
      </c>
      <c r="P86" s="76">
        <v>26.621733880000001</v>
      </c>
      <c r="Q86" s="77">
        <f t="shared" si="1"/>
        <v>3.3435179680337543E-4</v>
      </c>
      <c r="R86" s="77">
        <f>P86/'סכום נכסי הקרן'!$C$42</f>
        <v>8.0667267296456611E-6</v>
      </c>
    </row>
    <row r="87" spans="2:18">
      <c r="B87" s="75" t="s">
        <v>2623</v>
      </c>
      <c r="C87" s="82" t="s">
        <v>2373</v>
      </c>
      <c r="D87" s="69" t="s">
        <v>2418</v>
      </c>
      <c r="E87" s="69"/>
      <c r="F87" s="69" t="s">
        <v>368</v>
      </c>
      <c r="G87" s="94">
        <v>41512</v>
      </c>
      <c r="H87" s="69" t="s">
        <v>254</v>
      </c>
      <c r="I87" s="76">
        <v>3.8200000000227505</v>
      </c>
      <c r="J87" s="82" t="s">
        <v>284</v>
      </c>
      <c r="K87" s="82" t="s">
        <v>130</v>
      </c>
      <c r="L87" s="83">
        <v>5.0999999999999997E-2</v>
      </c>
      <c r="M87" s="83">
        <v>3.7600000000260737E-2</v>
      </c>
      <c r="N87" s="76">
        <v>67101.687179999994</v>
      </c>
      <c r="O87" s="78">
        <v>116.6</v>
      </c>
      <c r="P87" s="76">
        <v>78.24056702099999</v>
      </c>
      <c r="Q87" s="77">
        <f t="shared" si="1"/>
        <v>9.8265102807744919E-4</v>
      </c>
      <c r="R87" s="77">
        <f>P87/'סכום נכסי הקרן'!$C$42</f>
        <v>2.3707895067086192E-5</v>
      </c>
    </row>
    <row r="88" spans="2:18">
      <c r="B88" s="75" t="s">
        <v>2623</v>
      </c>
      <c r="C88" s="82" t="s">
        <v>2373</v>
      </c>
      <c r="D88" s="69" t="s">
        <v>2419</v>
      </c>
      <c r="E88" s="69"/>
      <c r="F88" s="69" t="s">
        <v>368</v>
      </c>
      <c r="G88" s="94">
        <v>40871</v>
      </c>
      <c r="H88" s="69" t="s">
        <v>254</v>
      </c>
      <c r="I88" s="76">
        <v>3.8800000000452921</v>
      </c>
      <c r="J88" s="82" t="s">
        <v>284</v>
      </c>
      <c r="K88" s="82" t="s">
        <v>130</v>
      </c>
      <c r="L88" s="83">
        <v>5.1879999999999996E-2</v>
      </c>
      <c r="M88" s="83">
        <v>2.7200000000349132E-2</v>
      </c>
      <c r="N88" s="76">
        <v>33769.676039999998</v>
      </c>
      <c r="O88" s="78">
        <v>125.53</v>
      </c>
      <c r="P88" s="76">
        <v>42.391072665999999</v>
      </c>
      <c r="Q88" s="77">
        <f t="shared" si="1"/>
        <v>5.324045149796814E-4</v>
      </c>
      <c r="R88" s="77">
        <f>P88/'סכום נכסי הקרן'!$C$42</f>
        <v>1.2845038588191827E-5</v>
      </c>
    </row>
    <row r="89" spans="2:18">
      <c r="B89" s="75" t="s">
        <v>2623</v>
      </c>
      <c r="C89" s="82" t="s">
        <v>2373</v>
      </c>
      <c r="D89" s="69" t="s">
        <v>2420</v>
      </c>
      <c r="E89" s="69"/>
      <c r="F89" s="69" t="s">
        <v>368</v>
      </c>
      <c r="G89" s="94">
        <v>41547</v>
      </c>
      <c r="H89" s="69" t="s">
        <v>254</v>
      </c>
      <c r="I89" s="76">
        <v>3.8200000000248537</v>
      </c>
      <c r="J89" s="82" t="s">
        <v>284</v>
      </c>
      <c r="K89" s="82" t="s">
        <v>130</v>
      </c>
      <c r="L89" s="83">
        <v>5.0999999999999997E-2</v>
      </c>
      <c r="M89" s="83">
        <v>3.7700000000152264E-2</v>
      </c>
      <c r="N89" s="76">
        <v>49098.894345000008</v>
      </c>
      <c r="O89" s="78">
        <v>116.37</v>
      </c>
      <c r="P89" s="76">
        <v>57.136382868999995</v>
      </c>
      <c r="Q89" s="77">
        <f t="shared" si="1"/>
        <v>7.1759609502548849E-4</v>
      </c>
      <c r="R89" s="77">
        <f>P89/'סכום נכסי הקרן'!$C$42</f>
        <v>1.7313056655220034E-5</v>
      </c>
    </row>
    <row r="90" spans="2:18">
      <c r="B90" s="75" t="s">
        <v>2623</v>
      </c>
      <c r="C90" s="82" t="s">
        <v>2373</v>
      </c>
      <c r="D90" s="69" t="s">
        <v>2421</v>
      </c>
      <c r="E90" s="69"/>
      <c r="F90" s="69" t="s">
        <v>368</v>
      </c>
      <c r="G90" s="94">
        <v>41571</v>
      </c>
      <c r="H90" s="69" t="s">
        <v>254</v>
      </c>
      <c r="I90" s="76">
        <v>3.900000000027279</v>
      </c>
      <c r="J90" s="82" t="s">
        <v>284</v>
      </c>
      <c r="K90" s="82" t="s">
        <v>130</v>
      </c>
      <c r="L90" s="83">
        <v>5.0999999999999997E-2</v>
      </c>
      <c r="M90" s="83">
        <v>2.4000000000272789E-2</v>
      </c>
      <c r="N90" s="76">
        <v>23940.386813000005</v>
      </c>
      <c r="O90" s="78">
        <v>122.5</v>
      </c>
      <c r="P90" s="76">
        <v>29.326973637999998</v>
      </c>
      <c r="Q90" s="77">
        <f t="shared" si="1"/>
        <v>3.6832786229739451E-4</v>
      </c>
      <c r="R90" s="77">
        <f>P90/'סכום נכסי הקרן'!$C$42</f>
        <v>8.8864490649497927E-6</v>
      </c>
    </row>
    <row r="91" spans="2:18">
      <c r="B91" s="75" t="s">
        <v>2623</v>
      </c>
      <c r="C91" s="82" t="s">
        <v>2373</v>
      </c>
      <c r="D91" s="69" t="s">
        <v>2422</v>
      </c>
      <c r="E91" s="69"/>
      <c r="F91" s="69" t="s">
        <v>368</v>
      </c>
      <c r="G91" s="94">
        <v>41597</v>
      </c>
      <c r="H91" s="69" t="s">
        <v>254</v>
      </c>
      <c r="I91" s="76">
        <v>3.9000000001458535</v>
      </c>
      <c r="J91" s="82" t="s">
        <v>284</v>
      </c>
      <c r="K91" s="82" t="s">
        <v>130</v>
      </c>
      <c r="L91" s="83">
        <v>5.0999999999999997E-2</v>
      </c>
      <c r="M91" s="83">
        <v>2.4300000000755786E-2</v>
      </c>
      <c r="N91" s="76">
        <v>6182.8327479999998</v>
      </c>
      <c r="O91" s="78">
        <v>121.98</v>
      </c>
      <c r="P91" s="76">
        <v>7.5418194009999997</v>
      </c>
      <c r="Q91" s="77">
        <f t="shared" si="1"/>
        <v>9.4720384451942626E-5</v>
      </c>
      <c r="R91" s="77">
        <f>P91/'סכום נכסי הקרן'!$C$42</f>
        <v>2.2852679854151907E-6</v>
      </c>
    </row>
    <row r="92" spans="2:18">
      <c r="B92" s="75" t="s">
        <v>2623</v>
      </c>
      <c r="C92" s="82" t="s">
        <v>2373</v>
      </c>
      <c r="D92" s="69" t="s">
        <v>2423</v>
      </c>
      <c r="E92" s="69"/>
      <c r="F92" s="69" t="s">
        <v>368</v>
      </c>
      <c r="G92" s="94">
        <v>41630</v>
      </c>
      <c r="H92" s="69" t="s">
        <v>254</v>
      </c>
      <c r="I92" s="76">
        <v>3.8800000000032866</v>
      </c>
      <c r="J92" s="82" t="s">
        <v>284</v>
      </c>
      <c r="K92" s="82" t="s">
        <v>130</v>
      </c>
      <c r="L92" s="83">
        <v>5.0999999999999997E-2</v>
      </c>
      <c r="M92" s="83">
        <v>2.7200000000037562E-2</v>
      </c>
      <c r="N92" s="76">
        <v>70340.676401000004</v>
      </c>
      <c r="O92" s="78">
        <v>121.1</v>
      </c>
      <c r="P92" s="76">
        <v>85.182560469000009</v>
      </c>
      <c r="Q92" s="77">
        <f t="shared" si="1"/>
        <v>1.0698379856662562E-3</v>
      </c>
      <c r="R92" s="77">
        <f>P92/'סכום נכסי הקרן'!$C$42</f>
        <v>2.5811408097320376E-5</v>
      </c>
    </row>
    <row r="93" spans="2:18">
      <c r="B93" s="75" t="s">
        <v>2623</v>
      </c>
      <c r="C93" s="82" t="s">
        <v>2373</v>
      </c>
      <c r="D93" s="69" t="s">
        <v>2424</v>
      </c>
      <c r="E93" s="69"/>
      <c r="F93" s="69" t="s">
        <v>368</v>
      </c>
      <c r="G93" s="94">
        <v>41666</v>
      </c>
      <c r="H93" s="69" t="s">
        <v>254</v>
      </c>
      <c r="I93" s="76">
        <v>3.8800000000947619</v>
      </c>
      <c r="J93" s="82" t="s">
        <v>284</v>
      </c>
      <c r="K93" s="82" t="s">
        <v>130</v>
      </c>
      <c r="L93" s="83">
        <v>5.0999999999999997E-2</v>
      </c>
      <c r="M93" s="83">
        <v>2.7200000000996219E-2</v>
      </c>
      <c r="N93" s="76">
        <v>13605.278892</v>
      </c>
      <c r="O93" s="78">
        <v>121</v>
      </c>
      <c r="P93" s="76">
        <v>16.462387388</v>
      </c>
      <c r="Q93" s="77">
        <f t="shared" si="1"/>
        <v>2.0675696134826759E-4</v>
      </c>
      <c r="R93" s="77">
        <f>P93/'סכום נכסי הקרן'!$C$42</f>
        <v>4.9883144717454896E-6</v>
      </c>
    </row>
    <row r="94" spans="2:18">
      <c r="B94" s="75" t="s">
        <v>2623</v>
      </c>
      <c r="C94" s="82" t="s">
        <v>2373</v>
      </c>
      <c r="D94" s="69" t="s">
        <v>2425</v>
      </c>
      <c r="E94" s="69"/>
      <c r="F94" s="69" t="s">
        <v>368</v>
      </c>
      <c r="G94" s="94">
        <v>41696</v>
      </c>
      <c r="H94" s="69" t="s">
        <v>254</v>
      </c>
      <c r="I94" s="76">
        <v>3.8799999998971102</v>
      </c>
      <c r="J94" s="82" t="s">
        <v>284</v>
      </c>
      <c r="K94" s="82" t="s">
        <v>130</v>
      </c>
      <c r="L94" s="83">
        <v>5.0999999999999997E-2</v>
      </c>
      <c r="M94" s="83">
        <v>2.7199999999272247E-2</v>
      </c>
      <c r="N94" s="76">
        <v>13095.075887000003</v>
      </c>
      <c r="O94" s="78">
        <v>121.72</v>
      </c>
      <c r="P94" s="76">
        <v>15.939325677999999</v>
      </c>
      <c r="Q94" s="77">
        <f t="shared" si="1"/>
        <v>2.001876438362729E-4</v>
      </c>
      <c r="R94" s="77">
        <f>P94/'סכום נכסי הקרן'!$C$42</f>
        <v>4.8298200665226562E-6</v>
      </c>
    </row>
    <row r="95" spans="2:18">
      <c r="B95" s="75" t="s">
        <v>2623</v>
      </c>
      <c r="C95" s="82" t="s">
        <v>2373</v>
      </c>
      <c r="D95" s="69" t="s">
        <v>2426</v>
      </c>
      <c r="E95" s="69"/>
      <c r="F95" s="69" t="s">
        <v>368</v>
      </c>
      <c r="G95" s="94">
        <v>41725</v>
      </c>
      <c r="H95" s="69" t="s">
        <v>254</v>
      </c>
      <c r="I95" s="76">
        <v>3.8800000000490473</v>
      </c>
      <c r="J95" s="82" t="s">
        <v>284</v>
      </c>
      <c r="K95" s="82" t="s">
        <v>130</v>
      </c>
      <c r="L95" s="83">
        <v>5.0999999999999997E-2</v>
      </c>
      <c r="M95" s="83">
        <v>2.7200000000515617E-2</v>
      </c>
      <c r="N95" s="76">
        <v>26079.243524000001</v>
      </c>
      <c r="O95" s="78">
        <v>121.96</v>
      </c>
      <c r="P95" s="76">
        <v>31.806245312999998</v>
      </c>
      <c r="Q95" s="77">
        <f t="shared" si="1"/>
        <v>3.9946591450077578E-4</v>
      </c>
      <c r="R95" s="77">
        <f>P95/'סכום נכסי הקרן'!$C$42</f>
        <v>9.6377001735712684E-6</v>
      </c>
    </row>
    <row r="96" spans="2:18">
      <c r="B96" s="75" t="s">
        <v>2623</v>
      </c>
      <c r="C96" s="82" t="s">
        <v>2373</v>
      </c>
      <c r="D96" s="69" t="s">
        <v>2427</v>
      </c>
      <c r="E96" s="69"/>
      <c r="F96" s="69" t="s">
        <v>368</v>
      </c>
      <c r="G96" s="94">
        <v>41787</v>
      </c>
      <c r="H96" s="69" t="s">
        <v>254</v>
      </c>
      <c r="I96" s="76">
        <v>3.8800000000521422</v>
      </c>
      <c r="J96" s="82" t="s">
        <v>284</v>
      </c>
      <c r="K96" s="82" t="s">
        <v>130</v>
      </c>
      <c r="L96" s="83">
        <v>5.0999999999999997E-2</v>
      </c>
      <c r="M96" s="83">
        <v>2.7200000000381041E-2</v>
      </c>
      <c r="N96" s="76">
        <v>16418.631558000001</v>
      </c>
      <c r="O96" s="78">
        <v>121.48</v>
      </c>
      <c r="P96" s="76">
        <v>19.945352792000001</v>
      </c>
      <c r="Q96" s="77">
        <f t="shared" si="1"/>
        <v>2.5050075903930647E-4</v>
      </c>
      <c r="R96" s="77">
        <f>P96/'סכום נכסי הקרן'!$C$42</f>
        <v>6.0436976503740455E-6</v>
      </c>
    </row>
    <row r="97" spans="2:18">
      <c r="B97" s="75" t="s">
        <v>2623</v>
      </c>
      <c r="C97" s="82" t="s">
        <v>2373</v>
      </c>
      <c r="D97" s="69" t="s">
        <v>2428</v>
      </c>
      <c r="E97" s="69"/>
      <c r="F97" s="69" t="s">
        <v>368</v>
      </c>
      <c r="G97" s="94">
        <v>41815</v>
      </c>
      <c r="H97" s="69" t="s">
        <v>254</v>
      </c>
      <c r="I97" s="76">
        <v>3.8799999998107864</v>
      </c>
      <c r="J97" s="82" t="s">
        <v>284</v>
      </c>
      <c r="K97" s="82" t="s">
        <v>130</v>
      </c>
      <c r="L97" s="83">
        <v>5.0999999999999997E-2</v>
      </c>
      <c r="M97" s="83">
        <v>2.7199999998857569E-2</v>
      </c>
      <c r="N97" s="76">
        <v>9231.4390459999995</v>
      </c>
      <c r="O97" s="78">
        <v>121.37</v>
      </c>
      <c r="P97" s="76">
        <v>11.204197724</v>
      </c>
      <c r="Q97" s="77">
        <f t="shared" si="1"/>
        <v>1.407174926188425E-4</v>
      </c>
      <c r="R97" s="77">
        <f>P97/'סכום נכסי הקרן'!$C$42</f>
        <v>3.395015579068882E-6</v>
      </c>
    </row>
    <row r="98" spans="2:18">
      <c r="B98" s="75" t="s">
        <v>2623</v>
      </c>
      <c r="C98" s="82" t="s">
        <v>2373</v>
      </c>
      <c r="D98" s="69" t="s">
        <v>2429</v>
      </c>
      <c r="E98" s="69"/>
      <c r="F98" s="69" t="s">
        <v>368</v>
      </c>
      <c r="G98" s="94">
        <v>41836</v>
      </c>
      <c r="H98" s="69" t="s">
        <v>254</v>
      </c>
      <c r="I98" s="76">
        <v>3.8800000000036134</v>
      </c>
      <c r="J98" s="82" t="s">
        <v>284</v>
      </c>
      <c r="K98" s="82" t="s">
        <v>130</v>
      </c>
      <c r="L98" s="83">
        <v>5.0999999999999997E-2</v>
      </c>
      <c r="M98" s="83">
        <v>2.7200000000084313E-2</v>
      </c>
      <c r="N98" s="76">
        <v>27443.985940999999</v>
      </c>
      <c r="O98" s="78">
        <v>121.01</v>
      </c>
      <c r="P98" s="76">
        <v>33.209967051</v>
      </c>
      <c r="Q98" s="77">
        <f t="shared" si="1"/>
        <v>4.170957536174854E-4</v>
      </c>
      <c r="R98" s="77">
        <f>P98/'סכום נכסי הקרן'!$C$42</f>
        <v>1.0063045859767018E-5</v>
      </c>
    </row>
    <row r="99" spans="2:18">
      <c r="B99" s="75" t="s">
        <v>2623</v>
      </c>
      <c r="C99" s="82" t="s">
        <v>2373</v>
      </c>
      <c r="D99" s="69" t="s">
        <v>2430</v>
      </c>
      <c r="E99" s="69"/>
      <c r="F99" s="69" t="s">
        <v>368</v>
      </c>
      <c r="G99" s="94">
        <v>40903</v>
      </c>
      <c r="H99" s="69" t="s">
        <v>254</v>
      </c>
      <c r="I99" s="76">
        <v>3.8199999999590712</v>
      </c>
      <c r="J99" s="82" t="s">
        <v>284</v>
      </c>
      <c r="K99" s="82" t="s">
        <v>130</v>
      </c>
      <c r="L99" s="83">
        <v>5.2619999999999993E-2</v>
      </c>
      <c r="M99" s="83">
        <v>3.739999999975252E-2</v>
      </c>
      <c r="N99" s="76">
        <v>34648.168457</v>
      </c>
      <c r="O99" s="78">
        <v>121.29</v>
      </c>
      <c r="P99" s="76">
        <v>42.024762696000003</v>
      </c>
      <c r="Q99" s="77">
        <f t="shared" si="1"/>
        <v>5.278038981600346E-4</v>
      </c>
      <c r="R99" s="77">
        <f>P99/'סכום נכסי הקרן'!$C$42</f>
        <v>1.2734041970178355E-5</v>
      </c>
    </row>
    <row r="100" spans="2:18">
      <c r="B100" s="75" t="s">
        <v>2623</v>
      </c>
      <c r="C100" s="82" t="s">
        <v>2373</v>
      </c>
      <c r="D100" s="69" t="s">
        <v>2431</v>
      </c>
      <c r="E100" s="69"/>
      <c r="F100" s="69" t="s">
        <v>368</v>
      </c>
      <c r="G100" s="94">
        <v>41911</v>
      </c>
      <c r="H100" s="69" t="s">
        <v>254</v>
      </c>
      <c r="I100" s="76">
        <v>3.8800000000644426</v>
      </c>
      <c r="J100" s="82" t="s">
        <v>284</v>
      </c>
      <c r="K100" s="82" t="s">
        <v>130</v>
      </c>
      <c r="L100" s="83">
        <v>5.0999999999999997E-2</v>
      </c>
      <c r="M100" s="83">
        <v>2.7200000000736489E-2</v>
      </c>
      <c r="N100" s="76">
        <v>10771.726887000001</v>
      </c>
      <c r="O100" s="78">
        <v>121.01</v>
      </c>
      <c r="P100" s="76">
        <v>13.034866507</v>
      </c>
      <c r="Q100" s="77">
        <f t="shared" si="1"/>
        <v>1.6370951108416639E-4</v>
      </c>
      <c r="R100" s="77">
        <f>P100/'סכום נכסי הקרן'!$C$42</f>
        <v>3.9497316945375411E-6</v>
      </c>
    </row>
    <row r="101" spans="2:18">
      <c r="B101" s="75" t="s">
        <v>2623</v>
      </c>
      <c r="C101" s="82" t="s">
        <v>2373</v>
      </c>
      <c r="D101" s="69" t="s">
        <v>2432</v>
      </c>
      <c r="E101" s="69"/>
      <c r="F101" s="69" t="s">
        <v>368</v>
      </c>
      <c r="G101" s="94">
        <v>40933</v>
      </c>
      <c r="H101" s="69" t="s">
        <v>254</v>
      </c>
      <c r="I101" s="76">
        <v>3.8800000000062425</v>
      </c>
      <c r="J101" s="82" t="s">
        <v>284</v>
      </c>
      <c r="K101" s="82" t="s">
        <v>130</v>
      </c>
      <c r="L101" s="83">
        <v>5.1330999999999995E-2</v>
      </c>
      <c r="M101" s="83">
        <v>2.7200000000062424E-2</v>
      </c>
      <c r="N101" s="76">
        <v>127767.01456700001</v>
      </c>
      <c r="O101" s="78">
        <v>125.38</v>
      </c>
      <c r="P101" s="76">
        <v>160.19428762499999</v>
      </c>
      <c r="Q101" s="77">
        <f t="shared" si="1"/>
        <v>2.0119368688188339E-3</v>
      </c>
      <c r="R101" s="77">
        <f>P101/'סכום נכסי הקרן'!$C$42</f>
        <v>4.8540923282684864E-5</v>
      </c>
    </row>
    <row r="102" spans="2:18">
      <c r="B102" s="75" t="s">
        <v>2623</v>
      </c>
      <c r="C102" s="82" t="s">
        <v>2373</v>
      </c>
      <c r="D102" s="69" t="s">
        <v>2433</v>
      </c>
      <c r="E102" s="69"/>
      <c r="F102" s="69" t="s">
        <v>368</v>
      </c>
      <c r="G102" s="94">
        <v>40993</v>
      </c>
      <c r="H102" s="69" t="s">
        <v>254</v>
      </c>
      <c r="I102" s="76">
        <v>3.8800000000042876</v>
      </c>
      <c r="J102" s="82" t="s">
        <v>284</v>
      </c>
      <c r="K102" s="82" t="s">
        <v>130</v>
      </c>
      <c r="L102" s="83">
        <v>5.1451999999999998E-2</v>
      </c>
      <c r="M102" s="83">
        <v>2.7100000000058955E-2</v>
      </c>
      <c r="N102" s="76">
        <v>74357.081930999993</v>
      </c>
      <c r="O102" s="78">
        <v>125.45</v>
      </c>
      <c r="P102" s="76">
        <v>93.280962495000011</v>
      </c>
      <c r="Q102" s="77">
        <f t="shared" si="1"/>
        <v>1.1715486886893756E-3</v>
      </c>
      <c r="R102" s="77">
        <f>P102/'סכום נכסי הקרן'!$C$42</f>
        <v>2.8265327755033926E-5</v>
      </c>
    </row>
    <row r="103" spans="2:18">
      <c r="B103" s="75" t="s">
        <v>2623</v>
      </c>
      <c r="C103" s="82" t="s">
        <v>2373</v>
      </c>
      <c r="D103" s="69" t="s">
        <v>2434</v>
      </c>
      <c r="E103" s="69"/>
      <c r="F103" s="69" t="s">
        <v>368</v>
      </c>
      <c r="G103" s="94">
        <v>41053</v>
      </c>
      <c r="H103" s="69" t="s">
        <v>254</v>
      </c>
      <c r="I103" s="76">
        <v>3.8799999999864121</v>
      </c>
      <c r="J103" s="82" t="s">
        <v>284</v>
      </c>
      <c r="K103" s="82" t="s">
        <v>130</v>
      </c>
      <c r="L103" s="83">
        <v>5.0999999999999997E-2</v>
      </c>
      <c r="M103" s="83">
        <v>2.719999999988882E-2</v>
      </c>
      <c r="N103" s="76">
        <v>52375.381595999999</v>
      </c>
      <c r="O103" s="78">
        <v>123.65</v>
      </c>
      <c r="P103" s="76">
        <v>64.762156525999998</v>
      </c>
      <c r="Q103" s="77">
        <f t="shared" si="1"/>
        <v>8.1337089075167121E-4</v>
      </c>
      <c r="R103" s="77">
        <f>P103/'סכום נכסי הקרן'!$C$42</f>
        <v>1.962376385672819E-5</v>
      </c>
    </row>
    <row r="104" spans="2:18">
      <c r="B104" s="75" t="s">
        <v>2623</v>
      </c>
      <c r="C104" s="82" t="s">
        <v>2373</v>
      </c>
      <c r="D104" s="69" t="s">
        <v>2435</v>
      </c>
      <c r="E104" s="69"/>
      <c r="F104" s="69" t="s">
        <v>368</v>
      </c>
      <c r="G104" s="94">
        <v>41085</v>
      </c>
      <c r="H104" s="69" t="s">
        <v>254</v>
      </c>
      <c r="I104" s="76">
        <v>3.8800000000124197</v>
      </c>
      <c r="J104" s="82" t="s">
        <v>284</v>
      </c>
      <c r="K104" s="82" t="s">
        <v>130</v>
      </c>
      <c r="L104" s="83">
        <v>5.0999999999999997E-2</v>
      </c>
      <c r="M104" s="83">
        <v>2.7200000000093986E-2</v>
      </c>
      <c r="N104" s="76">
        <v>96374.32804600001</v>
      </c>
      <c r="O104" s="78">
        <v>123.65</v>
      </c>
      <c r="P104" s="76">
        <v>119.16685112900001</v>
      </c>
      <c r="Q104" s="77">
        <f t="shared" si="1"/>
        <v>1.4966587440915962E-3</v>
      </c>
      <c r="R104" s="77">
        <f>P104/'סכום נכסי הקרן'!$C$42</f>
        <v>3.6109083939577324E-5</v>
      </c>
    </row>
    <row r="105" spans="2:18">
      <c r="B105" s="75" t="s">
        <v>2623</v>
      </c>
      <c r="C105" s="82" t="s">
        <v>2373</v>
      </c>
      <c r="D105" s="69" t="s">
        <v>2436</v>
      </c>
      <c r="E105" s="69"/>
      <c r="F105" s="69" t="s">
        <v>368</v>
      </c>
      <c r="G105" s="94">
        <v>41115</v>
      </c>
      <c r="H105" s="69" t="s">
        <v>254</v>
      </c>
      <c r="I105" s="76">
        <v>3.8799999999856474</v>
      </c>
      <c r="J105" s="82" t="s">
        <v>284</v>
      </c>
      <c r="K105" s="82" t="s">
        <v>130</v>
      </c>
      <c r="L105" s="83">
        <v>5.0999999999999997E-2</v>
      </c>
      <c r="M105" s="83">
        <v>2.7399999999814927E-2</v>
      </c>
      <c r="N105" s="76">
        <v>42737.227642999998</v>
      </c>
      <c r="O105" s="78">
        <v>123.9</v>
      </c>
      <c r="P105" s="76">
        <v>52.951423077000001</v>
      </c>
      <c r="Q105" s="77">
        <f t="shared" si="1"/>
        <v>6.6503570086362334E-4</v>
      </c>
      <c r="R105" s="77">
        <f>P105/'סכום נכסי הקרן'!$C$42</f>
        <v>1.6044960175524526E-5</v>
      </c>
    </row>
    <row r="106" spans="2:18">
      <c r="B106" s="75" t="s">
        <v>2623</v>
      </c>
      <c r="C106" s="82" t="s">
        <v>2373</v>
      </c>
      <c r="D106" s="69" t="s">
        <v>2437</v>
      </c>
      <c r="E106" s="69"/>
      <c r="F106" s="69" t="s">
        <v>368</v>
      </c>
      <c r="G106" s="94">
        <v>41179</v>
      </c>
      <c r="H106" s="69" t="s">
        <v>254</v>
      </c>
      <c r="I106" s="76">
        <v>3.8800000000030272</v>
      </c>
      <c r="J106" s="82" t="s">
        <v>284</v>
      </c>
      <c r="K106" s="82" t="s">
        <v>130</v>
      </c>
      <c r="L106" s="83">
        <v>5.0999999999999997E-2</v>
      </c>
      <c r="M106" s="83">
        <v>2.7199999999969734E-2</v>
      </c>
      <c r="N106" s="76">
        <v>53891.647595000009</v>
      </c>
      <c r="O106" s="78">
        <v>122.61</v>
      </c>
      <c r="P106" s="76">
        <v>66.076549759999992</v>
      </c>
      <c r="Q106" s="77">
        <f t="shared" si="1"/>
        <v>8.29878821507611E-4</v>
      </c>
      <c r="R106" s="77">
        <f>P106/'סכום נכסי הקרן'!$C$42</f>
        <v>2.0022041860774303E-5</v>
      </c>
    </row>
    <row r="107" spans="2:18">
      <c r="B107" s="75" t="s">
        <v>2624</v>
      </c>
      <c r="C107" s="82" t="s">
        <v>2372</v>
      </c>
      <c r="D107" s="69">
        <v>4099</v>
      </c>
      <c r="E107" s="69"/>
      <c r="F107" s="69" t="s">
        <v>371</v>
      </c>
      <c r="G107" s="94">
        <v>42052</v>
      </c>
      <c r="H107" s="69" t="s">
        <v>128</v>
      </c>
      <c r="I107" s="76">
        <v>4.3499999999947683</v>
      </c>
      <c r="J107" s="82" t="s">
        <v>498</v>
      </c>
      <c r="K107" s="82" t="s">
        <v>130</v>
      </c>
      <c r="L107" s="83">
        <v>2.9779E-2</v>
      </c>
      <c r="M107" s="83">
        <v>3.4299999999964852E-2</v>
      </c>
      <c r="N107" s="76">
        <v>345279.26645300002</v>
      </c>
      <c r="O107" s="78">
        <v>107.96</v>
      </c>
      <c r="P107" s="76">
        <v>372.76349861699998</v>
      </c>
      <c r="Q107" s="77">
        <f t="shared" si="1"/>
        <v>4.6816689741963E-3</v>
      </c>
      <c r="R107" s="77">
        <f>P107/'סכום נכסי הקרן'!$C$42</f>
        <v>1.1295211993644897E-4</v>
      </c>
    </row>
    <row r="108" spans="2:18">
      <c r="B108" s="75" t="s">
        <v>2624</v>
      </c>
      <c r="C108" s="82" t="s">
        <v>2372</v>
      </c>
      <c r="D108" s="69" t="s">
        <v>2438</v>
      </c>
      <c r="E108" s="69"/>
      <c r="F108" s="69" t="s">
        <v>371</v>
      </c>
      <c r="G108" s="94">
        <v>42054</v>
      </c>
      <c r="H108" s="69" t="s">
        <v>128</v>
      </c>
      <c r="I108" s="76">
        <v>4.3500000001660029</v>
      </c>
      <c r="J108" s="82" t="s">
        <v>498</v>
      </c>
      <c r="K108" s="82" t="s">
        <v>130</v>
      </c>
      <c r="L108" s="83">
        <v>2.9779E-2</v>
      </c>
      <c r="M108" s="83">
        <v>3.4300000000901158E-2</v>
      </c>
      <c r="N108" s="76">
        <v>9764.6853940000001</v>
      </c>
      <c r="O108" s="78">
        <v>107.96</v>
      </c>
      <c r="P108" s="76">
        <v>10.541954535</v>
      </c>
      <c r="Q108" s="77">
        <f t="shared" si="1"/>
        <v>1.3240014555343236E-4</v>
      </c>
      <c r="R108" s="77">
        <f>P108/'סכום נכסי הקרן'!$C$42</f>
        <v>3.1943474010188625E-6</v>
      </c>
    </row>
    <row r="109" spans="2:18">
      <c r="B109" s="75" t="s">
        <v>2625</v>
      </c>
      <c r="C109" s="82" t="s">
        <v>2372</v>
      </c>
      <c r="D109" s="69">
        <v>9079</v>
      </c>
      <c r="E109" s="69"/>
      <c r="F109" s="69" t="s">
        <v>2403</v>
      </c>
      <c r="G109" s="94">
        <v>44705</v>
      </c>
      <c r="H109" s="69" t="s">
        <v>2371</v>
      </c>
      <c r="I109" s="76">
        <v>7.9600000000019104</v>
      </c>
      <c r="J109" s="82" t="s">
        <v>274</v>
      </c>
      <c r="K109" s="82" t="s">
        <v>130</v>
      </c>
      <c r="L109" s="83">
        <v>2.3671999999999999E-2</v>
      </c>
      <c r="M109" s="83">
        <v>2.5900000000006484E-2</v>
      </c>
      <c r="N109" s="76">
        <v>1434735.8563320001</v>
      </c>
      <c r="O109" s="78">
        <v>102.14</v>
      </c>
      <c r="P109" s="76">
        <v>1465.4390644950001</v>
      </c>
      <c r="Q109" s="77">
        <f t="shared" si="1"/>
        <v>1.8404968907297967E-2</v>
      </c>
      <c r="R109" s="77">
        <f>P109/'סכום נכסי הקרן'!$C$42</f>
        <v>4.4404682750997241E-4</v>
      </c>
    </row>
    <row r="110" spans="2:18">
      <c r="B110" s="75" t="s">
        <v>2625</v>
      </c>
      <c r="C110" s="82" t="s">
        <v>2372</v>
      </c>
      <c r="D110" s="69">
        <v>9017</v>
      </c>
      <c r="E110" s="69"/>
      <c r="F110" s="69" t="s">
        <v>2403</v>
      </c>
      <c r="G110" s="94">
        <v>44651</v>
      </c>
      <c r="H110" s="69" t="s">
        <v>2371</v>
      </c>
      <c r="I110" s="76">
        <v>8.0400000000007843</v>
      </c>
      <c r="J110" s="82" t="s">
        <v>274</v>
      </c>
      <c r="K110" s="82" t="s">
        <v>130</v>
      </c>
      <c r="L110" s="83">
        <v>1.797E-2</v>
      </c>
      <c r="M110" s="83">
        <v>4.2200000000003929E-2</v>
      </c>
      <c r="N110" s="76">
        <v>3515263.1280040001</v>
      </c>
      <c r="O110" s="78">
        <v>87.01</v>
      </c>
      <c r="P110" s="76">
        <v>3058.6304048899992</v>
      </c>
      <c r="Q110" s="77">
        <f t="shared" si="1"/>
        <v>3.8414423953080507E-2</v>
      </c>
      <c r="R110" s="77">
        <f>P110/'סכום נכסי הקרן'!$C$42</f>
        <v>9.2680423275394441E-4</v>
      </c>
    </row>
    <row r="111" spans="2:18">
      <c r="B111" s="75" t="s">
        <v>2625</v>
      </c>
      <c r="C111" s="82" t="s">
        <v>2372</v>
      </c>
      <c r="D111" s="69">
        <v>9080</v>
      </c>
      <c r="E111" s="69"/>
      <c r="F111" s="69" t="s">
        <v>2403</v>
      </c>
      <c r="G111" s="94">
        <v>44705</v>
      </c>
      <c r="H111" s="69" t="s">
        <v>2371</v>
      </c>
      <c r="I111" s="76">
        <v>7.6000000000041137</v>
      </c>
      <c r="J111" s="82" t="s">
        <v>274</v>
      </c>
      <c r="K111" s="82" t="s">
        <v>130</v>
      </c>
      <c r="L111" s="83">
        <v>2.3184999999999997E-2</v>
      </c>
      <c r="M111" s="83">
        <v>2.8200000000015085E-2</v>
      </c>
      <c r="N111" s="76">
        <v>1019648.546227</v>
      </c>
      <c r="O111" s="78">
        <v>100.14</v>
      </c>
      <c r="P111" s="76">
        <v>1021.0760731529999</v>
      </c>
      <c r="Q111" s="77">
        <f t="shared" si="1"/>
        <v>1.2824056512266521E-2</v>
      </c>
      <c r="R111" s="77">
        <f>P111/'סכום נכסי הקרן'!$C$42</f>
        <v>3.0939914317500242E-4</v>
      </c>
    </row>
    <row r="112" spans="2:18">
      <c r="B112" s="75" t="s">
        <v>2625</v>
      </c>
      <c r="C112" s="82" t="s">
        <v>2372</v>
      </c>
      <c r="D112" s="69">
        <v>9019</v>
      </c>
      <c r="E112" s="69"/>
      <c r="F112" s="69" t="s">
        <v>2403</v>
      </c>
      <c r="G112" s="94">
        <v>44651</v>
      </c>
      <c r="H112" s="69" t="s">
        <v>2371</v>
      </c>
      <c r="I112" s="76">
        <v>7.6199999999980701</v>
      </c>
      <c r="J112" s="82" t="s">
        <v>274</v>
      </c>
      <c r="K112" s="82" t="s">
        <v>130</v>
      </c>
      <c r="L112" s="83">
        <v>1.8769999999999998E-2</v>
      </c>
      <c r="M112" s="83">
        <v>4.609999999999035E-2</v>
      </c>
      <c r="N112" s="76">
        <v>2171505.8015769999</v>
      </c>
      <c r="O112" s="78">
        <v>85.9</v>
      </c>
      <c r="P112" s="76">
        <v>1865.3234655800002</v>
      </c>
      <c r="Q112" s="77">
        <f t="shared" si="1"/>
        <v>2.3427258913617095E-2</v>
      </c>
      <c r="R112" s="77">
        <f>P112/'סכום נכסי הקרן'!$C$42</f>
        <v>5.6521692865894825E-4</v>
      </c>
    </row>
    <row r="113" spans="2:18">
      <c r="B113" s="75" t="s">
        <v>2626</v>
      </c>
      <c r="C113" s="82" t="s">
        <v>2372</v>
      </c>
      <c r="D113" s="69">
        <v>4100</v>
      </c>
      <c r="E113" s="69"/>
      <c r="F113" s="69" t="s">
        <v>371</v>
      </c>
      <c r="G113" s="94">
        <v>42052</v>
      </c>
      <c r="H113" s="69" t="s">
        <v>128</v>
      </c>
      <c r="I113" s="76">
        <v>4.4300000000034885</v>
      </c>
      <c r="J113" s="82" t="s">
        <v>498</v>
      </c>
      <c r="K113" s="82" t="s">
        <v>130</v>
      </c>
      <c r="L113" s="83">
        <v>2.9779E-2</v>
      </c>
      <c r="M113" s="83">
        <v>1.9700000000022887E-2</v>
      </c>
      <c r="N113" s="76">
        <v>391614.63985099999</v>
      </c>
      <c r="O113" s="78">
        <v>114.92</v>
      </c>
      <c r="P113" s="76">
        <v>450.04354640100001</v>
      </c>
      <c r="Q113" s="77">
        <f t="shared" si="1"/>
        <v>5.6522565005423155E-3</v>
      </c>
      <c r="R113" s="77">
        <f>P113/'סכום נכסי הקרן'!$C$42</f>
        <v>1.3636896535822009E-4</v>
      </c>
    </row>
    <row r="114" spans="2:18">
      <c r="B114" s="75" t="s">
        <v>2627</v>
      </c>
      <c r="C114" s="82" t="s">
        <v>2373</v>
      </c>
      <c r="D114" s="69" t="s">
        <v>2439</v>
      </c>
      <c r="E114" s="69"/>
      <c r="F114" s="69" t="s">
        <v>371</v>
      </c>
      <c r="G114" s="94">
        <v>41767</v>
      </c>
      <c r="H114" s="69" t="s">
        <v>128</v>
      </c>
      <c r="I114" s="76">
        <v>4.7199999999795432</v>
      </c>
      <c r="J114" s="82" t="s">
        <v>498</v>
      </c>
      <c r="K114" s="82" t="s">
        <v>130</v>
      </c>
      <c r="L114" s="83">
        <v>5.3499999999999999E-2</v>
      </c>
      <c r="M114" s="83">
        <v>2.6499999999914765E-2</v>
      </c>
      <c r="N114" s="76">
        <v>23705.801374999995</v>
      </c>
      <c r="O114" s="78">
        <v>123.73</v>
      </c>
      <c r="P114" s="76">
        <v>29.331186505000002</v>
      </c>
      <c r="Q114" s="77">
        <f t="shared" si="1"/>
        <v>3.6838077318807858E-4</v>
      </c>
      <c r="R114" s="77">
        <f>P114/'סכום נכסי הקרן'!$C$42</f>
        <v>8.8877256176713614E-6</v>
      </c>
    </row>
    <row r="115" spans="2:18">
      <c r="B115" s="75" t="s">
        <v>2627</v>
      </c>
      <c r="C115" s="82" t="s">
        <v>2373</v>
      </c>
      <c r="D115" s="69" t="s">
        <v>2440</v>
      </c>
      <c r="E115" s="69"/>
      <c r="F115" s="69" t="s">
        <v>371</v>
      </c>
      <c r="G115" s="94">
        <v>41269</v>
      </c>
      <c r="H115" s="69" t="s">
        <v>128</v>
      </c>
      <c r="I115" s="76">
        <v>4.7799999999893208</v>
      </c>
      <c r="J115" s="82" t="s">
        <v>498</v>
      </c>
      <c r="K115" s="82" t="s">
        <v>130</v>
      </c>
      <c r="L115" s="83">
        <v>5.3499999999999999E-2</v>
      </c>
      <c r="M115" s="83">
        <v>1.8399999999940093E-2</v>
      </c>
      <c r="N115" s="76">
        <v>117736.25178600001</v>
      </c>
      <c r="O115" s="78">
        <v>130.44</v>
      </c>
      <c r="P115" s="76">
        <v>153.575159488</v>
      </c>
      <c r="Q115" s="77">
        <f t="shared" si="1"/>
        <v>1.928804891170287E-3</v>
      </c>
      <c r="R115" s="77">
        <f>P115/'סכום נכסי הקרן'!$C$42</f>
        <v>4.6535242581706893E-5</v>
      </c>
    </row>
    <row r="116" spans="2:18">
      <c r="B116" s="75" t="s">
        <v>2627</v>
      </c>
      <c r="C116" s="82" t="s">
        <v>2373</v>
      </c>
      <c r="D116" s="69" t="s">
        <v>2441</v>
      </c>
      <c r="E116" s="69"/>
      <c r="F116" s="69" t="s">
        <v>371</v>
      </c>
      <c r="G116" s="94">
        <v>41767</v>
      </c>
      <c r="H116" s="69" t="s">
        <v>128</v>
      </c>
      <c r="I116" s="76">
        <v>5.3999999999215857</v>
      </c>
      <c r="J116" s="82" t="s">
        <v>498</v>
      </c>
      <c r="K116" s="82" t="s">
        <v>130</v>
      </c>
      <c r="L116" s="83">
        <v>5.3499999999999999E-2</v>
      </c>
      <c r="M116" s="83">
        <v>3.0099999999708117E-2</v>
      </c>
      <c r="N116" s="76">
        <v>18552.367466</v>
      </c>
      <c r="O116" s="78">
        <v>123.73</v>
      </c>
      <c r="P116" s="76">
        <v>22.954843067000002</v>
      </c>
      <c r="Q116" s="77">
        <f t="shared" si="1"/>
        <v>2.8829801467427767E-4</v>
      </c>
      <c r="R116" s="77">
        <f>P116/'סכום נכסי הקרן'!$C$42</f>
        <v>6.9556117936594108E-6</v>
      </c>
    </row>
    <row r="117" spans="2:18">
      <c r="B117" s="75" t="s">
        <v>2627</v>
      </c>
      <c r="C117" s="82" t="s">
        <v>2373</v>
      </c>
      <c r="D117" s="69" t="s">
        <v>2442</v>
      </c>
      <c r="E117" s="69"/>
      <c r="F117" s="69" t="s">
        <v>371</v>
      </c>
      <c r="G117" s="94">
        <v>41767</v>
      </c>
      <c r="H117" s="69" t="s">
        <v>128</v>
      </c>
      <c r="I117" s="76">
        <v>4.7200000000272739</v>
      </c>
      <c r="J117" s="82" t="s">
        <v>498</v>
      </c>
      <c r="K117" s="82" t="s">
        <v>130</v>
      </c>
      <c r="L117" s="83">
        <v>5.3499999999999999E-2</v>
      </c>
      <c r="M117" s="83">
        <v>2.6500000000170467E-2</v>
      </c>
      <c r="N117" s="76">
        <v>23705.800296000001</v>
      </c>
      <c r="O117" s="78">
        <v>123.73</v>
      </c>
      <c r="P117" s="76">
        <v>29.331185210000005</v>
      </c>
      <c r="Q117" s="77">
        <f t="shared" si="1"/>
        <v>3.6838075692371437E-4</v>
      </c>
      <c r="R117" s="77">
        <f>P117/'סכום נכסי הקרן'!$C$42</f>
        <v>8.8877252252697571E-6</v>
      </c>
    </row>
    <row r="118" spans="2:18">
      <c r="B118" s="75" t="s">
        <v>2627</v>
      </c>
      <c r="C118" s="82" t="s">
        <v>2373</v>
      </c>
      <c r="D118" s="69" t="s">
        <v>2443</v>
      </c>
      <c r="E118" s="69"/>
      <c r="F118" s="69" t="s">
        <v>371</v>
      </c>
      <c r="G118" s="94">
        <v>41269</v>
      </c>
      <c r="H118" s="69" t="s">
        <v>128</v>
      </c>
      <c r="I118" s="76">
        <v>4.7800000000040441</v>
      </c>
      <c r="J118" s="82" t="s">
        <v>498</v>
      </c>
      <c r="K118" s="82" t="s">
        <v>130</v>
      </c>
      <c r="L118" s="83">
        <v>5.3499999999999999E-2</v>
      </c>
      <c r="M118" s="83">
        <v>1.8400000000029421E-2</v>
      </c>
      <c r="N118" s="76">
        <v>125094.760564</v>
      </c>
      <c r="O118" s="78">
        <v>130.44</v>
      </c>
      <c r="P118" s="76">
        <v>163.17359795299998</v>
      </c>
      <c r="Q118" s="77">
        <f t="shared" si="1"/>
        <v>2.0493550837965601E-3</v>
      </c>
      <c r="R118" s="77">
        <f>P118/'סכום נכסי הקרן'!$C$42</f>
        <v>4.9443692515039123E-5</v>
      </c>
    </row>
    <row r="119" spans="2:18">
      <c r="B119" s="75" t="s">
        <v>2627</v>
      </c>
      <c r="C119" s="82" t="s">
        <v>2373</v>
      </c>
      <c r="D119" s="69" t="s">
        <v>2444</v>
      </c>
      <c r="E119" s="69"/>
      <c r="F119" s="69" t="s">
        <v>371</v>
      </c>
      <c r="G119" s="94">
        <v>41281</v>
      </c>
      <c r="H119" s="69" t="s">
        <v>128</v>
      </c>
      <c r="I119" s="76">
        <v>4.7799999999975666</v>
      </c>
      <c r="J119" s="82" t="s">
        <v>498</v>
      </c>
      <c r="K119" s="82" t="s">
        <v>130</v>
      </c>
      <c r="L119" s="83">
        <v>5.3499999999999999E-2</v>
      </c>
      <c r="M119" s="83">
        <v>1.8499999999987832E-2</v>
      </c>
      <c r="N119" s="76">
        <v>157601.35206199999</v>
      </c>
      <c r="O119" s="78">
        <v>130.38</v>
      </c>
      <c r="P119" s="76">
        <v>205.48063382499998</v>
      </c>
      <c r="Q119" s="77">
        <f t="shared" si="1"/>
        <v>2.5807041508779886E-3</v>
      </c>
      <c r="R119" s="77">
        <f>P119/'סכום נכסי הקרן'!$C$42</f>
        <v>6.2263266877065623E-5</v>
      </c>
    </row>
    <row r="120" spans="2:18">
      <c r="B120" s="75" t="s">
        <v>2627</v>
      </c>
      <c r="C120" s="82" t="s">
        <v>2373</v>
      </c>
      <c r="D120" s="69" t="s">
        <v>2445</v>
      </c>
      <c r="E120" s="69"/>
      <c r="F120" s="69" t="s">
        <v>371</v>
      </c>
      <c r="G120" s="94">
        <v>41767</v>
      </c>
      <c r="H120" s="69" t="s">
        <v>128</v>
      </c>
      <c r="I120" s="76">
        <v>4.7200000000185875</v>
      </c>
      <c r="J120" s="82" t="s">
        <v>498</v>
      </c>
      <c r="K120" s="82" t="s">
        <v>130</v>
      </c>
      <c r="L120" s="83">
        <v>5.3499999999999999E-2</v>
      </c>
      <c r="M120" s="83">
        <v>2.6500000000304946E-2</v>
      </c>
      <c r="N120" s="76">
        <v>27828.548393999998</v>
      </c>
      <c r="O120" s="78">
        <v>123.73</v>
      </c>
      <c r="P120" s="76">
        <v>34.432261362999995</v>
      </c>
      <c r="Q120" s="77">
        <f t="shared" si="1"/>
        <v>4.3244698135050581E-4</v>
      </c>
      <c r="R120" s="77">
        <f>P120/'סכום נכסי הקרן'!$C$42</f>
        <v>1.0433416709485099E-5</v>
      </c>
    </row>
    <row r="121" spans="2:18">
      <c r="B121" s="75" t="s">
        <v>2627</v>
      </c>
      <c r="C121" s="82" t="s">
        <v>2373</v>
      </c>
      <c r="D121" s="69" t="s">
        <v>2446</v>
      </c>
      <c r="E121" s="69"/>
      <c r="F121" s="69" t="s">
        <v>371</v>
      </c>
      <c r="G121" s="94">
        <v>41281</v>
      </c>
      <c r="H121" s="69" t="s">
        <v>128</v>
      </c>
      <c r="I121" s="76">
        <v>4.7799999999964875</v>
      </c>
      <c r="J121" s="82" t="s">
        <v>498</v>
      </c>
      <c r="K121" s="82" t="s">
        <v>130</v>
      </c>
      <c r="L121" s="83">
        <v>5.3499999999999999E-2</v>
      </c>
      <c r="M121" s="83">
        <v>1.8500000000006761E-2</v>
      </c>
      <c r="N121" s="76">
        <v>113526.397929</v>
      </c>
      <c r="O121" s="78">
        <v>130.38</v>
      </c>
      <c r="P121" s="76">
        <v>148.01571123399998</v>
      </c>
      <c r="Q121" s="77">
        <f t="shared" si="1"/>
        <v>1.8589818089721453E-3</v>
      </c>
      <c r="R121" s="77">
        <f>P121/'סכום נכסי הקרן'!$C$42</f>
        <v>4.4850658473294797E-5</v>
      </c>
    </row>
    <row r="122" spans="2:18">
      <c r="B122" s="75" t="s">
        <v>2627</v>
      </c>
      <c r="C122" s="82" t="s">
        <v>2373</v>
      </c>
      <c r="D122" s="69" t="s">
        <v>2447</v>
      </c>
      <c r="E122" s="69"/>
      <c r="F122" s="69" t="s">
        <v>371</v>
      </c>
      <c r="G122" s="94">
        <v>41767</v>
      </c>
      <c r="H122" s="69" t="s">
        <v>128</v>
      </c>
      <c r="I122" s="76">
        <v>4.7199999999500886</v>
      </c>
      <c r="J122" s="82" t="s">
        <v>498</v>
      </c>
      <c r="K122" s="82" t="s">
        <v>130</v>
      </c>
      <c r="L122" s="83">
        <v>5.3499999999999999E-2</v>
      </c>
      <c r="M122" s="83">
        <v>2.6499999999821746E-2</v>
      </c>
      <c r="N122" s="76">
        <v>22669.917076999998</v>
      </c>
      <c r="O122" s="78">
        <v>123.73</v>
      </c>
      <c r="P122" s="76">
        <v>28.049487169999999</v>
      </c>
      <c r="Q122" s="77">
        <f t="shared" si="1"/>
        <v>3.5228345670408769E-4</v>
      </c>
      <c r="R122" s="77">
        <f>P122/'סכום נכסי הקרן'!$C$42</f>
        <v>8.499354284248146E-6</v>
      </c>
    </row>
    <row r="123" spans="2:18">
      <c r="B123" s="75" t="s">
        <v>2627</v>
      </c>
      <c r="C123" s="82" t="s">
        <v>2373</v>
      </c>
      <c r="D123" s="69" t="s">
        <v>2448</v>
      </c>
      <c r="E123" s="69"/>
      <c r="F123" s="69" t="s">
        <v>371</v>
      </c>
      <c r="G123" s="94">
        <v>41281</v>
      </c>
      <c r="H123" s="69" t="s">
        <v>128</v>
      </c>
      <c r="I123" s="76">
        <v>4.7799999999917873</v>
      </c>
      <c r="J123" s="82" t="s">
        <v>498</v>
      </c>
      <c r="K123" s="82" t="s">
        <v>130</v>
      </c>
      <c r="L123" s="83">
        <v>5.3499999999999999E-2</v>
      </c>
      <c r="M123" s="83">
        <v>1.8499999999974689E-2</v>
      </c>
      <c r="N123" s="76">
        <v>136342.98180499999</v>
      </c>
      <c r="O123" s="78">
        <v>130.38</v>
      </c>
      <c r="P123" s="76">
        <v>177.763971857</v>
      </c>
      <c r="Q123" s="77">
        <f t="shared" si="1"/>
        <v>2.2326007639173577E-3</v>
      </c>
      <c r="R123" s="77">
        <f>P123/'סכום נכסי הקרן'!$C$42</f>
        <v>5.3864762896759937E-5</v>
      </c>
    </row>
    <row r="124" spans="2:18">
      <c r="B124" s="75" t="s">
        <v>2628</v>
      </c>
      <c r="C124" s="82" t="s">
        <v>2372</v>
      </c>
      <c r="D124" s="69">
        <v>9533</v>
      </c>
      <c r="E124" s="69"/>
      <c r="F124" s="69" t="s">
        <v>2403</v>
      </c>
      <c r="G124" s="94">
        <v>45015</v>
      </c>
      <c r="H124" s="69" t="s">
        <v>2371</v>
      </c>
      <c r="I124" s="76">
        <v>4.3399999999996126</v>
      </c>
      <c r="J124" s="82" t="s">
        <v>456</v>
      </c>
      <c r="K124" s="82" t="s">
        <v>130</v>
      </c>
      <c r="L124" s="83">
        <v>3.3593000000000005E-2</v>
      </c>
      <c r="M124" s="83">
        <v>3.4999999999995389E-2</v>
      </c>
      <c r="N124" s="76">
        <v>1090156.5619920001</v>
      </c>
      <c r="O124" s="78">
        <v>99.45</v>
      </c>
      <c r="P124" s="76">
        <v>1084.154649563</v>
      </c>
      <c r="Q124" s="77">
        <f t="shared" si="1"/>
        <v>1.3616282723284545E-2</v>
      </c>
      <c r="R124" s="77">
        <f>P124/'סכום נכסי הקרן'!$C$42</f>
        <v>3.285127606684451E-4</v>
      </c>
    </row>
    <row r="125" spans="2:18">
      <c r="B125" s="75" t="s">
        <v>2629</v>
      </c>
      <c r="C125" s="82" t="s">
        <v>2373</v>
      </c>
      <c r="D125" s="69" t="s">
        <v>2449</v>
      </c>
      <c r="E125" s="69"/>
      <c r="F125" s="69" t="s">
        <v>2403</v>
      </c>
      <c r="G125" s="94">
        <v>44748</v>
      </c>
      <c r="H125" s="69" t="s">
        <v>2371</v>
      </c>
      <c r="I125" s="76">
        <v>2.0800000000005188</v>
      </c>
      <c r="J125" s="82" t="s">
        <v>274</v>
      </c>
      <c r="K125" s="82" t="s">
        <v>130</v>
      </c>
      <c r="L125" s="83">
        <v>7.0660000000000001E-2</v>
      </c>
      <c r="M125" s="83">
        <v>9.3600000000027689E-2</v>
      </c>
      <c r="N125" s="76">
        <v>1185435.8820090001</v>
      </c>
      <c r="O125" s="78">
        <v>97.51</v>
      </c>
      <c r="P125" s="76">
        <v>1155.9175029800001</v>
      </c>
      <c r="Q125" s="77">
        <f t="shared" si="1"/>
        <v>1.451757784898397E-2</v>
      </c>
      <c r="R125" s="77">
        <f>P125/'סכום נכסי הקרן'!$C$42</f>
        <v>3.5025782545137645E-4</v>
      </c>
    </row>
    <row r="126" spans="2:18">
      <c r="B126" s="75" t="s">
        <v>2630</v>
      </c>
      <c r="C126" s="82" t="s">
        <v>2373</v>
      </c>
      <c r="D126" s="69">
        <v>7127</v>
      </c>
      <c r="E126" s="69"/>
      <c r="F126" s="69" t="s">
        <v>2403</v>
      </c>
      <c r="G126" s="94">
        <v>43631</v>
      </c>
      <c r="H126" s="69" t="s">
        <v>2371</v>
      </c>
      <c r="I126" s="76">
        <v>5.0999999999982295</v>
      </c>
      <c r="J126" s="82" t="s">
        <v>274</v>
      </c>
      <c r="K126" s="82" t="s">
        <v>130</v>
      </c>
      <c r="L126" s="83">
        <v>3.1E-2</v>
      </c>
      <c r="M126" s="83">
        <v>3.1299999999990898E-2</v>
      </c>
      <c r="N126" s="76">
        <v>726145.94576300005</v>
      </c>
      <c r="O126" s="78">
        <v>108.9</v>
      </c>
      <c r="P126" s="76">
        <v>790.77289404399994</v>
      </c>
      <c r="Q126" s="77">
        <f t="shared" si="1"/>
        <v>9.9315972122179658E-3</v>
      </c>
      <c r="R126" s="77">
        <f>P126/'סכום נכסי הקרן'!$C$42</f>
        <v>2.3961432678343603E-4</v>
      </c>
    </row>
    <row r="127" spans="2:18">
      <c r="B127" s="75" t="s">
        <v>2630</v>
      </c>
      <c r="C127" s="82" t="s">
        <v>2373</v>
      </c>
      <c r="D127" s="69">
        <v>7128</v>
      </c>
      <c r="E127" s="69"/>
      <c r="F127" s="69" t="s">
        <v>2403</v>
      </c>
      <c r="G127" s="94">
        <v>43634</v>
      </c>
      <c r="H127" s="69" t="s">
        <v>2371</v>
      </c>
      <c r="I127" s="76">
        <v>5.1300000000000008</v>
      </c>
      <c r="J127" s="82" t="s">
        <v>274</v>
      </c>
      <c r="K127" s="82" t="s">
        <v>130</v>
      </c>
      <c r="L127" s="83">
        <v>2.4900000000000002E-2</v>
      </c>
      <c r="M127" s="83">
        <v>3.1400000000000004E-2</v>
      </c>
      <c r="N127" s="76">
        <v>305660.510007</v>
      </c>
      <c r="O127" s="78">
        <v>107.38</v>
      </c>
      <c r="P127" s="76">
        <v>328.21824329999998</v>
      </c>
      <c r="Q127" s="77">
        <f t="shared" si="1"/>
        <v>4.1222093153536711E-3</v>
      </c>
      <c r="R127" s="77">
        <f>P127/'סכום נכסי הקרן'!$C$42</f>
        <v>9.9454336382444997E-5</v>
      </c>
    </row>
    <row r="128" spans="2:18">
      <c r="B128" s="75" t="s">
        <v>2630</v>
      </c>
      <c r="C128" s="82" t="s">
        <v>2373</v>
      </c>
      <c r="D128" s="69">
        <v>7130</v>
      </c>
      <c r="E128" s="69"/>
      <c r="F128" s="69" t="s">
        <v>2403</v>
      </c>
      <c r="G128" s="94">
        <v>43634</v>
      </c>
      <c r="H128" s="69" t="s">
        <v>2371</v>
      </c>
      <c r="I128" s="76">
        <v>5.4000000000008912</v>
      </c>
      <c r="J128" s="82" t="s">
        <v>274</v>
      </c>
      <c r="K128" s="82" t="s">
        <v>130</v>
      </c>
      <c r="L128" s="83">
        <v>3.6000000000000004E-2</v>
      </c>
      <c r="M128" s="83">
        <v>3.1600000000003563E-2</v>
      </c>
      <c r="N128" s="76">
        <v>200680.09109900001</v>
      </c>
      <c r="O128" s="78">
        <v>111.77</v>
      </c>
      <c r="P128" s="76">
        <v>224.30013896200003</v>
      </c>
      <c r="Q128" s="77">
        <f t="shared" si="1"/>
        <v>2.8170649899529198E-3</v>
      </c>
      <c r="R128" s="77">
        <f>P128/'סכום נכסי הקרן'!$C$42</f>
        <v>6.7965818251504575E-5</v>
      </c>
    </row>
    <row r="129" spans="2:18">
      <c r="B129" s="75" t="s">
        <v>2622</v>
      </c>
      <c r="C129" s="82" t="s">
        <v>2372</v>
      </c>
      <c r="D129" s="69">
        <v>9922</v>
      </c>
      <c r="E129" s="69"/>
      <c r="F129" s="69" t="s">
        <v>371</v>
      </c>
      <c r="G129" s="94">
        <v>40489</v>
      </c>
      <c r="H129" s="69" t="s">
        <v>128</v>
      </c>
      <c r="I129" s="76">
        <v>1.9800000000029234</v>
      </c>
      <c r="J129" s="82" t="s">
        <v>274</v>
      </c>
      <c r="K129" s="82" t="s">
        <v>130</v>
      </c>
      <c r="L129" s="83">
        <v>5.7000000000000002E-2</v>
      </c>
      <c r="M129" s="83">
        <v>2.2600000000015007E-2</v>
      </c>
      <c r="N129" s="76">
        <v>204393.32020700001</v>
      </c>
      <c r="O129" s="78">
        <v>123.85</v>
      </c>
      <c r="P129" s="76">
        <v>253.141128237</v>
      </c>
      <c r="Q129" s="77">
        <f t="shared" si="1"/>
        <v>3.1792892022882253E-3</v>
      </c>
      <c r="R129" s="77">
        <f>P129/'סכום נכסי הקרן'!$C$42</f>
        <v>7.6705007822806318E-5</v>
      </c>
    </row>
    <row r="130" spans="2:18">
      <c r="B130" s="75" t="s">
        <v>2631</v>
      </c>
      <c r="C130" s="82" t="s">
        <v>2373</v>
      </c>
      <c r="D130" s="69" t="s">
        <v>2450</v>
      </c>
      <c r="E130" s="69"/>
      <c r="F130" s="69" t="s">
        <v>415</v>
      </c>
      <c r="G130" s="94">
        <v>43801</v>
      </c>
      <c r="H130" s="69" t="s">
        <v>254</v>
      </c>
      <c r="I130" s="76">
        <v>4.6999999999786528</v>
      </c>
      <c r="J130" s="82" t="s">
        <v>284</v>
      </c>
      <c r="K130" s="82" t="s">
        <v>131</v>
      </c>
      <c r="L130" s="83">
        <v>2.3629999999999998E-2</v>
      </c>
      <c r="M130" s="83">
        <v>7.0499999999623628E-2</v>
      </c>
      <c r="N130" s="76">
        <v>28135.626392999999</v>
      </c>
      <c r="O130" s="78">
        <v>80.45</v>
      </c>
      <c r="P130" s="76">
        <v>89.005789487000001</v>
      </c>
      <c r="Q130" s="77">
        <f t="shared" si="1"/>
        <v>1.1178552747549827E-3</v>
      </c>
      <c r="R130" s="77">
        <f>P130/'סכום נכסי הקרן'!$C$42</f>
        <v>2.6969895514108328E-5</v>
      </c>
    </row>
    <row r="131" spans="2:18">
      <c r="B131" s="75" t="s">
        <v>2632</v>
      </c>
      <c r="C131" s="82" t="s">
        <v>2373</v>
      </c>
      <c r="D131" s="69">
        <v>9365</v>
      </c>
      <c r="E131" s="69"/>
      <c r="F131" s="69" t="s">
        <v>2451</v>
      </c>
      <c r="G131" s="94">
        <v>44906</v>
      </c>
      <c r="H131" s="69" t="s">
        <v>2371</v>
      </c>
      <c r="I131" s="76">
        <v>2.4099999996299175</v>
      </c>
      <c r="J131" s="82" t="s">
        <v>274</v>
      </c>
      <c r="K131" s="82" t="s">
        <v>130</v>
      </c>
      <c r="L131" s="83">
        <v>7.1800000000000003E-2</v>
      </c>
      <c r="M131" s="83">
        <v>8.6199999980262287E-2</v>
      </c>
      <c r="N131" s="76">
        <v>831.07493299999999</v>
      </c>
      <c r="O131" s="78">
        <v>97.54</v>
      </c>
      <c r="P131" s="76">
        <v>0.81063053000000007</v>
      </c>
      <c r="Q131" s="77">
        <f t="shared" si="1"/>
        <v>1.0180996304406471E-5</v>
      </c>
      <c r="R131" s="77">
        <f>P131/'סכום נכסי הקרן'!$C$42</f>
        <v>2.4563144510773048E-7</v>
      </c>
    </row>
    <row r="132" spans="2:18">
      <c r="B132" s="75" t="s">
        <v>2632</v>
      </c>
      <c r="C132" s="82" t="s">
        <v>2373</v>
      </c>
      <c r="D132" s="69">
        <v>9509</v>
      </c>
      <c r="E132" s="69"/>
      <c r="F132" s="69" t="s">
        <v>2451</v>
      </c>
      <c r="G132" s="94">
        <v>44991</v>
      </c>
      <c r="H132" s="69" t="s">
        <v>2371</v>
      </c>
      <c r="I132" s="76">
        <v>2.4099999999749353</v>
      </c>
      <c r="J132" s="82" t="s">
        <v>274</v>
      </c>
      <c r="K132" s="82" t="s">
        <v>130</v>
      </c>
      <c r="L132" s="83">
        <v>7.1800000000000003E-2</v>
      </c>
      <c r="M132" s="83">
        <v>7.9399999999095708E-2</v>
      </c>
      <c r="N132" s="76">
        <v>41101.432851999998</v>
      </c>
      <c r="O132" s="78">
        <v>99.01</v>
      </c>
      <c r="P132" s="76">
        <v>40.694534222000001</v>
      </c>
      <c r="Q132" s="77">
        <f t="shared" si="1"/>
        <v>5.1109708700920091E-4</v>
      </c>
      <c r="R132" s="77">
        <f>P132/'סכום נכסי הקרן'!$C$42</f>
        <v>1.2330965685360818E-5</v>
      </c>
    </row>
    <row r="133" spans="2:18">
      <c r="B133" s="75" t="s">
        <v>2632</v>
      </c>
      <c r="C133" s="82" t="s">
        <v>2373</v>
      </c>
      <c r="D133" s="69">
        <v>9316</v>
      </c>
      <c r="E133" s="69"/>
      <c r="F133" s="69" t="s">
        <v>2451</v>
      </c>
      <c r="G133" s="94">
        <v>44885</v>
      </c>
      <c r="H133" s="69" t="s">
        <v>2371</v>
      </c>
      <c r="I133" s="76">
        <v>2.4100000000010326</v>
      </c>
      <c r="J133" s="82" t="s">
        <v>274</v>
      </c>
      <c r="K133" s="82" t="s">
        <v>130</v>
      </c>
      <c r="L133" s="83">
        <v>7.1800000000000003E-2</v>
      </c>
      <c r="M133" s="83">
        <v>9.1500000000090342E-2</v>
      </c>
      <c r="N133" s="76">
        <v>321541.11831300001</v>
      </c>
      <c r="O133" s="78">
        <v>96.4</v>
      </c>
      <c r="P133" s="76">
        <v>309.96568174799995</v>
      </c>
      <c r="Q133" s="77">
        <f t="shared" si="1"/>
        <v>3.8929689218209179E-3</v>
      </c>
      <c r="R133" s="77">
        <f>P133/'סכום נכסי הקרן'!$C$42</f>
        <v>9.3923576184040477E-5</v>
      </c>
    </row>
    <row r="134" spans="2:18">
      <c r="B134" s="75" t="s">
        <v>2633</v>
      </c>
      <c r="C134" s="82" t="s">
        <v>2373</v>
      </c>
      <c r="D134" s="69" t="s">
        <v>2452</v>
      </c>
      <c r="E134" s="69"/>
      <c r="F134" s="69" t="s">
        <v>423</v>
      </c>
      <c r="G134" s="94">
        <v>44074</v>
      </c>
      <c r="H134" s="69" t="s">
        <v>128</v>
      </c>
      <c r="I134" s="76">
        <v>8.6100000000016923</v>
      </c>
      <c r="J134" s="82" t="s">
        <v>498</v>
      </c>
      <c r="K134" s="82" t="s">
        <v>130</v>
      </c>
      <c r="L134" s="83">
        <v>2.35E-2</v>
      </c>
      <c r="M134" s="83">
        <v>4.0600000000009226E-2</v>
      </c>
      <c r="N134" s="76">
        <v>827267.3310619999</v>
      </c>
      <c r="O134" s="78">
        <v>94.28</v>
      </c>
      <c r="P134" s="76">
        <v>779.94761068799994</v>
      </c>
      <c r="Q134" s="77">
        <f t="shared" si="1"/>
        <v>9.7956386395232162E-3</v>
      </c>
      <c r="R134" s="77">
        <f>P134/'סכום נכסי הקרן'!$C$42</f>
        <v>2.3633412711659776E-4</v>
      </c>
    </row>
    <row r="135" spans="2:18">
      <c r="B135" s="75" t="s">
        <v>2633</v>
      </c>
      <c r="C135" s="82" t="s">
        <v>2373</v>
      </c>
      <c r="D135" s="69" t="s">
        <v>2453</v>
      </c>
      <c r="E135" s="69"/>
      <c r="F135" s="69" t="s">
        <v>423</v>
      </c>
      <c r="G135" s="94">
        <v>44189</v>
      </c>
      <c r="H135" s="69" t="s">
        <v>128</v>
      </c>
      <c r="I135" s="76">
        <v>8.5000000000155485</v>
      </c>
      <c r="J135" s="82" t="s">
        <v>498</v>
      </c>
      <c r="K135" s="82" t="s">
        <v>130</v>
      </c>
      <c r="L135" s="83">
        <v>2.4700000000000003E-2</v>
      </c>
      <c r="M135" s="83">
        <v>4.3300000000077742E-2</v>
      </c>
      <c r="N135" s="76">
        <v>103433.467367</v>
      </c>
      <c r="O135" s="78">
        <v>93.28</v>
      </c>
      <c r="P135" s="76">
        <v>96.482745324999982</v>
      </c>
      <c r="Q135" s="77">
        <f t="shared" si="1"/>
        <v>1.2117610147163041E-3</v>
      </c>
      <c r="R135" s="77">
        <f>P135/'סכום נכסי הקרן'!$C$42</f>
        <v>2.9235509008204852E-5</v>
      </c>
    </row>
    <row r="136" spans="2:18">
      <c r="B136" s="75" t="s">
        <v>2633</v>
      </c>
      <c r="C136" s="82" t="s">
        <v>2373</v>
      </c>
      <c r="D136" s="69" t="s">
        <v>2454</v>
      </c>
      <c r="E136" s="69"/>
      <c r="F136" s="69" t="s">
        <v>423</v>
      </c>
      <c r="G136" s="94">
        <v>44322</v>
      </c>
      <c r="H136" s="69" t="s">
        <v>128</v>
      </c>
      <c r="I136" s="76">
        <v>8.3299999999902461</v>
      </c>
      <c r="J136" s="82" t="s">
        <v>498</v>
      </c>
      <c r="K136" s="82" t="s">
        <v>130</v>
      </c>
      <c r="L136" s="83">
        <v>2.5600000000000001E-2</v>
      </c>
      <c r="M136" s="83">
        <v>4.879999999994359E-2</v>
      </c>
      <c r="N136" s="76">
        <v>475931.11862899998</v>
      </c>
      <c r="O136" s="78">
        <v>89.4</v>
      </c>
      <c r="P136" s="76">
        <v>425.48241625499998</v>
      </c>
      <c r="Q136" s="77">
        <f t="shared" si="1"/>
        <v>5.3437845567969045E-3</v>
      </c>
      <c r="R136" s="77">
        <f>P136/'סכום נכסי הקרן'!$C$42</f>
        <v>1.289266279825959E-4</v>
      </c>
    </row>
    <row r="137" spans="2:18">
      <c r="B137" s="75" t="s">
        <v>2633</v>
      </c>
      <c r="C137" s="82" t="s">
        <v>2373</v>
      </c>
      <c r="D137" s="69" t="s">
        <v>2455</v>
      </c>
      <c r="E137" s="69"/>
      <c r="F137" s="69" t="s">
        <v>423</v>
      </c>
      <c r="G137" s="94">
        <v>44418</v>
      </c>
      <c r="H137" s="69" t="s">
        <v>128</v>
      </c>
      <c r="I137" s="76">
        <v>8.4599999999955795</v>
      </c>
      <c r="J137" s="82" t="s">
        <v>498</v>
      </c>
      <c r="K137" s="82" t="s">
        <v>130</v>
      </c>
      <c r="L137" s="83">
        <v>2.2700000000000001E-2</v>
      </c>
      <c r="M137" s="83">
        <v>4.6799999999982703E-2</v>
      </c>
      <c r="N137" s="76">
        <v>474990.10928199999</v>
      </c>
      <c r="O137" s="78">
        <v>87.65</v>
      </c>
      <c r="P137" s="76">
        <v>416.32879310400006</v>
      </c>
      <c r="Q137" s="77">
        <f t="shared" si="1"/>
        <v>5.2288209574463352E-3</v>
      </c>
      <c r="R137" s="77">
        <f>P137/'סכום נכסי הקרן'!$C$42</f>
        <v>1.2615296279316408E-4</v>
      </c>
    </row>
    <row r="138" spans="2:18">
      <c r="B138" s="75" t="s">
        <v>2633</v>
      </c>
      <c r="C138" s="82" t="s">
        <v>2373</v>
      </c>
      <c r="D138" s="69" t="s">
        <v>2456</v>
      </c>
      <c r="E138" s="69"/>
      <c r="F138" s="69" t="s">
        <v>423</v>
      </c>
      <c r="G138" s="94">
        <v>44530</v>
      </c>
      <c r="H138" s="69" t="s">
        <v>128</v>
      </c>
      <c r="I138" s="76">
        <v>8.5000000000063114</v>
      </c>
      <c r="J138" s="82" t="s">
        <v>498</v>
      </c>
      <c r="K138" s="82" t="s">
        <v>130</v>
      </c>
      <c r="L138" s="83">
        <v>1.7899999999999999E-2</v>
      </c>
      <c r="M138" s="83">
        <v>4.9800000000046703E-2</v>
      </c>
      <c r="N138" s="76">
        <v>392340.70539000002</v>
      </c>
      <c r="O138" s="78">
        <v>80.78</v>
      </c>
      <c r="P138" s="76">
        <v>316.93283077399997</v>
      </c>
      <c r="Q138" s="77">
        <f t="shared" si="1"/>
        <v>3.9804718172348806E-3</v>
      </c>
      <c r="R138" s="77">
        <f>P138/'סכום נכסי הקרן'!$C$42</f>
        <v>9.6034711676972503E-5</v>
      </c>
    </row>
    <row r="139" spans="2:18">
      <c r="B139" s="75" t="s">
        <v>2633</v>
      </c>
      <c r="C139" s="82" t="s">
        <v>2373</v>
      </c>
      <c r="D139" s="69" t="s">
        <v>2457</v>
      </c>
      <c r="E139" s="69"/>
      <c r="F139" s="69" t="s">
        <v>423</v>
      </c>
      <c r="G139" s="94">
        <v>44612</v>
      </c>
      <c r="H139" s="69" t="s">
        <v>128</v>
      </c>
      <c r="I139" s="76">
        <v>8.2900000000046461</v>
      </c>
      <c r="J139" s="82" t="s">
        <v>498</v>
      </c>
      <c r="K139" s="82" t="s">
        <v>130</v>
      </c>
      <c r="L139" s="83">
        <v>2.3599999999999999E-2</v>
      </c>
      <c r="M139" s="83">
        <v>5.2300000000022447E-2</v>
      </c>
      <c r="N139" s="76">
        <v>458797.60862100008</v>
      </c>
      <c r="O139" s="78">
        <v>83.46</v>
      </c>
      <c r="P139" s="76">
        <v>382.9125012180001</v>
      </c>
      <c r="Q139" s="77">
        <f t="shared" ref="Q139:Q202" si="2">IFERROR(P139/$P$10,0)</f>
        <v>4.809133897056032E-3</v>
      </c>
      <c r="R139" s="77">
        <f>P139/'סכום נכסי הקרן'!$C$42</f>
        <v>1.1602739786273899E-4</v>
      </c>
    </row>
    <row r="140" spans="2:18">
      <c r="B140" s="75" t="s">
        <v>2633</v>
      </c>
      <c r="C140" s="82" t="s">
        <v>2373</v>
      </c>
      <c r="D140" s="69" t="s">
        <v>2458</v>
      </c>
      <c r="E140" s="69"/>
      <c r="F140" s="69" t="s">
        <v>423</v>
      </c>
      <c r="G140" s="94">
        <v>44662</v>
      </c>
      <c r="H140" s="69" t="s">
        <v>128</v>
      </c>
      <c r="I140" s="76">
        <v>8.3599999999972141</v>
      </c>
      <c r="J140" s="82" t="s">
        <v>498</v>
      </c>
      <c r="K140" s="82" t="s">
        <v>130</v>
      </c>
      <c r="L140" s="83">
        <v>2.4E-2</v>
      </c>
      <c r="M140" s="83">
        <v>4.939999999997842E-2</v>
      </c>
      <c r="N140" s="76">
        <v>522429.80431999994</v>
      </c>
      <c r="O140" s="78">
        <v>85.14</v>
      </c>
      <c r="P140" s="76">
        <v>444.79677353399995</v>
      </c>
      <c r="Q140" s="77">
        <f t="shared" si="2"/>
        <v>5.5863604194152112E-3</v>
      </c>
      <c r="R140" s="77">
        <f>P140/'סכום נכסי הקרן'!$C$42</f>
        <v>1.3477912590142927E-4</v>
      </c>
    </row>
    <row r="141" spans="2:18">
      <c r="B141" s="75" t="s">
        <v>2634</v>
      </c>
      <c r="C141" s="82" t="s">
        <v>2372</v>
      </c>
      <c r="D141" s="69">
        <v>7490</v>
      </c>
      <c r="E141" s="69"/>
      <c r="F141" s="69" t="s">
        <v>2451</v>
      </c>
      <c r="G141" s="94">
        <v>43899</v>
      </c>
      <c r="H141" s="69" t="s">
        <v>2371</v>
      </c>
      <c r="I141" s="76">
        <v>3.4400000000045701</v>
      </c>
      <c r="J141" s="82" t="s">
        <v>126</v>
      </c>
      <c r="K141" s="82" t="s">
        <v>130</v>
      </c>
      <c r="L141" s="83">
        <v>2.3889999999999998E-2</v>
      </c>
      <c r="M141" s="83">
        <v>5.3000000000057119E-2</v>
      </c>
      <c r="N141" s="76">
        <v>115123.96019700001</v>
      </c>
      <c r="O141" s="78">
        <v>91.24</v>
      </c>
      <c r="P141" s="76">
        <v>105.039099558</v>
      </c>
      <c r="Q141" s="77">
        <f t="shared" si="2"/>
        <v>1.3192233019131184E-3</v>
      </c>
      <c r="R141" s="77">
        <f>P141/'סכום נכסי הקרן'!$C$42</f>
        <v>3.1828194056848953E-5</v>
      </c>
    </row>
    <row r="142" spans="2:18">
      <c r="B142" s="75" t="s">
        <v>2634</v>
      </c>
      <c r="C142" s="82" t="s">
        <v>2372</v>
      </c>
      <c r="D142" s="69">
        <v>7491</v>
      </c>
      <c r="E142" s="69"/>
      <c r="F142" s="69" t="s">
        <v>2451</v>
      </c>
      <c r="G142" s="94">
        <v>43899</v>
      </c>
      <c r="H142" s="69" t="s">
        <v>2371</v>
      </c>
      <c r="I142" s="76">
        <v>3.6000000000017596</v>
      </c>
      <c r="J142" s="82" t="s">
        <v>126</v>
      </c>
      <c r="K142" s="82" t="s">
        <v>130</v>
      </c>
      <c r="L142" s="83">
        <v>1.2969999999999999E-2</v>
      </c>
      <c r="M142" s="83">
        <v>2.2800000000009049E-2</v>
      </c>
      <c r="N142" s="76">
        <v>755264.72097100003</v>
      </c>
      <c r="O142" s="78">
        <v>105.35</v>
      </c>
      <c r="P142" s="76">
        <v>795.67133170099999</v>
      </c>
      <c r="Q142" s="77">
        <f t="shared" si="2"/>
        <v>9.9931184279107455E-3</v>
      </c>
      <c r="R142" s="77">
        <f>P142/'סכום נכסי הקרן'!$C$42</f>
        <v>2.4109861620497935E-4</v>
      </c>
    </row>
    <row r="143" spans="2:18">
      <c r="B143" s="75" t="s">
        <v>2635</v>
      </c>
      <c r="C143" s="82" t="s">
        <v>2373</v>
      </c>
      <c r="D143" s="69" t="s">
        <v>2459</v>
      </c>
      <c r="E143" s="69"/>
      <c r="F143" s="69" t="s">
        <v>423</v>
      </c>
      <c r="G143" s="94">
        <v>43924</v>
      </c>
      <c r="H143" s="69" t="s">
        <v>128</v>
      </c>
      <c r="I143" s="76">
        <v>8.159999999997007</v>
      </c>
      <c r="J143" s="82" t="s">
        <v>498</v>
      </c>
      <c r="K143" s="82" t="s">
        <v>130</v>
      </c>
      <c r="L143" s="83">
        <v>3.1400000000000004E-2</v>
      </c>
      <c r="M143" s="83">
        <v>3.1999999999983382E-2</v>
      </c>
      <c r="N143" s="76">
        <v>113558.52753799999</v>
      </c>
      <c r="O143" s="78">
        <v>105.92</v>
      </c>
      <c r="P143" s="76">
        <v>120.28118952099999</v>
      </c>
      <c r="Q143" s="77">
        <f t="shared" si="2"/>
        <v>1.5106541151403649E-3</v>
      </c>
      <c r="R143" s="77">
        <f>P143/'סכום נכסי הקרן'!$C$42</f>
        <v>3.6446742761242949E-5</v>
      </c>
    </row>
    <row r="144" spans="2:18">
      <c r="B144" s="75" t="s">
        <v>2635</v>
      </c>
      <c r="C144" s="82" t="s">
        <v>2373</v>
      </c>
      <c r="D144" s="69" t="s">
        <v>2460</v>
      </c>
      <c r="E144" s="69"/>
      <c r="F144" s="69" t="s">
        <v>423</v>
      </c>
      <c r="G144" s="94">
        <v>44015</v>
      </c>
      <c r="H144" s="69" t="s">
        <v>128</v>
      </c>
      <c r="I144" s="76">
        <v>7.7599999999940419</v>
      </c>
      <c r="J144" s="82" t="s">
        <v>498</v>
      </c>
      <c r="K144" s="82" t="s">
        <v>130</v>
      </c>
      <c r="L144" s="83">
        <v>3.1E-2</v>
      </c>
      <c r="M144" s="83">
        <v>4.8500000000005726E-2</v>
      </c>
      <c r="N144" s="76">
        <v>93615.477546999988</v>
      </c>
      <c r="O144" s="78">
        <v>93.24</v>
      </c>
      <c r="P144" s="76">
        <v>87.287073027000005</v>
      </c>
      <c r="Q144" s="77">
        <f t="shared" si="2"/>
        <v>1.0962693052164526E-3</v>
      </c>
      <c r="R144" s="77">
        <f>P144/'סכום נכסי הקרן'!$C$42</f>
        <v>2.6449102388046023E-5</v>
      </c>
    </row>
    <row r="145" spans="2:18">
      <c r="B145" s="75" t="s">
        <v>2635</v>
      </c>
      <c r="C145" s="82" t="s">
        <v>2373</v>
      </c>
      <c r="D145" s="69" t="s">
        <v>2461</v>
      </c>
      <c r="E145" s="69"/>
      <c r="F145" s="69" t="s">
        <v>423</v>
      </c>
      <c r="G145" s="94">
        <v>44108</v>
      </c>
      <c r="H145" s="69" t="s">
        <v>128</v>
      </c>
      <c r="I145" s="76">
        <v>7.5799999999859713</v>
      </c>
      <c r="J145" s="82" t="s">
        <v>498</v>
      </c>
      <c r="K145" s="82" t="s">
        <v>130</v>
      </c>
      <c r="L145" s="83">
        <v>3.1E-2</v>
      </c>
      <c r="M145" s="83">
        <v>5.5899999999907461E-2</v>
      </c>
      <c r="N145" s="76">
        <v>151844.74929000001</v>
      </c>
      <c r="O145" s="78">
        <v>88.25</v>
      </c>
      <c r="P145" s="76">
        <v>134.00300133599998</v>
      </c>
      <c r="Q145" s="77">
        <f t="shared" si="2"/>
        <v>1.6829912159627039E-3</v>
      </c>
      <c r="R145" s="77">
        <f>P145/'סכום נכסי הקרן'!$C$42</f>
        <v>4.0604627692636759E-5</v>
      </c>
    </row>
    <row r="146" spans="2:18">
      <c r="B146" s="75" t="s">
        <v>2635</v>
      </c>
      <c r="C146" s="82" t="s">
        <v>2373</v>
      </c>
      <c r="D146" s="69" t="s">
        <v>2462</v>
      </c>
      <c r="E146" s="69"/>
      <c r="F146" s="69" t="s">
        <v>423</v>
      </c>
      <c r="G146" s="94">
        <v>44200</v>
      </c>
      <c r="H146" s="69" t="s">
        <v>128</v>
      </c>
      <c r="I146" s="76">
        <v>7.4400000000547131</v>
      </c>
      <c r="J146" s="82" t="s">
        <v>498</v>
      </c>
      <c r="K146" s="82" t="s">
        <v>130</v>
      </c>
      <c r="L146" s="83">
        <v>3.1E-2</v>
      </c>
      <c r="M146" s="83">
        <v>6.2100000000527587E-2</v>
      </c>
      <c r="N146" s="76">
        <v>78779.099251000007</v>
      </c>
      <c r="O146" s="78">
        <v>84.45</v>
      </c>
      <c r="P146" s="76">
        <v>66.528955268999994</v>
      </c>
      <c r="Q146" s="77">
        <f t="shared" si="2"/>
        <v>8.3556074273406929E-4</v>
      </c>
      <c r="R146" s="77">
        <f>P146/'סכום נכסי הקרן'!$C$42</f>
        <v>2.0159126531086892E-5</v>
      </c>
    </row>
    <row r="147" spans="2:18">
      <c r="B147" s="75" t="s">
        <v>2635</v>
      </c>
      <c r="C147" s="82" t="s">
        <v>2373</v>
      </c>
      <c r="D147" s="69" t="s">
        <v>2463</v>
      </c>
      <c r="E147" s="69"/>
      <c r="F147" s="69" t="s">
        <v>423</v>
      </c>
      <c r="G147" s="94">
        <v>44290</v>
      </c>
      <c r="H147" s="69" t="s">
        <v>128</v>
      </c>
      <c r="I147" s="76">
        <v>7.3400000000083878</v>
      </c>
      <c r="J147" s="82" t="s">
        <v>498</v>
      </c>
      <c r="K147" s="82" t="s">
        <v>130</v>
      </c>
      <c r="L147" s="83">
        <v>3.1E-2</v>
      </c>
      <c r="M147" s="83">
        <v>6.630000000014355E-2</v>
      </c>
      <c r="N147" s="76">
        <v>151314.779389</v>
      </c>
      <c r="O147" s="78">
        <v>81.94</v>
      </c>
      <c r="P147" s="76">
        <v>123.987334894</v>
      </c>
      <c r="Q147" s="77">
        <f t="shared" si="2"/>
        <v>1.5572009092095524E-3</v>
      </c>
      <c r="R147" s="77">
        <f>P147/'סכום נכסי הקרן'!$C$42</f>
        <v>3.756975233226086E-5</v>
      </c>
    </row>
    <row r="148" spans="2:18">
      <c r="B148" s="75" t="s">
        <v>2635</v>
      </c>
      <c r="C148" s="82" t="s">
        <v>2373</v>
      </c>
      <c r="D148" s="69" t="s">
        <v>2464</v>
      </c>
      <c r="E148" s="69"/>
      <c r="F148" s="69" t="s">
        <v>423</v>
      </c>
      <c r="G148" s="94">
        <v>44496</v>
      </c>
      <c r="H148" s="69" t="s">
        <v>128</v>
      </c>
      <c r="I148" s="76">
        <v>6.6499999999846189</v>
      </c>
      <c r="J148" s="82" t="s">
        <v>498</v>
      </c>
      <c r="K148" s="82" t="s">
        <v>130</v>
      </c>
      <c r="L148" s="83">
        <v>3.1E-2</v>
      </c>
      <c r="M148" s="83">
        <v>9.8199999999768361E-2</v>
      </c>
      <c r="N148" s="76">
        <v>169504.92200300001</v>
      </c>
      <c r="O148" s="78">
        <v>65.2</v>
      </c>
      <c r="P148" s="76">
        <v>110.51720425799999</v>
      </c>
      <c r="Q148" s="77">
        <f t="shared" si="2"/>
        <v>1.3880247615692847E-3</v>
      </c>
      <c r="R148" s="77">
        <f>P148/'סכום נכסי הקרן'!$C$42</f>
        <v>3.3488130025350467E-5</v>
      </c>
    </row>
    <row r="149" spans="2:18">
      <c r="B149" s="75" t="s">
        <v>2635</v>
      </c>
      <c r="C149" s="82" t="s">
        <v>2373</v>
      </c>
      <c r="D149" s="69" t="s">
        <v>2465</v>
      </c>
      <c r="E149" s="69"/>
      <c r="F149" s="69" t="s">
        <v>423</v>
      </c>
      <c r="G149" s="94">
        <v>44615</v>
      </c>
      <c r="H149" s="69" t="s">
        <v>128</v>
      </c>
      <c r="I149" s="76">
        <v>6.9600000000021796</v>
      </c>
      <c r="J149" s="82" t="s">
        <v>498</v>
      </c>
      <c r="K149" s="82" t="s">
        <v>130</v>
      </c>
      <c r="L149" s="83">
        <v>3.1E-2</v>
      </c>
      <c r="M149" s="83">
        <v>8.2899999999978199E-2</v>
      </c>
      <c r="N149" s="76">
        <v>205763.50646500001</v>
      </c>
      <c r="O149" s="78">
        <v>71.349999999999994</v>
      </c>
      <c r="P149" s="76">
        <v>146.81226120800002</v>
      </c>
      <c r="Q149" s="77">
        <f t="shared" si="2"/>
        <v>1.843867253309847E-3</v>
      </c>
      <c r="R149" s="77">
        <f>P149/'סכום נכסי הקרן'!$C$42</f>
        <v>4.4485997683870413E-5</v>
      </c>
    </row>
    <row r="150" spans="2:18">
      <c r="B150" s="75" t="s">
        <v>2635</v>
      </c>
      <c r="C150" s="82" t="s">
        <v>2373</v>
      </c>
      <c r="D150" s="69" t="s">
        <v>2466</v>
      </c>
      <c r="E150" s="69"/>
      <c r="F150" s="69" t="s">
        <v>423</v>
      </c>
      <c r="G150" s="94">
        <v>44753</v>
      </c>
      <c r="H150" s="69" t="s">
        <v>128</v>
      </c>
      <c r="I150" s="76">
        <v>7.8100000000021517</v>
      </c>
      <c r="J150" s="82" t="s">
        <v>498</v>
      </c>
      <c r="K150" s="82" t="s">
        <v>130</v>
      </c>
      <c r="L150" s="83">
        <v>3.2599999999999997E-2</v>
      </c>
      <c r="M150" s="83">
        <v>4.4900000000014345E-2</v>
      </c>
      <c r="N150" s="76">
        <v>303746.13512699999</v>
      </c>
      <c r="O150" s="78">
        <v>91.81</v>
      </c>
      <c r="P150" s="76">
        <v>278.86934004</v>
      </c>
      <c r="Q150" s="77">
        <f t="shared" si="2"/>
        <v>3.5024189384521591E-3</v>
      </c>
      <c r="R150" s="77">
        <f>P150/'סכום נכסי הקרן'!$C$42</f>
        <v>8.4500985905705132E-5</v>
      </c>
    </row>
    <row r="151" spans="2:18">
      <c r="B151" s="75" t="s">
        <v>2635</v>
      </c>
      <c r="C151" s="82" t="s">
        <v>2373</v>
      </c>
      <c r="D151" s="69" t="s">
        <v>2467</v>
      </c>
      <c r="E151" s="69"/>
      <c r="F151" s="69" t="s">
        <v>423</v>
      </c>
      <c r="G151" s="94">
        <v>44959</v>
      </c>
      <c r="H151" s="69" t="s">
        <v>128</v>
      </c>
      <c r="I151" s="76">
        <v>7.6000000000270234</v>
      </c>
      <c r="J151" s="82" t="s">
        <v>498</v>
      </c>
      <c r="K151" s="82" t="s">
        <v>130</v>
      </c>
      <c r="L151" s="83">
        <v>3.8100000000000002E-2</v>
      </c>
      <c r="M151" s="83">
        <v>4.9700000000162899E-2</v>
      </c>
      <c r="N151" s="76">
        <v>146973.93317400001</v>
      </c>
      <c r="O151" s="78">
        <v>90.64</v>
      </c>
      <c r="P151" s="76">
        <v>133.21716403899998</v>
      </c>
      <c r="Q151" s="77">
        <f t="shared" si="2"/>
        <v>1.6731216066640979E-3</v>
      </c>
      <c r="R151" s="77">
        <f>P151/'סכום נכסי הקרן'!$C$42</f>
        <v>4.0366508915045616E-5</v>
      </c>
    </row>
    <row r="152" spans="2:18">
      <c r="B152" s="75" t="s">
        <v>2635</v>
      </c>
      <c r="C152" s="82" t="s">
        <v>2373</v>
      </c>
      <c r="D152" s="69" t="s">
        <v>2468</v>
      </c>
      <c r="E152" s="69"/>
      <c r="F152" s="69" t="s">
        <v>423</v>
      </c>
      <c r="G152" s="94">
        <v>43011</v>
      </c>
      <c r="H152" s="69" t="s">
        <v>128</v>
      </c>
      <c r="I152" s="76">
        <v>7.8199999999716727</v>
      </c>
      <c r="J152" s="82" t="s">
        <v>498</v>
      </c>
      <c r="K152" s="82" t="s">
        <v>130</v>
      </c>
      <c r="L152" s="83">
        <v>3.9E-2</v>
      </c>
      <c r="M152" s="83">
        <v>3.9799999999824448E-2</v>
      </c>
      <c r="N152" s="76">
        <v>93471.556784</v>
      </c>
      <c r="O152" s="78">
        <v>107.26</v>
      </c>
      <c r="P152" s="76">
        <v>100.257593462</v>
      </c>
      <c r="Q152" s="77">
        <f t="shared" si="2"/>
        <v>1.2591706711629874E-3</v>
      </c>
      <c r="R152" s="77">
        <f>P152/'סכום נכסי הקרן'!$C$42</f>
        <v>3.0379336397673564E-5</v>
      </c>
    </row>
    <row r="153" spans="2:18">
      <c r="B153" s="75" t="s">
        <v>2635</v>
      </c>
      <c r="C153" s="82" t="s">
        <v>2373</v>
      </c>
      <c r="D153" s="69" t="s">
        <v>2469</v>
      </c>
      <c r="E153" s="69"/>
      <c r="F153" s="69" t="s">
        <v>423</v>
      </c>
      <c r="G153" s="94">
        <v>43104</v>
      </c>
      <c r="H153" s="69" t="s">
        <v>128</v>
      </c>
      <c r="I153" s="76">
        <v>7.5099999999802565</v>
      </c>
      <c r="J153" s="82" t="s">
        <v>498</v>
      </c>
      <c r="K153" s="82" t="s">
        <v>130</v>
      </c>
      <c r="L153" s="83">
        <v>3.8199999999999998E-2</v>
      </c>
      <c r="M153" s="83">
        <v>5.3399999999847549E-2</v>
      </c>
      <c r="N153" s="76">
        <v>166088.80982699999</v>
      </c>
      <c r="O153" s="78">
        <v>96.37</v>
      </c>
      <c r="P153" s="76">
        <v>160.05979051600002</v>
      </c>
      <c r="Q153" s="77">
        <f t="shared" si="2"/>
        <v>2.0102476719294918E-3</v>
      </c>
      <c r="R153" s="77">
        <f>P153/'סכום נכסי הקרן'!$C$42</f>
        <v>4.8500168934034228E-5</v>
      </c>
    </row>
    <row r="154" spans="2:18">
      <c r="B154" s="75" t="s">
        <v>2635</v>
      </c>
      <c r="C154" s="82" t="s">
        <v>2373</v>
      </c>
      <c r="D154" s="69" t="s">
        <v>2470</v>
      </c>
      <c r="E154" s="69"/>
      <c r="F154" s="69" t="s">
        <v>423</v>
      </c>
      <c r="G154" s="94">
        <v>43194</v>
      </c>
      <c r="H154" s="69" t="s">
        <v>128</v>
      </c>
      <c r="I154" s="76">
        <v>7.819999999998589</v>
      </c>
      <c r="J154" s="82" t="s">
        <v>498</v>
      </c>
      <c r="K154" s="82" t="s">
        <v>130</v>
      </c>
      <c r="L154" s="83">
        <v>3.7900000000000003E-2</v>
      </c>
      <c r="M154" s="83">
        <v>4.0599999999975316E-2</v>
      </c>
      <c r="N154" s="76">
        <v>107160.079767</v>
      </c>
      <c r="O154" s="78">
        <v>105.85</v>
      </c>
      <c r="P154" s="76">
        <v>113.428954538</v>
      </c>
      <c r="Q154" s="77">
        <f t="shared" si="2"/>
        <v>1.4245944659450063E-3</v>
      </c>
      <c r="R154" s="77">
        <f>P154/'סכום נכסי הקרן'!$C$42</f>
        <v>3.4370427696854696E-5</v>
      </c>
    </row>
    <row r="155" spans="2:18">
      <c r="B155" s="75" t="s">
        <v>2635</v>
      </c>
      <c r="C155" s="82" t="s">
        <v>2373</v>
      </c>
      <c r="D155" s="69" t="s">
        <v>2471</v>
      </c>
      <c r="E155" s="69"/>
      <c r="F155" s="69" t="s">
        <v>423</v>
      </c>
      <c r="G155" s="94">
        <v>43285</v>
      </c>
      <c r="H155" s="69" t="s">
        <v>128</v>
      </c>
      <c r="I155" s="76">
        <v>7.790000000020461</v>
      </c>
      <c r="J155" s="82" t="s">
        <v>498</v>
      </c>
      <c r="K155" s="82" t="s">
        <v>130</v>
      </c>
      <c r="L155" s="83">
        <v>4.0099999999999997E-2</v>
      </c>
      <c r="M155" s="83">
        <v>4.0800000000113155E-2</v>
      </c>
      <c r="N155" s="76">
        <v>142958.80814099999</v>
      </c>
      <c r="O155" s="78">
        <v>106.33</v>
      </c>
      <c r="P155" s="76">
        <v>152.008110891</v>
      </c>
      <c r="Q155" s="77">
        <f t="shared" si="2"/>
        <v>1.90912377210994E-3</v>
      </c>
      <c r="R155" s="77">
        <f>P155/'סכום נכסי הקרן'!$C$42</f>
        <v>4.6060406762933635E-5</v>
      </c>
    </row>
    <row r="156" spans="2:18">
      <c r="B156" s="75" t="s">
        <v>2635</v>
      </c>
      <c r="C156" s="82" t="s">
        <v>2373</v>
      </c>
      <c r="D156" s="69" t="s">
        <v>2472</v>
      </c>
      <c r="E156" s="69"/>
      <c r="F156" s="69" t="s">
        <v>423</v>
      </c>
      <c r="G156" s="94">
        <v>43377</v>
      </c>
      <c r="H156" s="69" t="s">
        <v>128</v>
      </c>
      <c r="I156" s="76">
        <v>7.7300000000017857</v>
      </c>
      <c r="J156" s="82" t="s">
        <v>498</v>
      </c>
      <c r="K156" s="82" t="s">
        <v>130</v>
      </c>
      <c r="L156" s="83">
        <v>3.9699999999999999E-2</v>
      </c>
      <c r="M156" s="83">
        <v>4.3200000000017509E-2</v>
      </c>
      <c r="N156" s="76">
        <v>285820.85716000001</v>
      </c>
      <c r="O156" s="78">
        <v>103.88</v>
      </c>
      <c r="P156" s="76">
        <v>296.91069733900002</v>
      </c>
      <c r="Q156" s="77">
        <f t="shared" si="2"/>
        <v>3.7290067428710182E-3</v>
      </c>
      <c r="R156" s="77">
        <f>P156/'סכום נכסי הקרן'!$C$42</f>
        <v>8.9967748507229994E-5</v>
      </c>
    </row>
    <row r="157" spans="2:18">
      <c r="B157" s="75" t="s">
        <v>2635</v>
      </c>
      <c r="C157" s="82" t="s">
        <v>2373</v>
      </c>
      <c r="D157" s="69" t="s">
        <v>2473</v>
      </c>
      <c r="E157" s="69"/>
      <c r="F157" s="69" t="s">
        <v>423</v>
      </c>
      <c r="G157" s="94">
        <v>43469</v>
      </c>
      <c r="H157" s="69" t="s">
        <v>128</v>
      </c>
      <c r="I157" s="76">
        <v>7.8599999999981227</v>
      </c>
      <c r="J157" s="82" t="s">
        <v>498</v>
      </c>
      <c r="K157" s="82" t="s">
        <v>130</v>
      </c>
      <c r="L157" s="83">
        <v>4.1700000000000001E-2</v>
      </c>
      <c r="M157" s="83">
        <v>3.6499999999975413E-2</v>
      </c>
      <c r="N157" s="76">
        <v>201905.670812</v>
      </c>
      <c r="O157" s="78">
        <v>110.81</v>
      </c>
      <c r="P157" s="76">
        <v>223.731680447</v>
      </c>
      <c r="Q157" s="77">
        <f t="shared" si="2"/>
        <v>2.8099255178676238E-3</v>
      </c>
      <c r="R157" s="77">
        <f>P157/'סכום נכסי הקרן'!$C$42</f>
        <v>6.7793568032254567E-5</v>
      </c>
    </row>
    <row r="158" spans="2:18">
      <c r="B158" s="75" t="s">
        <v>2635</v>
      </c>
      <c r="C158" s="82" t="s">
        <v>2373</v>
      </c>
      <c r="D158" s="69" t="s">
        <v>2474</v>
      </c>
      <c r="E158" s="69"/>
      <c r="F158" s="69" t="s">
        <v>423</v>
      </c>
      <c r="G158" s="94">
        <v>43559</v>
      </c>
      <c r="H158" s="69" t="s">
        <v>128</v>
      </c>
      <c r="I158" s="76">
        <v>7.8599999999961332</v>
      </c>
      <c r="J158" s="82" t="s">
        <v>498</v>
      </c>
      <c r="K158" s="82" t="s">
        <v>130</v>
      </c>
      <c r="L158" s="83">
        <v>3.7200000000000004E-2</v>
      </c>
      <c r="M158" s="83">
        <v>3.9799999999971691E-2</v>
      </c>
      <c r="N158" s="76">
        <v>479427.81161600002</v>
      </c>
      <c r="O158" s="78">
        <v>104.64</v>
      </c>
      <c r="P158" s="76">
        <v>501.67328437899999</v>
      </c>
      <c r="Q158" s="77">
        <f t="shared" si="2"/>
        <v>6.3006926895315118E-3</v>
      </c>
      <c r="R158" s="77">
        <f>P158/'סכום נכסי הקרן'!$C$42</f>
        <v>1.5201343800110169E-4</v>
      </c>
    </row>
    <row r="159" spans="2:18">
      <c r="B159" s="75" t="s">
        <v>2635</v>
      </c>
      <c r="C159" s="82" t="s">
        <v>2373</v>
      </c>
      <c r="D159" s="69" t="s">
        <v>2475</v>
      </c>
      <c r="E159" s="69"/>
      <c r="F159" s="69" t="s">
        <v>423</v>
      </c>
      <c r="G159" s="94">
        <v>43742</v>
      </c>
      <c r="H159" s="69" t="s">
        <v>128</v>
      </c>
      <c r="I159" s="76">
        <v>7.5700000000029366</v>
      </c>
      <c r="J159" s="82" t="s">
        <v>498</v>
      </c>
      <c r="K159" s="82" t="s">
        <v>130</v>
      </c>
      <c r="L159" s="83">
        <v>3.1E-2</v>
      </c>
      <c r="M159" s="83">
        <v>5.6400000000007389E-2</v>
      </c>
      <c r="N159" s="76">
        <v>558155.93384299998</v>
      </c>
      <c r="O159" s="78">
        <v>87.25</v>
      </c>
      <c r="P159" s="76">
        <v>486.99107460099998</v>
      </c>
      <c r="Q159" s="77">
        <f t="shared" si="2"/>
        <v>6.1162936101009126E-3</v>
      </c>
      <c r="R159" s="77">
        <f>P159/'סכום נכסי הקרן'!$C$42</f>
        <v>1.4756454017196986E-4</v>
      </c>
    </row>
    <row r="160" spans="2:18">
      <c r="B160" s="75" t="s">
        <v>2635</v>
      </c>
      <c r="C160" s="82" t="s">
        <v>2373</v>
      </c>
      <c r="D160" s="69" t="s">
        <v>2476</v>
      </c>
      <c r="E160" s="69"/>
      <c r="F160" s="69" t="s">
        <v>423</v>
      </c>
      <c r="G160" s="94">
        <v>42935</v>
      </c>
      <c r="H160" s="69" t="s">
        <v>128</v>
      </c>
      <c r="I160" s="76">
        <v>7.7999999999962357</v>
      </c>
      <c r="J160" s="82" t="s">
        <v>498</v>
      </c>
      <c r="K160" s="82" t="s">
        <v>130</v>
      </c>
      <c r="L160" s="83">
        <v>4.0800000000000003E-2</v>
      </c>
      <c r="M160" s="83">
        <v>3.9499999999980134E-2</v>
      </c>
      <c r="N160" s="76">
        <v>437823.54395600001</v>
      </c>
      <c r="O160" s="78">
        <v>109.21</v>
      </c>
      <c r="P160" s="76">
        <v>478.14706154100003</v>
      </c>
      <c r="Q160" s="77">
        <f t="shared" si="2"/>
        <v>6.0052185136818545E-3</v>
      </c>
      <c r="R160" s="77">
        <f>P160/'סכום נכסי הקרן'!$C$42</f>
        <v>1.4488469081016573E-4</v>
      </c>
    </row>
    <row r="161" spans="2:18">
      <c r="B161" s="75" t="s">
        <v>2616</v>
      </c>
      <c r="C161" s="82" t="s">
        <v>2373</v>
      </c>
      <c r="D161" s="69" t="s">
        <v>2477</v>
      </c>
      <c r="E161" s="69"/>
      <c r="F161" s="69" t="s">
        <v>2451</v>
      </c>
      <c r="G161" s="94">
        <v>40742</v>
      </c>
      <c r="H161" s="69" t="s">
        <v>2371</v>
      </c>
      <c r="I161" s="76">
        <v>5.4599999999997477</v>
      </c>
      <c r="J161" s="82" t="s">
        <v>274</v>
      </c>
      <c r="K161" s="82" t="s">
        <v>130</v>
      </c>
      <c r="L161" s="83">
        <v>0.06</v>
      </c>
      <c r="M161" s="83">
        <v>1.789999999999926E-2</v>
      </c>
      <c r="N161" s="76">
        <v>1611585.6174689999</v>
      </c>
      <c r="O161" s="78">
        <v>142.44</v>
      </c>
      <c r="P161" s="76">
        <v>2295.5424616229998</v>
      </c>
      <c r="Q161" s="77">
        <f t="shared" si="2"/>
        <v>2.8830531855729504E-2</v>
      </c>
      <c r="R161" s="77">
        <f>P161/'סכום נכסי הקרן'!$C$42</f>
        <v>6.9557880105331632E-4</v>
      </c>
    </row>
    <row r="162" spans="2:18">
      <c r="B162" s="75" t="s">
        <v>2616</v>
      </c>
      <c r="C162" s="82" t="s">
        <v>2373</v>
      </c>
      <c r="D162" s="69" t="s">
        <v>2478</v>
      </c>
      <c r="E162" s="69"/>
      <c r="F162" s="69" t="s">
        <v>2451</v>
      </c>
      <c r="G162" s="94">
        <v>42201</v>
      </c>
      <c r="H162" s="69" t="s">
        <v>2371</v>
      </c>
      <c r="I162" s="76">
        <v>5.000000000015242</v>
      </c>
      <c r="J162" s="82" t="s">
        <v>274</v>
      </c>
      <c r="K162" s="82" t="s">
        <v>130</v>
      </c>
      <c r="L162" s="83">
        <v>4.2030000000000005E-2</v>
      </c>
      <c r="M162" s="83">
        <v>3.4200000000152421E-2</v>
      </c>
      <c r="N162" s="76">
        <v>114473.62666400001</v>
      </c>
      <c r="O162" s="78">
        <v>114.62</v>
      </c>
      <c r="P162" s="76">
        <v>131.20966135</v>
      </c>
      <c r="Q162" s="77">
        <f t="shared" si="2"/>
        <v>1.6479086684617892E-3</v>
      </c>
      <c r="R162" s="77">
        <f>P162/'סכום נכסי הקרן'!$C$42</f>
        <v>3.9758209858560882E-5</v>
      </c>
    </row>
    <row r="163" spans="2:18">
      <c r="B163" s="75" t="s">
        <v>2636</v>
      </c>
      <c r="C163" s="82" t="s">
        <v>2373</v>
      </c>
      <c r="D163" s="69" t="s">
        <v>2479</v>
      </c>
      <c r="E163" s="69"/>
      <c r="F163" s="69" t="s">
        <v>2451</v>
      </c>
      <c r="G163" s="94">
        <v>42521</v>
      </c>
      <c r="H163" s="69" t="s">
        <v>2371</v>
      </c>
      <c r="I163" s="76">
        <v>1.659999999992303</v>
      </c>
      <c r="J163" s="82" t="s">
        <v>126</v>
      </c>
      <c r="K163" s="82" t="s">
        <v>130</v>
      </c>
      <c r="L163" s="83">
        <v>2.3E-2</v>
      </c>
      <c r="M163" s="83">
        <v>3.9799999999862952E-2</v>
      </c>
      <c r="N163" s="76">
        <v>98715.394153000001</v>
      </c>
      <c r="O163" s="78">
        <v>107.92</v>
      </c>
      <c r="P163" s="76">
        <v>106.533652527</v>
      </c>
      <c r="Q163" s="77">
        <f t="shared" si="2"/>
        <v>1.3379939226719107E-3</v>
      </c>
      <c r="R163" s="77">
        <f>P163/'סכום נכסי הקרן'!$C$42</f>
        <v>3.2281062770744438E-5</v>
      </c>
    </row>
    <row r="164" spans="2:18">
      <c r="B164" s="75" t="s">
        <v>2637</v>
      </c>
      <c r="C164" s="82" t="s">
        <v>2373</v>
      </c>
      <c r="D164" s="69" t="s">
        <v>2480</v>
      </c>
      <c r="E164" s="69"/>
      <c r="F164" s="69" t="s">
        <v>423</v>
      </c>
      <c r="G164" s="94">
        <v>44592</v>
      </c>
      <c r="H164" s="69" t="s">
        <v>128</v>
      </c>
      <c r="I164" s="76">
        <v>11.770000000036282</v>
      </c>
      <c r="J164" s="82" t="s">
        <v>498</v>
      </c>
      <c r="K164" s="82" t="s">
        <v>130</v>
      </c>
      <c r="L164" s="83">
        <v>2.7473999999999998E-2</v>
      </c>
      <c r="M164" s="83">
        <v>4.4700000000113552E-2</v>
      </c>
      <c r="N164" s="76">
        <v>177544.45945299999</v>
      </c>
      <c r="O164" s="78">
        <v>81.349999999999994</v>
      </c>
      <c r="P164" s="76">
        <v>144.432420888</v>
      </c>
      <c r="Q164" s="77">
        <f t="shared" si="2"/>
        <v>1.8139779947557708E-3</v>
      </c>
      <c r="R164" s="77">
        <f>P164/'סכום נכסי הקרן'!$C$42</f>
        <v>4.3764875550797963E-5</v>
      </c>
    </row>
    <row r="165" spans="2:18">
      <c r="B165" s="75" t="s">
        <v>2637</v>
      </c>
      <c r="C165" s="82" t="s">
        <v>2373</v>
      </c>
      <c r="D165" s="69" t="s">
        <v>2481</v>
      </c>
      <c r="E165" s="69"/>
      <c r="F165" s="69" t="s">
        <v>423</v>
      </c>
      <c r="G165" s="94">
        <v>44837</v>
      </c>
      <c r="H165" s="69" t="s">
        <v>128</v>
      </c>
      <c r="I165" s="76">
        <v>11.680000000001577</v>
      </c>
      <c r="J165" s="82" t="s">
        <v>498</v>
      </c>
      <c r="K165" s="82" t="s">
        <v>130</v>
      </c>
      <c r="L165" s="83">
        <v>3.9636999999999999E-2</v>
      </c>
      <c r="M165" s="83">
        <v>3.8200000000017081E-2</v>
      </c>
      <c r="N165" s="76">
        <v>154995.40523</v>
      </c>
      <c r="O165" s="78">
        <v>98.19</v>
      </c>
      <c r="P165" s="76">
        <v>152.18998780699999</v>
      </c>
      <c r="Q165" s="77">
        <f t="shared" si="2"/>
        <v>1.9114080287979439E-3</v>
      </c>
      <c r="R165" s="77">
        <f>P165/'סכום נכסי הקרן'!$C$42</f>
        <v>4.6115517800645001E-5</v>
      </c>
    </row>
    <row r="166" spans="2:18">
      <c r="B166" s="75" t="s">
        <v>2638</v>
      </c>
      <c r="C166" s="82" t="s">
        <v>2372</v>
      </c>
      <c r="D166" s="69" t="s">
        <v>2482</v>
      </c>
      <c r="E166" s="69"/>
      <c r="F166" s="69" t="s">
        <v>423</v>
      </c>
      <c r="G166" s="94">
        <v>42432</v>
      </c>
      <c r="H166" s="69" t="s">
        <v>128</v>
      </c>
      <c r="I166" s="76">
        <v>4.7599999999974312</v>
      </c>
      <c r="J166" s="82" t="s">
        <v>498</v>
      </c>
      <c r="K166" s="82" t="s">
        <v>130</v>
      </c>
      <c r="L166" s="83">
        <v>2.5399999999999999E-2</v>
      </c>
      <c r="M166" s="83">
        <v>2.1099999999992659E-2</v>
      </c>
      <c r="N166" s="76">
        <v>579222.04413000005</v>
      </c>
      <c r="O166" s="78">
        <v>112.91</v>
      </c>
      <c r="P166" s="76">
        <v>653.99959746800005</v>
      </c>
      <c r="Q166" s="77">
        <f t="shared" si="2"/>
        <v>8.2138128758918409E-3</v>
      </c>
      <c r="R166" s="77">
        <f>P166/'סכום נכסי הקרן'!$C$42</f>
        <v>1.9817026411025857E-4</v>
      </c>
    </row>
    <row r="167" spans="2:18">
      <c r="B167" s="75" t="s">
        <v>2639</v>
      </c>
      <c r="C167" s="82" t="s">
        <v>2373</v>
      </c>
      <c r="D167" s="69" t="s">
        <v>2483</v>
      </c>
      <c r="E167" s="69"/>
      <c r="F167" s="69" t="s">
        <v>423</v>
      </c>
      <c r="G167" s="94">
        <v>42242</v>
      </c>
      <c r="H167" s="69" t="s">
        <v>128</v>
      </c>
      <c r="I167" s="76">
        <v>3.1299999999997219</v>
      </c>
      <c r="J167" s="82" t="s">
        <v>428</v>
      </c>
      <c r="K167" s="82" t="s">
        <v>130</v>
      </c>
      <c r="L167" s="83">
        <v>2.3599999999999999E-2</v>
      </c>
      <c r="M167" s="83">
        <v>3.2399999999996293E-2</v>
      </c>
      <c r="N167" s="76">
        <v>1010411.302972</v>
      </c>
      <c r="O167" s="78">
        <v>106.76</v>
      </c>
      <c r="P167" s="76">
        <v>1078.7151382100001</v>
      </c>
      <c r="Q167" s="77">
        <f t="shared" si="2"/>
        <v>1.3547965971159913E-2</v>
      </c>
      <c r="R167" s="77">
        <f>P167/'סכום נכסי הקרן'!$C$42</f>
        <v>3.2686451897895769E-4</v>
      </c>
    </row>
    <row r="168" spans="2:18">
      <c r="B168" s="75" t="s">
        <v>2640</v>
      </c>
      <c r="C168" s="82" t="s">
        <v>2372</v>
      </c>
      <c r="D168" s="69">
        <v>7134</v>
      </c>
      <c r="E168" s="69"/>
      <c r="F168" s="69" t="s">
        <v>423</v>
      </c>
      <c r="G168" s="94">
        <v>43705</v>
      </c>
      <c r="H168" s="69" t="s">
        <v>128</v>
      </c>
      <c r="I168" s="76">
        <v>5.290000000018833</v>
      </c>
      <c r="J168" s="82" t="s">
        <v>498</v>
      </c>
      <c r="K168" s="82" t="s">
        <v>130</v>
      </c>
      <c r="L168" s="83">
        <v>0.04</v>
      </c>
      <c r="M168" s="83">
        <v>3.9400000000142016E-2</v>
      </c>
      <c r="N168" s="76">
        <v>58912.796887999997</v>
      </c>
      <c r="O168" s="78">
        <v>109.96</v>
      </c>
      <c r="P168" s="76">
        <v>64.780509781999996</v>
      </c>
      <c r="Q168" s="77">
        <f t="shared" si="2"/>
        <v>8.1360139580248611E-4</v>
      </c>
      <c r="R168" s="77">
        <f>P168/'סכום נכסי הקרן'!$C$42</f>
        <v>1.9629325128635519E-5</v>
      </c>
    </row>
    <row r="169" spans="2:18">
      <c r="B169" s="75" t="s">
        <v>2640</v>
      </c>
      <c r="C169" s="82" t="s">
        <v>2372</v>
      </c>
      <c r="D169" s="69" t="s">
        <v>2484</v>
      </c>
      <c r="E169" s="69"/>
      <c r="F169" s="69" t="s">
        <v>423</v>
      </c>
      <c r="G169" s="94">
        <v>43256</v>
      </c>
      <c r="H169" s="69" t="s">
        <v>128</v>
      </c>
      <c r="I169" s="76">
        <v>5.3000000000003702</v>
      </c>
      <c r="J169" s="82" t="s">
        <v>498</v>
      </c>
      <c r="K169" s="82" t="s">
        <v>130</v>
      </c>
      <c r="L169" s="83">
        <v>0.04</v>
      </c>
      <c r="M169" s="83">
        <v>3.8600000000002591E-2</v>
      </c>
      <c r="N169" s="76">
        <v>967932.22664499993</v>
      </c>
      <c r="O169" s="78">
        <v>111.65</v>
      </c>
      <c r="P169" s="76">
        <v>1080.6962943520002</v>
      </c>
      <c r="Q169" s="77">
        <f t="shared" si="2"/>
        <v>1.3572848013735038E-2</v>
      </c>
      <c r="R169" s="77">
        <f>P169/'סכום נכסי הקרן'!$C$42</f>
        <v>3.2746483469386613E-4</v>
      </c>
    </row>
    <row r="170" spans="2:18">
      <c r="B170" s="75" t="s">
        <v>2641</v>
      </c>
      <c r="C170" s="82" t="s">
        <v>2373</v>
      </c>
      <c r="D170" s="69" t="s">
        <v>2485</v>
      </c>
      <c r="E170" s="69"/>
      <c r="F170" s="69" t="s">
        <v>415</v>
      </c>
      <c r="G170" s="94">
        <v>44376</v>
      </c>
      <c r="H170" s="69" t="s">
        <v>254</v>
      </c>
      <c r="I170" s="76">
        <v>4.9999999999979652</v>
      </c>
      <c r="J170" s="82" t="s">
        <v>126</v>
      </c>
      <c r="K170" s="82" t="s">
        <v>130</v>
      </c>
      <c r="L170" s="83">
        <v>6.9000000000000006E-2</v>
      </c>
      <c r="M170" s="83">
        <v>8.6399999999970292E-2</v>
      </c>
      <c r="N170" s="76">
        <v>1056736.7465369999</v>
      </c>
      <c r="O170" s="78">
        <v>92.99</v>
      </c>
      <c r="P170" s="76">
        <v>982.65954402800003</v>
      </c>
      <c r="Q170" s="77">
        <f t="shared" si="2"/>
        <v>1.2341569699131385E-2</v>
      </c>
      <c r="R170" s="77">
        <f>P170/'סכום נכסי הקרן'!$C$42</f>
        <v>2.9775844224433682E-4</v>
      </c>
    </row>
    <row r="171" spans="2:18">
      <c r="B171" s="75" t="s">
        <v>2641</v>
      </c>
      <c r="C171" s="82" t="s">
        <v>2373</v>
      </c>
      <c r="D171" s="69" t="s">
        <v>2486</v>
      </c>
      <c r="E171" s="69"/>
      <c r="F171" s="69" t="s">
        <v>415</v>
      </c>
      <c r="G171" s="94">
        <v>44431</v>
      </c>
      <c r="H171" s="69" t="s">
        <v>254</v>
      </c>
      <c r="I171" s="76">
        <v>4.9999999999941087</v>
      </c>
      <c r="J171" s="82" t="s">
        <v>126</v>
      </c>
      <c r="K171" s="82" t="s">
        <v>130</v>
      </c>
      <c r="L171" s="83">
        <v>6.9000000000000006E-2</v>
      </c>
      <c r="M171" s="83">
        <v>8.6199999999864496E-2</v>
      </c>
      <c r="N171" s="76">
        <v>182401.43814300001</v>
      </c>
      <c r="O171" s="78">
        <v>93.08</v>
      </c>
      <c r="P171" s="76">
        <v>169.77926611500004</v>
      </c>
      <c r="Q171" s="77">
        <f t="shared" si="2"/>
        <v>2.1323180128457017E-3</v>
      </c>
      <c r="R171" s="77">
        <f>P171/'סכום נכסי הקרן'!$C$42</f>
        <v>5.1445294670998139E-5</v>
      </c>
    </row>
    <row r="172" spans="2:18">
      <c r="B172" s="75" t="s">
        <v>2641</v>
      </c>
      <c r="C172" s="82" t="s">
        <v>2373</v>
      </c>
      <c r="D172" s="69" t="s">
        <v>2487</v>
      </c>
      <c r="E172" s="69"/>
      <c r="F172" s="69" t="s">
        <v>415</v>
      </c>
      <c r="G172" s="94">
        <v>44859</v>
      </c>
      <c r="H172" s="69" t="s">
        <v>254</v>
      </c>
      <c r="I172" s="76">
        <v>5.0300000000006211</v>
      </c>
      <c r="J172" s="82" t="s">
        <v>126</v>
      </c>
      <c r="K172" s="82" t="s">
        <v>130</v>
      </c>
      <c r="L172" s="83">
        <v>6.9000000000000006E-2</v>
      </c>
      <c r="M172" s="83">
        <v>7.3600000000019705E-2</v>
      </c>
      <c r="N172" s="76">
        <v>555157.93808800005</v>
      </c>
      <c r="O172" s="78">
        <v>98.66</v>
      </c>
      <c r="P172" s="76">
        <v>547.71884452200004</v>
      </c>
      <c r="Q172" s="77">
        <f t="shared" si="2"/>
        <v>6.8789952087448076E-3</v>
      </c>
      <c r="R172" s="77">
        <f>P172/'סכום נכסי הקרן'!$C$42</f>
        <v>1.6596583315542683E-4</v>
      </c>
    </row>
    <row r="173" spans="2:18">
      <c r="B173" s="75" t="s">
        <v>2642</v>
      </c>
      <c r="C173" s="82" t="s">
        <v>2373</v>
      </c>
      <c r="D173" s="69" t="s">
        <v>2488</v>
      </c>
      <c r="E173" s="69"/>
      <c r="F173" s="69" t="s">
        <v>415</v>
      </c>
      <c r="G173" s="94">
        <v>42516</v>
      </c>
      <c r="H173" s="69" t="s">
        <v>254</v>
      </c>
      <c r="I173" s="76">
        <v>3.6600000000001534</v>
      </c>
      <c r="J173" s="82" t="s">
        <v>284</v>
      </c>
      <c r="K173" s="82" t="s">
        <v>130</v>
      </c>
      <c r="L173" s="83">
        <v>2.3269999999999999E-2</v>
      </c>
      <c r="M173" s="83">
        <v>3.62000000000108E-2</v>
      </c>
      <c r="N173" s="76">
        <v>734855.59248300001</v>
      </c>
      <c r="O173" s="78">
        <v>105.8</v>
      </c>
      <c r="P173" s="76">
        <v>777.47721261800007</v>
      </c>
      <c r="Q173" s="77">
        <f t="shared" si="2"/>
        <v>9.764612034071923E-3</v>
      </c>
      <c r="R173" s="77">
        <f>P173/'סכום נכסי הקרן'!$C$42</f>
        <v>2.3558556482407538E-4</v>
      </c>
    </row>
    <row r="174" spans="2:18">
      <c r="B174" s="75" t="s">
        <v>2643</v>
      </c>
      <c r="C174" s="82" t="s">
        <v>2372</v>
      </c>
      <c r="D174" s="69" t="s">
        <v>2489</v>
      </c>
      <c r="E174" s="69"/>
      <c r="F174" s="69" t="s">
        <v>2451</v>
      </c>
      <c r="G174" s="94">
        <v>42978</v>
      </c>
      <c r="H174" s="69" t="s">
        <v>2371</v>
      </c>
      <c r="I174" s="76">
        <v>1.1400000000206763</v>
      </c>
      <c r="J174" s="82" t="s">
        <v>126</v>
      </c>
      <c r="K174" s="82" t="s">
        <v>130</v>
      </c>
      <c r="L174" s="83">
        <v>2.76E-2</v>
      </c>
      <c r="M174" s="83">
        <v>6.3300000000610451E-2</v>
      </c>
      <c r="N174" s="76">
        <v>42139.189205999995</v>
      </c>
      <c r="O174" s="78">
        <v>96.41</v>
      </c>
      <c r="P174" s="76">
        <v>40.626392744</v>
      </c>
      <c r="Q174" s="77">
        <f t="shared" si="2"/>
        <v>5.1024127402163084E-4</v>
      </c>
      <c r="R174" s="77">
        <f>P174/'סכום נכסי הקרן'!$C$42</f>
        <v>1.2310317943765251E-5</v>
      </c>
    </row>
    <row r="175" spans="2:18">
      <c r="B175" s="75" t="s">
        <v>2644</v>
      </c>
      <c r="C175" s="82" t="s">
        <v>2373</v>
      </c>
      <c r="D175" s="69" t="s">
        <v>2490</v>
      </c>
      <c r="E175" s="69"/>
      <c r="F175" s="69" t="s">
        <v>423</v>
      </c>
      <c r="G175" s="94">
        <v>42794</v>
      </c>
      <c r="H175" s="69" t="s">
        <v>128</v>
      </c>
      <c r="I175" s="76">
        <v>5.5499999999998826</v>
      </c>
      <c r="J175" s="82" t="s">
        <v>498</v>
      </c>
      <c r="K175" s="82" t="s">
        <v>130</v>
      </c>
      <c r="L175" s="83">
        <v>2.8999999999999998E-2</v>
      </c>
      <c r="M175" s="83">
        <v>2.44000000000014E-2</v>
      </c>
      <c r="N175" s="76">
        <v>1508587.863937</v>
      </c>
      <c r="O175" s="78">
        <v>113.3</v>
      </c>
      <c r="P175" s="76">
        <v>1709.2298912040003</v>
      </c>
      <c r="Q175" s="77">
        <f t="shared" si="2"/>
        <v>2.1466824356749799E-2</v>
      </c>
      <c r="R175" s="77">
        <f>P175/'סכום נכסי הקרן'!$C$42</f>
        <v>5.1791857407315698E-4</v>
      </c>
    </row>
    <row r="176" spans="2:18">
      <c r="B176" s="75" t="s">
        <v>2645</v>
      </c>
      <c r="C176" s="82" t="s">
        <v>2373</v>
      </c>
      <c r="D176" s="69" t="s">
        <v>2491</v>
      </c>
      <c r="E176" s="69"/>
      <c r="F176" s="69" t="s">
        <v>423</v>
      </c>
      <c r="G176" s="94">
        <v>44728</v>
      </c>
      <c r="H176" s="69" t="s">
        <v>128</v>
      </c>
      <c r="I176" s="76">
        <v>9.6399999999778849</v>
      </c>
      <c r="J176" s="82" t="s">
        <v>498</v>
      </c>
      <c r="K176" s="82" t="s">
        <v>130</v>
      </c>
      <c r="L176" s="83">
        <v>2.6314999999999998E-2</v>
      </c>
      <c r="M176" s="83">
        <v>3.0799999999946759E-2</v>
      </c>
      <c r="N176" s="76">
        <v>197227.51506500001</v>
      </c>
      <c r="O176" s="78">
        <v>99.05</v>
      </c>
      <c r="P176" s="76">
        <v>195.35385078800002</v>
      </c>
      <c r="Q176" s="77">
        <f t="shared" si="2"/>
        <v>2.453518291402374E-3</v>
      </c>
      <c r="R176" s="77">
        <f>P176/'סכום נכסי הקרן'!$C$42</f>
        <v>5.919472176358371E-5</v>
      </c>
    </row>
    <row r="177" spans="2:18">
      <c r="B177" s="75" t="s">
        <v>2645</v>
      </c>
      <c r="C177" s="82" t="s">
        <v>2373</v>
      </c>
      <c r="D177" s="69" t="s">
        <v>2492</v>
      </c>
      <c r="E177" s="69"/>
      <c r="F177" s="69" t="s">
        <v>423</v>
      </c>
      <c r="G177" s="94">
        <v>44923</v>
      </c>
      <c r="H177" s="69" t="s">
        <v>128</v>
      </c>
      <c r="I177" s="76">
        <v>9.3299999999855565</v>
      </c>
      <c r="J177" s="82" t="s">
        <v>498</v>
      </c>
      <c r="K177" s="82" t="s">
        <v>130</v>
      </c>
      <c r="L177" s="83">
        <v>3.0750000000000003E-2</v>
      </c>
      <c r="M177" s="83">
        <v>3.669999999998215E-2</v>
      </c>
      <c r="N177" s="76">
        <v>64186.497533000002</v>
      </c>
      <c r="O177" s="78">
        <v>96.01</v>
      </c>
      <c r="P177" s="76">
        <v>61.625458633000001</v>
      </c>
      <c r="Q177" s="77">
        <f t="shared" si="2"/>
        <v>7.7397598952993639E-4</v>
      </c>
      <c r="R177" s="77">
        <f>P177/'סכום נכסי הקרן'!$C$42</f>
        <v>1.8673304174036543E-5</v>
      </c>
    </row>
    <row r="178" spans="2:18">
      <c r="B178" s="75" t="s">
        <v>2636</v>
      </c>
      <c r="C178" s="82" t="s">
        <v>2373</v>
      </c>
      <c r="D178" s="69" t="s">
        <v>2493</v>
      </c>
      <c r="E178" s="69"/>
      <c r="F178" s="69" t="s">
        <v>2451</v>
      </c>
      <c r="G178" s="94">
        <v>42474</v>
      </c>
      <c r="H178" s="69" t="s">
        <v>2371</v>
      </c>
      <c r="I178" s="76">
        <v>0.64000000000598145</v>
      </c>
      <c r="J178" s="82" t="s">
        <v>126</v>
      </c>
      <c r="K178" s="82" t="s">
        <v>130</v>
      </c>
      <c r="L178" s="83">
        <v>6.3500000000000001E-2</v>
      </c>
      <c r="M178" s="83">
        <v>6.5200000000478514E-2</v>
      </c>
      <c r="N178" s="76">
        <v>33340.861153999998</v>
      </c>
      <c r="O178" s="78">
        <v>100.29</v>
      </c>
      <c r="P178" s="76">
        <v>33.437534294999999</v>
      </c>
      <c r="Q178" s="77">
        <f t="shared" si="2"/>
        <v>4.199538513382411E-4</v>
      </c>
      <c r="R178" s="77">
        <f>P178/'סכום נכסי הקרן'!$C$42</f>
        <v>1.0132001652738329E-5</v>
      </c>
    </row>
    <row r="179" spans="2:18">
      <c r="B179" s="75" t="s">
        <v>2636</v>
      </c>
      <c r="C179" s="82" t="s">
        <v>2373</v>
      </c>
      <c r="D179" s="69" t="s">
        <v>2494</v>
      </c>
      <c r="E179" s="69"/>
      <c r="F179" s="69" t="s">
        <v>2451</v>
      </c>
      <c r="G179" s="94">
        <v>42562</v>
      </c>
      <c r="H179" s="69" t="s">
        <v>2371</v>
      </c>
      <c r="I179" s="76">
        <v>1.6300000000081445</v>
      </c>
      <c r="J179" s="82" t="s">
        <v>126</v>
      </c>
      <c r="K179" s="82" t="s">
        <v>130</v>
      </c>
      <c r="L179" s="83">
        <v>3.3700000000000001E-2</v>
      </c>
      <c r="M179" s="83">
        <v>7.1700000001411676E-2</v>
      </c>
      <c r="N179" s="76">
        <v>15603.423312999999</v>
      </c>
      <c r="O179" s="78">
        <v>94.43</v>
      </c>
      <c r="P179" s="76">
        <v>14.734312475999999</v>
      </c>
      <c r="Q179" s="77">
        <f t="shared" si="2"/>
        <v>1.8505345569223272E-4</v>
      </c>
      <c r="R179" s="77">
        <f>P179/'סכום נכסי הקרן'!$C$42</f>
        <v>4.4646856147260355E-6</v>
      </c>
    </row>
    <row r="180" spans="2:18">
      <c r="B180" s="75" t="s">
        <v>2636</v>
      </c>
      <c r="C180" s="82" t="s">
        <v>2373</v>
      </c>
      <c r="D180" s="69" t="s">
        <v>2495</v>
      </c>
      <c r="E180" s="69"/>
      <c r="F180" s="69" t="s">
        <v>2451</v>
      </c>
      <c r="G180" s="94">
        <v>42717</v>
      </c>
      <c r="H180" s="69" t="s">
        <v>2371</v>
      </c>
      <c r="I180" s="76">
        <v>1.7599999999393698</v>
      </c>
      <c r="J180" s="82" t="s">
        <v>126</v>
      </c>
      <c r="K180" s="82" t="s">
        <v>130</v>
      </c>
      <c r="L180" s="83">
        <v>3.85E-2</v>
      </c>
      <c r="M180" s="83">
        <v>7.1000000001515767E-2</v>
      </c>
      <c r="N180" s="76">
        <v>3474.1393560000001</v>
      </c>
      <c r="O180" s="78">
        <v>94.95</v>
      </c>
      <c r="P180" s="76">
        <v>3.2986951449999995</v>
      </c>
      <c r="Q180" s="77">
        <f t="shared" si="2"/>
        <v>4.1429482159533957E-5</v>
      </c>
      <c r="R180" s="77">
        <f>P180/'סכום נכסי הקרן'!$C$42</f>
        <v>9.9954692729893169E-7</v>
      </c>
    </row>
    <row r="181" spans="2:18">
      <c r="B181" s="75" t="s">
        <v>2636</v>
      </c>
      <c r="C181" s="82" t="s">
        <v>2373</v>
      </c>
      <c r="D181" s="69" t="s">
        <v>2496</v>
      </c>
      <c r="E181" s="69"/>
      <c r="F181" s="69" t="s">
        <v>2451</v>
      </c>
      <c r="G181" s="94">
        <v>42710</v>
      </c>
      <c r="H181" s="69" t="s">
        <v>2371</v>
      </c>
      <c r="I181" s="76">
        <v>1.7599999999472624</v>
      </c>
      <c r="J181" s="82" t="s">
        <v>126</v>
      </c>
      <c r="K181" s="82" t="s">
        <v>130</v>
      </c>
      <c r="L181" s="83">
        <v>3.8399999999999997E-2</v>
      </c>
      <c r="M181" s="83">
        <v>7.0999999996754604E-2</v>
      </c>
      <c r="N181" s="76">
        <v>10386.715432000001</v>
      </c>
      <c r="O181" s="78">
        <v>94.93</v>
      </c>
      <c r="P181" s="76">
        <v>9.8601089020000003</v>
      </c>
      <c r="Q181" s="77">
        <f t="shared" si="2"/>
        <v>1.2383660444210921E-4</v>
      </c>
      <c r="R181" s="77">
        <f>P181/'סכום נכסי הקרן'!$C$42</f>
        <v>2.9877394310794807E-6</v>
      </c>
    </row>
    <row r="182" spans="2:18">
      <c r="B182" s="75" t="s">
        <v>2636</v>
      </c>
      <c r="C182" s="82" t="s">
        <v>2373</v>
      </c>
      <c r="D182" s="69" t="s">
        <v>2497</v>
      </c>
      <c r="E182" s="69"/>
      <c r="F182" s="69" t="s">
        <v>2451</v>
      </c>
      <c r="G182" s="94">
        <v>42474</v>
      </c>
      <c r="H182" s="69" t="s">
        <v>2371</v>
      </c>
      <c r="I182" s="76">
        <v>0.6399999999999999</v>
      </c>
      <c r="J182" s="82" t="s">
        <v>126</v>
      </c>
      <c r="K182" s="82" t="s">
        <v>130</v>
      </c>
      <c r="L182" s="83">
        <v>3.1800000000000002E-2</v>
      </c>
      <c r="M182" s="83">
        <v>7.6999999999252389E-2</v>
      </c>
      <c r="N182" s="76">
        <v>34317.852811999997</v>
      </c>
      <c r="O182" s="78">
        <v>97.44</v>
      </c>
      <c r="P182" s="76">
        <v>33.439315625000006</v>
      </c>
      <c r="Q182" s="77">
        <f t="shared" si="2"/>
        <v>4.1997622369343353E-4</v>
      </c>
      <c r="R182" s="77">
        <f>P182/'סכום נכסי הקרן'!$C$42</f>
        <v>1.0132541418569891E-5</v>
      </c>
    </row>
    <row r="183" spans="2:18">
      <c r="B183" s="75" t="s">
        <v>2646</v>
      </c>
      <c r="C183" s="82" t="s">
        <v>2372</v>
      </c>
      <c r="D183" s="69" t="s">
        <v>2498</v>
      </c>
      <c r="E183" s="69"/>
      <c r="F183" s="69" t="s">
        <v>2451</v>
      </c>
      <c r="G183" s="94">
        <v>43614</v>
      </c>
      <c r="H183" s="69" t="s">
        <v>2371</v>
      </c>
      <c r="I183" s="76">
        <v>0.15999999996484329</v>
      </c>
      <c r="J183" s="82" t="s">
        <v>126</v>
      </c>
      <c r="K183" s="82" t="s">
        <v>130</v>
      </c>
      <c r="L183" s="83">
        <v>2.427E-2</v>
      </c>
      <c r="M183" s="83">
        <v>6.2299999997236295E-2</v>
      </c>
      <c r="N183" s="76">
        <v>10278.925033</v>
      </c>
      <c r="O183" s="78">
        <v>99.62</v>
      </c>
      <c r="P183" s="76">
        <v>10.239864921000001</v>
      </c>
      <c r="Q183" s="77">
        <f t="shared" si="2"/>
        <v>1.2860609495958961E-4</v>
      </c>
      <c r="R183" s="77">
        <f>P183/'סכום נכסי הקרן'!$C$42</f>
        <v>3.1028103743553633E-6</v>
      </c>
    </row>
    <row r="184" spans="2:18">
      <c r="B184" s="75" t="s">
        <v>2646</v>
      </c>
      <c r="C184" s="82" t="s">
        <v>2372</v>
      </c>
      <c r="D184" s="69">
        <v>7355</v>
      </c>
      <c r="E184" s="69"/>
      <c r="F184" s="69" t="s">
        <v>2451</v>
      </c>
      <c r="G184" s="94">
        <v>43842</v>
      </c>
      <c r="H184" s="69" t="s">
        <v>2371</v>
      </c>
      <c r="I184" s="76">
        <v>0.39999999999506508</v>
      </c>
      <c r="J184" s="82" t="s">
        <v>126</v>
      </c>
      <c r="K184" s="82" t="s">
        <v>130</v>
      </c>
      <c r="L184" s="83">
        <v>2.0838000000000002E-2</v>
      </c>
      <c r="M184" s="83">
        <v>6.9700000000491022E-2</v>
      </c>
      <c r="N184" s="76">
        <v>41115.699999999997</v>
      </c>
      <c r="O184" s="78">
        <v>98.57</v>
      </c>
      <c r="P184" s="76">
        <v>40.527747232999999</v>
      </c>
      <c r="Q184" s="77">
        <f t="shared" si="2"/>
        <v>5.0900235006580928E-4</v>
      </c>
      <c r="R184" s="77">
        <f>P184/'סכום נכסי הקרן'!$C$42</f>
        <v>1.2280427089024905E-5</v>
      </c>
    </row>
    <row r="185" spans="2:18">
      <c r="B185" s="75" t="s">
        <v>2645</v>
      </c>
      <c r="C185" s="82" t="s">
        <v>2373</v>
      </c>
      <c r="D185" s="69" t="s">
        <v>2499</v>
      </c>
      <c r="E185" s="69"/>
      <c r="F185" s="69" t="s">
        <v>423</v>
      </c>
      <c r="G185" s="94">
        <v>44143</v>
      </c>
      <c r="H185" s="69" t="s">
        <v>128</v>
      </c>
      <c r="I185" s="76">
        <v>6.7299999999990874</v>
      </c>
      <c r="J185" s="82" t="s">
        <v>498</v>
      </c>
      <c r="K185" s="82" t="s">
        <v>130</v>
      </c>
      <c r="L185" s="83">
        <v>2.5243000000000002E-2</v>
      </c>
      <c r="M185" s="83">
        <v>3.489999999998749E-2</v>
      </c>
      <c r="N185" s="76">
        <v>460317.417135</v>
      </c>
      <c r="O185" s="78">
        <v>102.42</v>
      </c>
      <c r="P185" s="76">
        <v>471.45712809100002</v>
      </c>
      <c r="Q185" s="77">
        <f t="shared" si="2"/>
        <v>5.9211972669972824E-3</v>
      </c>
      <c r="R185" s="77">
        <f>P185/'סכום נכסי הקרן'!$C$42</f>
        <v>1.4285755519142948E-4</v>
      </c>
    </row>
    <row r="186" spans="2:18">
      <c r="B186" s="75" t="s">
        <v>2645</v>
      </c>
      <c r="C186" s="82" t="s">
        <v>2373</v>
      </c>
      <c r="D186" s="69" t="s">
        <v>2500</v>
      </c>
      <c r="E186" s="69"/>
      <c r="F186" s="69" t="s">
        <v>423</v>
      </c>
      <c r="G186" s="94">
        <v>43779</v>
      </c>
      <c r="H186" s="69" t="s">
        <v>128</v>
      </c>
      <c r="I186" s="76">
        <v>7.1999999999971243</v>
      </c>
      <c r="J186" s="82" t="s">
        <v>498</v>
      </c>
      <c r="K186" s="82" t="s">
        <v>130</v>
      </c>
      <c r="L186" s="83">
        <v>2.5243000000000002E-2</v>
      </c>
      <c r="M186" s="83">
        <v>3.9299999999948959E-2</v>
      </c>
      <c r="N186" s="76">
        <v>141713.08767499999</v>
      </c>
      <c r="O186" s="78">
        <v>98.15</v>
      </c>
      <c r="P186" s="76">
        <v>139.09140414699999</v>
      </c>
      <c r="Q186" s="77">
        <f t="shared" si="2"/>
        <v>1.746898271392904E-3</v>
      </c>
      <c r="R186" s="77">
        <f>P186/'סכום נכסי הקרן'!$C$42</f>
        <v>4.2146478991718935E-5</v>
      </c>
    </row>
    <row r="187" spans="2:18">
      <c r="B187" s="75" t="s">
        <v>2645</v>
      </c>
      <c r="C187" s="82" t="s">
        <v>2373</v>
      </c>
      <c r="D187" s="69" t="s">
        <v>2501</v>
      </c>
      <c r="E187" s="69"/>
      <c r="F187" s="69" t="s">
        <v>423</v>
      </c>
      <c r="G187" s="94">
        <v>43835</v>
      </c>
      <c r="H187" s="69" t="s">
        <v>128</v>
      </c>
      <c r="I187" s="76">
        <v>7.2000000000103643</v>
      </c>
      <c r="J187" s="82" t="s">
        <v>498</v>
      </c>
      <c r="K187" s="82" t="s">
        <v>130</v>
      </c>
      <c r="L187" s="83">
        <v>2.5243000000000002E-2</v>
      </c>
      <c r="M187" s="83">
        <v>3.9800000000015545E-2</v>
      </c>
      <c r="N187" s="76">
        <v>78914.240925000006</v>
      </c>
      <c r="O187" s="78">
        <v>97.81</v>
      </c>
      <c r="P187" s="76">
        <v>77.186024556000007</v>
      </c>
      <c r="Q187" s="77">
        <f t="shared" si="2"/>
        <v>9.6940665528161523E-4</v>
      </c>
      <c r="R187" s="77">
        <f>P187/'סכום נכסי הקרן'!$C$42</f>
        <v>2.3388355178050169E-5</v>
      </c>
    </row>
    <row r="188" spans="2:18">
      <c r="B188" s="75" t="s">
        <v>2645</v>
      </c>
      <c r="C188" s="82" t="s">
        <v>2373</v>
      </c>
      <c r="D188" s="69" t="s">
        <v>2502</v>
      </c>
      <c r="E188" s="69"/>
      <c r="F188" s="69" t="s">
        <v>423</v>
      </c>
      <c r="G188" s="94">
        <v>43227</v>
      </c>
      <c r="H188" s="69" t="s">
        <v>128</v>
      </c>
      <c r="I188" s="76">
        <v>7.2600000000167579</v>
      </c>
      <c r="J188" s="82" t="s">
        <v>498</v>
      </c>
      <c r="K188" s="82" t="s">
        <v>130</v>
      </c>
      <c r="L188" s="83">
        <v>2.7806000000000001E-2</v>
      </c>
      <c r="M188" s="83">
        <v>3.4600000000044956E-2</v>
      </c>
      <c r="N188" s="76">
        <v>46612.381732000002</v>
      </c>
      <c r="O188" s="78">
        <v>104.98</v>
      </c>
      <c r="P188" s="76">
        <v>48.933680942999999</v>
      </c>
      <c r="Q188" s="77">
        <f t="shared" si="2"/>
        <v>6.1457545256985108E-4</v>
      </c>
      <c r="R188" s="77">
        <f>P188/'סכום נכסי הקרן'!$C$42</f>
        <v>1.4827532790394289E-5</v>
      </c>
    </row>
    <row r="189" spans="2:18">
      <c r="B189" s="75" t="s">
        <v>2645</v>
      </c>
      <c r="C189" s="82" t="s">
        <v>2373</v>
      </c>
      <c r="D189" s="69" t="s">
        <v>2503</v>
      </c>
      <c r="E189" s="69"/>
      <c r="F189" s="69" t="s">
        <v>423</v>
      </c>
      <c r="G189" s="94">
        <v>43279</v>
      </c>
      <c r="H189" s="69" t="s">
        <v>128</v>
      </c>
      <c r="I189" s="76">
        <v>7.2900000000270246</v>
      </c>
      <c r="J189" s="82" t="s">
        <v>498</v>
      </c>
      <c r="K189" s="82" t="s">
        <v>130</v>
      </c>
      <c r="L189" s="83">
        <v>2.7797000000000002E-2</v>
      </c>
      <c r="M189" s="83">
        <v>3.3000000000087175E-2</v>
      </c>
      <c r="N189" s="76">
        <v>54514.615614999995</v>
      </c>
      <c r="O189" s="78">
        <v>105.21</v>
      </c>
      <c r="P189" s="76">
        <v>57.354831104999995</v>
      </c>
      <c r="Q189" s="77">
        <f t="shared" si="2"/>
        <v>7.2033966389085068E-4</v>
      </c>
      <c r="R189" s="77">
        <f>P189/'סכום נכסי הקרן'!$C$42</f>
        <v>1.7379249271836527E-5</v>
      </c>
    </row>
    <row r="190" spans="2:18">
      <c r="B190" s="75" t="s">
        <v>2645</v>
      </c>
      <c r="C190" s="82" t="s">
        <v>2373</v>
      </c>
      <c r="D190" s="69" t="s">
        <v>2504</v>
      </c>
      <c r="E190" s="69"/>
      <c r="F190" s="69" t="s">
        <v>423</v>
      </c>
      <c r="G190" s="94">
        <v>43321</v>
      </c>
      <c r="H190" s="69" t="s">
        <v>128</v>
      </c>
      <c r="I190" s="76">
        <v>7.2900000000039764</v>
      </c>
      <c r="J190" s="82" t="s">
        <v>498</v>
      </c>
      <c r="K190" s="82" t="s">
        <v>130</v>
      </c>
      <c r="L190" s="83">
        <v>2.8528999999999999E-2</v>
      </c>
      <c r="M190" s="83">
        <v>3.2200000000006786E-2</v>
      </c>
      <c r="N190" s="76">
        <v>305383.04635700001</v>
      </c>
      <c r="O190" s="78">
        <v>106.25</v>
      </c>
      <c r="P190" s="76">
        <v>324.46951059899999</v>
      </c>
      <c r="Q190" s="77">
        <f t="shared" si="2"/>
        <v>4.0751276519291656E-3</v>
      </c>
      <c r="R190" s="77">
        <f>P190/'סכום נכסי הקרן'!$C$42</f>
        <v>9.8318422304956171E-5</v>
      </c>
    </row>
    <row r="191" spans="2:18">
      <c r="B191" s="75" t="s">
        <v>2645</v>
      </c>
      <c r="C191" s="82" t="s">
        <v>2373</v>
      </c>
      <c r="D191" s="69" t="s">
        <v>2505</v>
      </c>
      <c r="E191" s="69"/>
      <c r="F191" s="69" t="s">
        <v>423</v>
      </c>
      <c r="G191" s="94">
        <v>43138</v>
      </c>
      <c r="H191" s="69" t="s">
        <v>128</v>
      </c>
      <c r="I191" s="76">
        <v>7.1800000000041759</v>
      </c>
      <c r="J191" s="82" t="s">
        <v>498</v>
      </c>
      <c r="K191" s="82" t="s">
        <v>130</v>
      </c>
      <c r="L191" s="83">
        <v>2.6242999999999999E-2</v>
      </c>
      <c r="M191" s="83">
        <v>3.9800000000014372E-2</v>
      </c>
      <c r="N191" s="76">
        <v>292266.685168</v>
      </c>
      <c r="O191" s="78">
        <v>99.94</v>
      </c>
      <c r="P191" s="76">
        <v>292.091325971</v>
      </c>
      <c r="Q191" s="77">
        <f t="shared" si="2"/>
        <v>3.6684785487414795E-3</v>
      </c>
      <c r="R191" s="77">
        <f>P191/'סכום נכסי הקרן'!$C$42</f>
        <v>8.8507417185101458E-5</v>
      </c>
    </row>
    <row r="192" spans="2:18">
      <c r="B192" s="75" t="s">
        <v>2645</v>
      </c>
      <c r="C192" s="82" t="s">
        <v>2373</v>
      </c>
      <c r="D192" s="69" t="s">
        <v>2506</v>
      </c>
      <c r="E192" s="69"/>
      <c r="F192" s="69" t="s">
        <v>423</v>
      </c>
      <c r="G192" s="94">
        <v>43417</v>
      </c>
      <c r="H192" s="69" t="s">
        <v>128</v>
      </c>
      <c r="I192" s="76">
        <v>7.2199999999931892</v>
      </c>
      <c r="J192" s="82" t="s">
        <v>498</v>
      </c>
      <c r="K192" s="82" t="s">
        <v>130</v>
      </c>
      <c r="L192" s="83">
        <v>3.0796999999999998E-2</v>
      </c>
      <c r="M192" s="83">
        <v>3.3999999999962165E-2</v>
      </c>
      <c r="N192" s="76">
        <v>347692.45376</v>
      </c>
      <c r="O192" s="78">
        <v>106.43</v>
      </c>
      <c r="P192" s="76">
        <v>370.04908271600004</v>
      </c>
      <c r="Q192" s="77">
        <f t="shared" si="2"/>
        <v>4.6475776622681613E-3</v>
      </c>
      <c r="R192" s="77">
        <f>P192/'סכום נכסי הקרן'!$C$42</f>
        <v>1.1212961711215242E-4</v>
      </c>
    </row>
    <row r="193" spans="2:18">
      <c r="B193" s="75" t="s">
        <v>2645</v>
      </c>
      <c r="C193" s="82" t="s">
        <v>2373</v>
      </c>
      <c r="D193" s="69" t="s">
        <v>2507</v>
      </c>
      <c r="E193" s="69"/>
      <c r="F193" s="69" t="s">
        <v>423</v>
      </c>
      <c r="G193" s="94">
        <v>43485</v>
      </c>
      <c r="H193" s="69" t="s">
        <v>128</v>
      </c>
      <c r="I193" s="76">
        <v>7.2899999999988063</v>
      </c>
      <c r="J193" s="82" t="s">
        <v>498</v>
      </c>
      <c r="K193" s="82" t="s">
        <v>130</v>
      </c>
      <c r="L193" s="83">
        <v>3.0190999999999999E-2</v>
      </c>
      <c r="M193" s="83">
        <v>3.0999999999993717E-2</v>
      </c>
      <c r="N193" s="76">
        <v>439378.41466399998</v>
      </c>
      <c r="O193" s="78">
        <v>108.58</v>
      </c>
      <c r="P193" s="76">
        <v>477.07706463299996</v>
      </c>
      <c r="Q193" s="77">
        <f t="shared" si="2"/>
        <v>5.9917800430556931E-3</v>
      </c>
      <c r="R193" s="77">
        <f>P193/'סכום נכסי הקרן'!$C$42</f>
        <v>1.4456046802673213E-4</v>
      </c>
    </row>
    <row r="194" spans="2:18">
      <c r="B194" s="75" t="s">
        <v>2645</v>
      </c>
      <c r="C194" s="82" t="s">
        <v>2373</v>
      </c>
      <c r="D194" s="69" t="s">
        <v>2508</v>
      </c>
      <c r="E194" s="69"/>
      <c r="F194" s="69" t="s">
        <v>423</v>
      </c>
      <c r="G194" s="94">
        <v>43613</v>
      </c>
      <c r="H194" s="69" t="s">
        <v>128</v>
      </c>
      <c r="I194" s="76">
        <v>7.2899999999780887</v>
      </c>
      <c r="J194" s="82" t="s">
        <v>498</v>
      </c>
      <c r="K194" s="82" t="s">
        <v>130</v>
      </c>
      <c r="L194" s="83">
        <v>2.5243000000000002E-2</v>
      </c>
      <c r="M194" s="83">
        <v>3.4699999999871257E-2</v>
      </c>
      <c r="N194" s="76">
        <v>115967.15833200001</v>
      </c>
      <c r="O194" s="78">
        <v>101.14</v>
      </c>
      <c r="P194" s="76">
        <v>117.289191933</v>
      </c>
      <c r="Q194" s="77">
        <f t="shared" si="2"/>
        <v>1.4730765563649498E-3</v>
      </c>
      <c r="R194" s="77">
        <f>P194/'סכום נכסי הקרן'!$C$42</f>
        <v>3.554012912642305E-5</v>
      </c>
    </row>
    <row r="195" spans="2:18">
      <c r="B195" s="75" t="s">
        <v>2645</v>
      </c>
      <c r="C195" s="82" t="s">
        <v>2373</v>
      </c>
      <c r="D195" s="69" t="s">
        <v>2509</v>
      </c>
      <c r="E195" s="69"/>
      <c r="F195" s="69" t="s">
        <v>423</v>
      </c>
      <c r="G195" s="94">
        <v>43657</v>
      </c>
      <c r="H195" s="69" t="s">
        <v>128</v>
      </c>
      <c r="I195" s="76">
        <v>7.1999999999639241</v>
      </c>
      <c r="J195" s="82" t="s">
        <v>498</v>
      </c>
      <c r="K195" s="82" t="s">
        <v>130</v>
      </c>
      <c r="L195" s="83">
        <v>2.5243000000000002E-2</v>
      </c>
      <c r="M195" s="83">
        <v>3.9899999999819621E-2</v>
      </c>
      <c r="N195" s="76">
        <v>114413.754996</v>
      </c>
      <c r="O195" s="78">
        <v>96.91</v>
      </c>
      <c r="P195" s="76">
        <v>110.87837119999999</v>
      </c>
      <c r="Q195" s="77">
        <f t="shared" si="2"/>
        <v>1.3925607852763805E-3</v>
      </c>
      <c r="R195" s="77">
        <f>P195/'סכום נכסי הקרן'!$C$42</f>
        <v>3.3597568239932142E-5</v>
      </c>
    </row>
    <row r="196" spans="2:18">
      <c r="B196" s="75" t="s">
        <v>2645</v>
      </c>
      <c r="C196" s="82" t="s">
        <v>2373</v>
      </c>
      <c r="D196" s="69" t="s">
        <v>2510</v>
      </c>
      <c r="E196" s="69"/>
      <c r="F196" s="69" t="s">
        <v>423</v>
      </c>
      <c r="G196" s="94">
        <v>43541</v>
      </c>
      <c r="H196" s="69" t="s">
        <v>128</v>
      </c>
      <c r="I196" s="76">
        <v>7.2900000000612648</v>
      </c>
      <c r="J196" s="82" t="s">
        <v>498</v>
      </c>
      <c r="K196" s="82" t="s">
        <v>130</v>
      </c>
      <c r="L196" s="83">
        <v>2.7271E-2</v>
      </c>
      <c r="M196" s="83">
        <v>3.310000000034935E-2</v>
      </c>
      <c r="N196" s="76">
        <v>37731.496216</v>
      </c>
      <c r="O196" s="78">
        <v>104.69</v>
      </c>
      <c r="P196" s="76">
        <v>39.501102601999996</v>
      </c>
      <c r="Q196" s="77">
        <f t="shared" si="2"/>
        <v>4.9610835606073546E-4</v>
      </c>
      <c r="R196" s="77">
        <f>P196/'סכום נכסי הקרן'!$C$42</f>
        <v>1.1969340601417999E-5</v>
      </c>
    </row>
    <row r="197" spans="2:18">
      <c r="B197" s="75" t="s">
        <v>2647</v>
      </c>
      <c r="C197" s="82" t="s">
        <v>2372</v>
      </c>
      <c r="D197" s="69">
        <v>22333</v>
      </c>
      <c r="E197" s="69"/>
      <c r="F197" s="69" t="s">
        <v>415</v>
      </c>
      <c r="G197" s="94">
        <v>41639</v>
      </c>
      <c r="H197" s="69" t="s">
        <v>254</v>
      </c>
      <c r="I197" s="76">
        <v>0.49999999999868139</v>
      </c>
      <c r="J197" s="82" t="s">
        <v>125</v>
      </c>
      <c r="K197" s="82" t="s">
        <v>130</v>
      </c>
      <c r="L197" s="83">
        <v>3.7000000000000005E-2</v>
      </c>
      <c r="M197" s="83">
        <v>7.7099999999973898E-2</v>
      </c>
      <c r="N197" s="76">
        <v>351789.35928899999</v>
      </c>
      <c r="O197" s="78">
        <v>107.79</v>
      </c>
      <c r="P197" s="76">
        <v>379.19373396899999</v>
      </c>
      <c r="Q197" s="77">
        <f t="shared" si="2"/>
        <v>4.7624285803699977E-3</v>
      </c>
      <c r="R197" s="77">
        <f>P197/'סכום נכסי הקרן'!$C$42</f>
        <v>1.1490056370144581E-4</v>
      </c>
    </row>
    <row r="198" spans="2:18">
      <c r="B198" s="75" t="s">
        <v>2647</v>
      </c>
      <c r="C198" s="82" t="s">
        <v>2372</v>
      </c>
      <c r="D198" s="69">
        <v>22334</v>
      </c>
      <c r="E198" s="69"/>
      <c r="F198" s="69" t="s">
        <v>415</v>
      </c>
      <c r="G198" s="94">
        <v>42004</v>
      </c>
      <c r="H198" s="69" t="s">
        <v>254</v>
      </c>
      <c r="I198" s="76">
        <v>0.95999999999796815</v>
      </c>
      <c r="J198" s="82" t="s">
        <v>125</v>
      </c>
      <c r="K198" s="82" t="s">
        <v>130</v>
      </c>
      <c r="L198" s="83">
        <v>3.7000000000000005E-2</v>
      </c>
      <c r="M198" s="83">
        <v>0.13529999999990941</v>
      </c>
      <c r="N198" s="76">
        <v>234526.23995700001</v>
      </c>
      <c r="O198" s="78">
        <v>100.73</v>
      </c>
      <c r="P198" s="76">
        <v>236.23827693799998</v>
      </c>
      <c r="Q198" s="77">
        <f t="shared" si="2"/>
        <v>2.9670002984776922E-3</v>
      </c>
      <c r="R198" s="77">
        <f>P198/'סכום נכסי הקרן'!$C$42</f>
        <v>7.1583227138066435E-5</v>
      </c>
    </row>
    <row r="199" spans="2:18">
      <c r="B199" s="75" t="s">
        <v>2647</v>
      </c>
      <c r="C199" s="82" t="s">
        <v>2372</v>
      </c>
      <c r="D199" s="69" t="s">
        <v>2511</v>
      </c>
      <c r="E199" s="69"/>
      <c r="F199" s="69" t="s">
        <v>415</v>
      </c>
      <c r="G199" s="94">
        <v>42759</v>
      </c>
      <c r="H199" s="69" t="s">
        <v>254</v>
      </c>
      <c r="I199" s="76">
        <v>1.9000000000103274</v>
      </c>
      <c r="J199" s="82" t="s">
        <v>125</v>
      </c>
      <c r="K199" s="82" t="s">
        <v>130</v>
      </c>
      <c r="L199" s="83">
        <v>6.5500000000000003E-2</v>
      </c>
      <c r="M199" s="83">
        <v>7.170000000014716E-2</v>
      </c>
      <c r="N199" s="76">
        <v>77310.184668000002</v>
      </c>
      <c r="O199" s="78">
        <v>100.2</v>
      </c>
      <c r="P199" s="76">
        <v>77.464558957999998</v>
      </c>
      <c r="Q199" s="77">
        <f t="shared" si="2"/>
        <v>9.7290486761444212E-4</v>
      </c>
      <c r="R199" s="77">
        <f>P199/'סכום נכסי הקרן'!$C$42</f>
        <v>2.3472754673434921E-5</v>
      </c>
    </row>
    <row r="200" spans="2:18">
      <c r="B200" s="75" t="s">
        <v>2647</v>
      </c>
      <c r="C200" s="82" t="s">
        <v>2372</v>
      </c>
      <c r="D200" s="69" t="s">
        <v>2512</v>
      </c>
      <c r="E200" s="69"/>
      <c r="F200" s="69" t="s">
        <v>415</v>
      </c>
      <c r="G200" s="94">
        <v>42759</v>
      </c>
      <c r="H200" s="69" t="s">
        <v>254</v>
      </c>
      <c r="I200" s="76">
        <v>1.9499999999960096</v>
      </c>
      <c r="J200" s="82" t="s">
        <v>125</v>
      </c>
      <c r="K200" s="82" t="s">
        <v>130</v>
      </c>
      <c r="L200" s="83">
        <v>3.8800000000000001E-2</v>
      </c>
      <c r="M200" s="83">
        <v>5.7799999999717994E-2</v>
      </c>
      <c r="N200" s="76">
        <v>77310.184668000002</v>
      </c>
      <c r="O200" s="78">
        <v>97.24</v>
      </c>
      <c r="P200" s="76">
        <v>75.176422953999989</v>
      </c>
      <c r="Q200" s="77">
        <f t="shared" si="2"/>
        <v>9.4416735608659054E-4</v>
      </c>
      <c r="R200" s="77">
        <f>P200/'סכום נכסי הקרן'!$C$42</f>
        <v>2.2779420124012575E-5</v>
      </c>
    </row>
    <row r="201" spans="2:18">
      <c r="B201" s="75" t="s">
        <v>2648</v>
      </c>
      <c r="C201" s="82" t="s">
        <v>2372</v>
      </c>
      <c r="D201" s="69">
        <v>7561</v>
      </c>
      <c r="E201" s="69"/>
      <c r="F201" s="69" t="s">
        <v>448</v>
      </c>
      <c r="G201" s="94">
        <v>43920</v>
      </c>
      <c r="H201" s="69" t="s">
        <v>128</v>
      </c>
      <c r="I201" s="76">
        <v>4.4899999999909284</v>
      </c>
      <c r="J201" s="82" t="s">
        <v>153</v>
      </c>
      <c r="K201" s="82" t="s">
        <v>130</v>
      </c>
      <c r="L201" s="83">
        <v>4.8917999999999996E-2</v>
      </c>
      <c r="M201" s="83">
        <v>5.8899999999824412E-2</v>
      </c>
      <c r="N201" s="76">
        <v>194057.18265</v>
      </c>
      <c r="O201" s="78">
        <v>97.14</v>
      </c>
      <c r="P201" s="76">
        <v>188.50714057900001</v>
      </c>
      <c r="Q201" s="77">
        <f t="shared" si="2"/>
        <v>2.3675280298029607E-3</v>
      </c>
      <c r="R201" s="77">
        <f>P201/'סכום נכסי הקרן'!$C$42</f>
        <v>5.7120080776560281E-5</v>
      </c>
    </row>
    <row r="202" spans="2:18">
      <c r="B202" s="75" t="s">
        <v>2648</v>
      </c>
      <c r="C202" s="82" t="s">
        <v>2372</v>
      </c>
      <c r="D202" s="69">
        <v>8991</v>
      </c>
      <c r="E202" s="69"/>
      <c r="F202" s="69" t="s">
        <v>448</v>
      </c>
      <c r="G202" s="94">
        <v>44636</v>
      </c>
      <c r="H202" s="69" t="s">
        <v>128</v>
      </c>
      <c r="I202" s="76">
        <v>4.9400000000131534</v>
      </c>
      <c r="J202" s="82" t="s">
        <v>153</v>
      </c>
      <c r="K202" s="82" t="s">
        <v>130</v>
      </c>
      <c r="L202" s="83">
        <v>4.2824000000000001E-2</v>
      </c>
      <c r="M202" s="83">
        <v>8.7100000000254488E-2</v>
      </c>
      <c r="N202" s="76">
        <v>170424.15488299998</v>
      </c>
      <c r="O202" s="78">
        <v>82.08</v>
      </c>
      <c r="P202" s="76">
        <v>139.884141164</v>
      </c>
      <c r="Q202" s="77">
        <f t="shared" si="2"/>
        <v>1.7568545367218737E-3</v>
      </c>
      <c r="R202" s="77">
        <f>P202/'סכום נכסי הקרן'!$C$42</f>
        <v>4.2386688472943508E-5</v>
      </c>
    </row>
    <row r="203" spans="2:18">
      <c r="B203" s="75" t="s">
        <v>2648</v>
      </c>
      <c r="C203" s="82" t="s">
        <v>2372</v>
      </c>
      <c r="D203" s="69">
        <v>9112</v>
      </c>
      <c r="E203" s="69"/>
      <c r="F203" s="69" t="s">
        <v>448</v>
      </c>
      <c r="G203" s="94">
        <v>44722</v>
      </c>
      <c r="H203" s="69" t="s">
        <v>128</v>
      </c>
      <c r="I203" s="76">
        <v>4.8900000000081736</v>
      </c>
      <c r="J203" s="82" t="s">
        <v>153</v>
      </c>
      <c r="K203" s="82" t="s">
        <v>130</v>
      </c>
      <c r="L203" s="83">
        <v>5.2750000000000005E-2</v>
      </c>
      <c r="M203" s="83">
        <v>7.9600000000138019E-2</v>
      </c>
      <c r="N203" s="76">
        <v>271551.03999800002</v>
      </c>
      <c r="O203" s="78">
        <v>89.66</v>
      </c>
      <c r="P203" s="76">
        <v>243.472657709</v>
      </c>
      <c r="Q203" s="77">
        <f t="shared" ref="Q203:Q256" si="3">IFERROR(P203/$P$10,0)</f>
        <v>3.0578594521468989E-3</v>
      </c>
      <c r="R203" s="77">
        <f>P203/'סכום נכסי הקרן'!$C$42</f>
        <v>7.3775337276380995E-5</v>
      </c>
    </row>
    <row r="204" spans="2:18">
      <c r="B204" s="75" t="s">
        <v>2648</v>
      </c>
      <c r="C204" s="82" t="s">
        <v>2372</v>
      </c>
      <c r="D204" s="69">
        <v>9247</v>
      </c>
      <c r="E204" s="69"/>
      <c r="F204" s="69" t="s">
        <v>448</v>
      </c>
      <c r="G204" s="94">
        <v>44816</v>
      </c>
      <c r="H204" s="69" t="s">
        <v>128</v>
      </c>
      <c r="I204" s="76">
        <v>4.809999999998146</v>
      </c>
      <c r="J204" s="82" t="s">
        <v>153</v>
      </c>
      <c r="K204" s="82" t="s">
        <v>130</v>
      </c>
      <c r="L204" s="83">
        <v>5.6036999999999997E-2</v>
      </c>
      <c r="M204" s="83">
        <v>9.4799999999956641E-2</v>
      </c>
      <c r="N204" s="76">
        <v>335261.46776199999</v>
      </c>
      <c r="O204" s="78">
        <v>85.27</v>
      </c>
      <c r="P204" s="76">
        <v>285.87744621299998</v>
      </c>
      <c r="Q204" s="77">
        <f t="shared" si="3"/>
        <v>3.5904362292001413E-3</v>
      </c>
      <c r="R204" s="77">
        <f>P204/'סכום נכסי הקרן'!$C$42</f>
        <v>8.6624531939361675E-5</v>
      </c>
    </row>
    <row r="205" spans="2:18">
      <c r="B205" s="75" t="s">
        <v>2648</v>
      </c>
      <c r="C205" s="82" t="s">
        <v>2372</v>
      </c>
      <c r="D205" s="69">
        <v>9486</v>
      </c>
      <c r="E205" s="69"/>
      <c r="F205" s="69" t="s">
        <v>448</v>
      </c>
      <c r="G205" s="94">
        <v>44976</v>
      </c>
      <c r="H205" s="69" t="s">
        <v>128</v>
      </c>
      <c r="I205" s="76">
        <v>4.8699999999987442</v>
      </c>
      <c r="J205" s="82" t="s">
        <v>153</v>
      </c>
      <c r="K205" s="82" t="s">
        <v>130</v>
      </c>
      <c r="L205" s="83">
        <v>6.1999000000000005E-2</v>
      </c>
      <c r="M205" s="83">
        <v>7.1899999999974887E-2</v>
      </c>
      <c r="N205" s="76">
        <v>328925.59999999998</v>
      </c>
      <c r="O205" s="78">
        <v>96.86</v>
      </c>
      <c r="P205" s="76">
        <v>318.59732672000001</v>
      </c>
      <c r="Q205" s="77">
        <f t="shared" si="3"/>
        <v>4.0013768121095819E-3</v>
      </c>
      <c r="R205" s="77">
        <f>P205/'סכום נכסי הקרן'!$C$42</f>
        <v>9.6539075292036378E-5</v>
      </c>
    </row>
    <row r="206" spans="2:18">
      <c r="B206" s="75" t="s">
        <v>2648</v>
      </c>
      <c r="C206" s="82" t="s">
        <v>2372</v>
      </c>
      <c r="D206" s="69">
        <v>7894</v>
      </c>
      <c r="E206" s="69"/>
      <c r="F206" s="69" t="s">
        <v>448</v>
      </c>
      <c r="G206" s="94">
        <v>44068</v>
      </c>
      <c r="H206" s="69" t="s">
        <v>128</v>
      </c>
      <c r="I206" s="76">
        <v>4.4100000000056454</v>
      </c>
      <c r="J206" s="82" t="s">
        <v>153</v>
      </c>
      <c r="K206" s="82" t="s">
        <v>130</v>
      </c>
      <c r="L206" s="83">
        <v>4.5102999999999997E-2</v>
      </c>
      <c r="M206" s="83">
        <v>7.5100000000061118E-2</v>
      </c>
      <c r="N206" s="76">
        <v>240499.52239999999</v>
      </c>
      <c r="O206" s="78">
        <v>89.13</v>
      </c>
      <c r="P206" s="76">
        <v>214.35722661899999</v>
      </c>
      <c r="Q206" s="77">
        <f t="shared" si="3"/>
        <v>2.6921884277302742E-3</v>
      </c>
      <c r="R206" s="77">
        <f>P206/'סכום נכסי הקרן'!$C$42</f>
        <v>6.4952988316033746E-5</v>
      </c>
    </row>
    <row r="207" spans="2:18">
      <c r="B207" s="75" t="s">
        <v>2648</v>
      </c>
      <c r="C207" s="82" t="s">
        <v>2372</v>
      </c>
      <c r="D207" s="69">
        <v>8076</v>
      </c>
      <c r="E207" s="69"/>
      <c r="F207" s="69" t="s">
        <v>448</v>
      </c>
      <c r="G207" s="94">
        <v>44160</v>
      </c>
      <c r="H207" s="69" t="s">
        <v>128</v>
      </c>
      <c r="I207" s="76">
        <v>4.2000000000069226</v>
      </c>
      <c r="J207" s="82" t="s">
        <v>153</v>
      </c>
      <c r="K207" s="82" t="s">
        <v>130</v>
      </c>
      <c r="L207" s="83">
        <v>4.5465999999999999E-2</v>
      </c>
      <c r="M207" s="83">
        <v>0.10790000000014364</v>
      </c>
      <c r="N207" s="76">
        <v>220887.903857</v>
      </c>
      <c r="O207" s="78">
        <v>78.47</v>
      </c>
      <c r="P207" s="76">
        <v>173.330736669</v>
      </c>
      <c r="Q207" s="77">
        <f t="shared" si="3"/>
        <v>2.1769221910099292E-3</v>
      </c>
      <c r="R207" s="77">
        <f>P207/'סכום נכסי הקרן'!$C$42</f>
        <v>5.2521435788501525E-5</v>
      </c>
    </row>
    <row r="208" spans="2:18">
      <c r="B208" s="75" t="s">
        <v>2648</v>
      </c>
      <c r="C208" s="82" t="s">
        <v>2372</v>
      </c>
      <c r="D208" s="69">
        <v>9311</v>
      </c>
      <c r="E208" s="69"/>
      <c r="F208" s="69" t="s">
        <v>448</v>
      </c>
      <c r="G208" s="94">
        <v>44880</v>
      </c>
      <c r="H208" s="69" t="s">
        <v>128</v>
      </c>
      <c r="I208" s="76">
        <v>3.9700000000028202</v>
      </c>
      <c r="J208" s="82" t="s">
        <v>153</v>
      </c>
      <c r="K208" s="82" t="s">
        <v>130</v>
      </c>
      <c r="L208" s="83">
        <v>7.2695999999999997E-2</v>
      </c>
      <c r="M208" s="83">
        <v>0.11600000000014096</v>
      </c>
      <c r="N208" s="76">
        <v>195875.1948</v>
      </c>
      <c r="O208" s="78">
        <v>86.92</v>
      </c>
      <c r="P208" s="76">
        <v>170.25471961599999</v>
      </c>
      <c r="Q208" s="77">
        <f t="shared" si="3"/>
        <v>2.1382894019773171E-3</v>
      </c>
      <c r="R208" s="77">
        <f>P208/'סכום נכסי הקרן'!$C$42</f>
        <v>5.1589363178425495E-5</v>
      </c>
    </row>
    <row r="209" spans="2:18">
      <c r="B209" s="75" t="s">
        <v>2649</v>
      </c>
      <c r="C209" s="82" t="s">
        <v>2373</v>
      </c>
      <c r="D209" s="69" t="s">
        <v>2513</v>
      </c>
      <c r="E209" s="69"/>
      <c r="F209" s="69" t="s">
        <v>448</v>
      </c>
      <c r="G209" s="94">
        <v>45016</v>
      </c>
      <c r="H209" s="69" t="s">
        <v>128</v>
      </c>
      <c r="I209" s="76">
        <v>5.3800000000091028</v>
      </c>
      <c r="J209" s="82" t="s">
        <v>284</v>
      </c>
      <c r="K209" s="82" t="s">
        <v>130</v>
      </c>
      <c r="L209" s="83">
        <v>4.4999999999999998E-2</v>
      </c>
      <c r="M209" s="83">
        <v>4.0100000000068275E-2</v>
      </c>
      <c r="N209" s="76">
        <v>213390.20755800002</v>
      </c>
      <c r="O209" s="78">
        <v>102.95</v>
      </c>
      <c r="P209" s="76">
        <v>219.68521605000001</v>
      </c>
      <c r="Q209" s="77">
        <f t="shared" si="3"/>
        <v>2.7591045364869084E-3</v>
      </c>
      <c r="R209" s="77">
        <f>P209/'סכום נכסי הקרן'!$C$42</f>
        <v>6.6567437433136752E-5</v>
      </c>
    </row>
    <row r="210" spans="2:18">
      <c r="B210" s="75" t="s">
        <v>2650</v>
      </c>
      <c r="C210" s="82" t="s">
        <v>2372</v>
      </c>
      <c r="D210" s="69">
        <v>8811</v>
      </c>
      <c r="E210" s="69"/>
      <c r="F210" s="69" t="s">
        <v>2514</v>
      </c>
      <c r="G210" s="94">
        <v>44550</v>
      </c>
      <c r="H210" s="69" t="s">
        <v>2371</v>
      </c>
      <c r="I210" s="76">
        <v>5.0699999999952583</v>
      </c>
      <c r="J210" s="82" t="s">
        <v>274</v>
      </c>
      <c r="K210" s="82" t="s">
        <v>130</v>
      </c>
      <c r="L210" s="83">
        <v>7.3499999999999996E-2</v>
      </c>
      <c r="M210" s="83">
        <v>8.9799999999902347E-2</v>
      </c>
      <c r="N210" s="76">
        <v>297780.47178899997</v>
      </c>
      <c r="O210" s="78">
        <v>94.91</v>
      </c>
      <c r="P210" s="76">
        <v>282.622563662</v>
      </c>
      <c r="Q210" s="77">
        <f t="shared" si="3"/>
        <v>3.5495570049461425E-3</v>
      </c>
      <c r="R210" s="77">
        <f>P210/'סכום נכסי הקרן'!$C$42</f>
        <v>8.5638260789842963E-5</v>
      </c>
    </row>
    <row r="211" spans="2:18">
      <c r="B211" s="75" t="s">
        <v>2651</v>
      </c>
      <c r="C211" s="82" t="s">
        <v>2373</v>
      </c>
      <c r="D211" s="69" t="s">
        <v>2515</v>
      </c>
      <c r="E211" s="69"/>
      <c r="F211" s="69" t="s">
        <v>2514</v>
      </c>
      <c r="G211" s="94">
        <v>42732</v>
      </c>
      <c r="H211" s="69" t="s">
        <v>2371</v>
      </c>
      <c r="I211" s="76">
        <v>2.2300000000010654</v>
      </c>
      <c r="J211" s="82" t="s">
        <v>126</v>
      </c>
      <c r="K211" s="82" t="s">
        <v>130</v>
      </c>
      <c r="L211" s="83">
        <v>2.1613000000000004E-2</v>
      </c>
      <c r="M211" s="83">
        <v>2.8600000000006863E-2</v>
      </c>
      <c r="N211" s="76">
        <v>509515.09740800003</v>
      </c>
      <c r="O211" s="78">
        <v>108.68</v>
      </c>
      <c r="P211" s="76">
        <v>553.74101266699995</v>
      </c>
      <c r="Q211" s="77">
        <f t="shared" si="3"/>
        <v>6.9546297541507873E-3</v>
      </c>
      <c r="R211" s="77">
        <f>P211/'סכום נכסי הקרן'!$C$42</f>
        <v>1.6779062732415629E-4</v>
      </c>
    </row>
    <row r="212" spans="2:18">
      <c r="B212" s="75" t="s">
        <v>2652</v>
      </c>
      <c r="C212" s="82" t="s">
        <v>2373</v>
      </c>
      <c r="D212" s="69" t="s">
        <v>2516</v>
      </c>
      <c r="E212" s="69"/>
      <c r="F212" s="69" t="s">
        <v>448</v>
      </c>
      <c r="G212" s="94">
        <v>44347</v>
      </c>
      <c r="H212" s="69" t="s">
        <v>128</v>
      </c>
      <c r="I212" s="76">
        <v>2.3900000000027037</v>
      </c>
      <c r="J212" s="82" t="s">
        <v>126</v>
      </c>
      <c r="K212" s="82" t="s">
        <v>130</v>
      </c>
      <c r="L212" s="83">
        <v>6.25E-2</v>
      </c>
      <c r="M212" s="83">
        <v>7.0900000000132843E-2</v>
      </c>
      <c r="N212" s="76">
        <v>172672.27995</v>
      </c>
      <c r="O212" s="78">
        <v>98.53</v>
      </c>
      <c r="P212" s="76">
        <v>170.13403138599998</v>
      </c>
      <c r="Q212" s="77">
        <f t="shared" si="3"/>
        <v>2.1367736356964497E-3</v>
      </c>
      <c r="R212" s="77">
        <f>P212/'סכום נכסי הקרן'!$C$42</f>
        <v>5.1552793097179731E-5</v>
      </c>
    </row>
    <row r="213" spans="2:18">
      <c r="B213" s="75" t="s">
        <v>2652</v>
      </c>
      <c r="C213" s="82" t="s">
        <v>2373</v>
      </c>
      <c r="D213" s="69">
        <v>9199</v>
      </c>
      <c r="E213" s="69"/>
      <c r="F213" s="69" t="s">
        <v>448</v>
      </c>
      <c r="G213" s="94">
        <v>44788</v>
      </c>
      <c r="H213" s="69" t="s">
        <v>128</v>
      </c>
      <c r="I213" s="76">
        <v>2.3899999999840844</v>
      </c>
      <c r="J213" s="82" t="s">
        <v>126</v>
      </c>
      <c r="K213" s="82" t="s">
        <v>130</v>
      </c>
      <c r="L213" s="83">
        <v>6.25E-2</v>
      </c>
      <c r="M213" s="83">
        <v>7.0899999999686839E-2</v>
      </c>
      <c r="N213" s="76">
        <v>98841.513697000002</v>
      </c>
      <c r="O213" s="78">
        <v>98.53</v>
      </c>
      <c r="P213" s="76">
        <v>97.388563044999998</v>
      </c>
      <c r="Q213" s="77">
        <f t="shared" si="3"/>
        <v>1.2231375006966508E-3</v>
      </c>
      <c r="R213" s="77">
        <f>P213/'סכום נכסי הקרן'!$C$42</f>
        <v>2.9509983392444727E-5</v>
      </c>
    </row>
    <row r="214" spans="2:18">
      <c r="B214" s="75" t="s">
        <v>2652</v>
      </c>
      <c r="C214" s="82" t="s">
        <v>2373</v>
      </c>
      <c r="D214" s="69">
        <v>9255</v>
      </c>
      <c r="E214" s="69"/>
      <c r="F214" s="69" t="s">
        <v>448</v>
      </c>
      <c r="G214" s="94">
        <v>44825</v>
      </c>
      <c r="H214" s="69" t="s">
        <v>128</v>
      </c>
      <c r="I214" s="76">
        <v>2.3900000000168404</v>
      </c>
      <c r="J214" s="82" t="s">
        <v>126</v>
      </c>
      <c r="K214" s="82" t="s">
        <v>130</v>
      </c>
      <c r="L214" s="83">
        <v>6.25E-2</v>
      </c>
      <c r="M214" s="83">
        <v>7.0900000000295518E-2</v>
      </c>
      <c r="N214" s="76">
        <v>63882.239387000001</v>
      </c>
      <c r="O214" s="78">
        <v>98.53</v>
      </c>
      <c r="P214" s="76">
        <v>62.943183146000003</v>
      </c>
      <c r="Q214" s="77">
        <f t="shared" si="3"/>
        <v>7.9052575900022621E-4</v>
      </c>
      <c r="R214" s="77">
        <f>P214/'סכום נכסי הקרן'!$C$42</f>
        <v>1.9072591598335837E-5</v>
      </c>
    </row>
    <row r="215" spans="2:18">
      <c r="B215" s="75" t="s">
        <v>2652</v>
      </c>
      <c r="C215" s="82" t="s">
        <v>2373</v>
      </c>
      <c r="D215" s="69">
        <v>9287</v>
      </c>
      <c r="E215" s="69"/>
      <c r="F215" s="69" t="s">
        <v>448</v>
      </c>
      <c r="G215" s="94">
        <v>44861</v>
      </c>
      <c r="H215" s="69" t="s">
        <v>128</v>
      </c>
      <c r="I215" s="76">
        <v>2.3899999999870594</v>
      </c>
      <c r="J215" s="82" t="s">
        <v>126</v>
      </c>
      <c r="K215" s="82" t="s">
        <v>130</v>
      </c>
      <c r="L215" s="83">
        <v>6.25E-2</v>
      </c>
      <c r="M215" s="83">
        <v>7.0899999999223529E-2</v>
      </c>
      <c r="N215" s="76">
        <v>34507.456940999997</v>
      </c>
      <c r="O215" s="78">
        <v>98.53</v>
      </c>
      <c r="P215" s="76">
        <v>34.000204195999999</v>
      </c>
      <c r="Q215" s="77">
        <f t="shared" si="3"/>
        <v>4.2702062216746426E-4</v>
      </c>
      <c r="R215" s="77">
        <f>P215/'סכום נכסי הקרן'!$C$42</f>
        <v>1.0302497847720343E-5</v>
      </c>
    </row>
    <row r="216" spans="2:18">
      <c r="B216" s="75" t="s">
        <v>2652</v>
      </c>
      <c r="C216" s="82" t="s">
        <v>2373</v>
      </c>
      <c r="D216" s="69">
        <v>9339</v>
      </c>
      <c r="E216" s="69"/>
      <c r="F216" s="69" t="s">
        <v>448</v>
      </c>
      <c r="G216" s="94">
        <v>44895</v>
      </c>
      <c r="H216" s="69" t="s">
        <v>128</v>
      </c>
      <c r="I216" s="76">
        <v>2.3900000000055144</v>
      </c>
      <c r="J216" s="82" t="s">
        <v>126</v>
      </c>
      <c r="K216" s="82" t="s">
        <v>130</v>
      </c>
      <c r="L216" s="83">
        <v>6.25E-2</v>
      </c>
      <c r="M216" s="83">
        <v>7.0900000000436919E-2</v>
      </c>
      <c r="N216" s="76">
        <v>47851.556982000002</v>
      </c>
      <c r="O216" s="78">
        <v>98.53</v>
      </c>
      <c r="P216" s="76">
        <v>47.148148566000003</v>
      </c>
      <c r="Q216" s="77">
        <f t="shared" si="3"/>
        <v>5.9215031823444059E-4</v>
      </c>
      <c r="R216" s="77">
        <f>P216/'סכום נכסי הקרן'!$C$42</f>
        <v>1.4286493584716766E-5</v>
      </c>
    </row>
    <row r="217" spans="2:18">
      <c r="B217" s="75" t="s">
        <v>2652</v>
      </c>
      <c r="C217" s="82" t="s">
        <v>2373</v>
      </c>
      <c r="D217" s="69">
        <v>9388</v>
      </c>
      <c r="E217" s="69"/>
      <c r="F217" s="69" t="s">
        <v>448</v>
      </c>
      <c r="G217" s="94">
        <v>44921</v>
      </c>
      <c r="H217" s="69" t="s">
        <v>128</v>
      </c>
      <c r="I217" s="76">
        <v>2.3899999999995467</v>
      </c>
      <c r="J217" s="82" t="s">
        <v>126</v>
      </c>
      <c r="K217" s="82" t="s">
        <v>130</v>
      </c>
      <c r="L217" s="83">
        <v>6.25E-2</v>
      </c>
      <c r="M217" s="83">
        <v>7.0900000000086102E-2</v>
      </c>
      <c r="N217" s="76">
        <v>89588.030601999999</v>
      </c>
      <c r="O217" s="78">
        <v>98.53</v>
      </c>
      <c r="P217" s="76">
        <v>88.271104336000008</v>
      </c>
      <c r="Q217" s="77">
        <f t="shared" si="3"/>
        <v>1.1086281033983434E-3</v>
      </c>
      <c r="R217" s="77">
        <f>P217/'סכום נכסי הקרן'!$C$42</f>
        <v>2.6747276492666686E-5</v>
      </c>
    </row>
    <row r="218" spans="2:18">
      <c r="B218" s="75" t="s">
        <v>2652</v>
      </c>
      <c r="C218" s="82" t="s">
        <v>2373</v>
      </c>
      <c r="D218" s="69">
        <v>9455</v>
      </c>
      <c r="E218" s="69"/>
      <c r="F218" s="69" t="s">
        <v>448</v>
      </c>
      <c r="G218" s="94">
        <v>44957</v>
      </c>
      <c r="H218" s="69" t="s">
        <v>128</v>
      </c>
      <c r="I218" s="76">
        <v>2.3900000000159003</v>
      </c>
      <c r="J218" s="82" t="s">
        <v>126</v>
      </c>
      <c r="K218" s="82" t="s">
        <v>130</v>
      </c>
      <c r="L218" s="83">
        <v>6.25E-2</v>
      </c>
      <c r="M218" s="83">
        <v>7.0900000000408414E-2</v>
      </c>
      <c r="N218" s="76">
        <v>65107.710325</v>
      </c>
      <c r="O218" s="78">
        <v>98.53</v>
      </c>
      <c r="P218" s="76">
        <v>64.150639781999999</v>
      </c>
      <c r="Q218" s="77">
        <f t="shared" si="3"/>
        <v>8.0569063509840005E-4</v>
      </c>
      <c r="R218" s="77">
        <f>P218/'סכום נכסי הקרן'!$C$42</f>
        <v>1.9438466441966014E-5</v>
      </c>
    </row>
    <row r="219" spans="2:18">
      <c r="B219" s="75" t="s">
        <v>2652</v>
      </c>
      <c r="C219" s="82" t="s">
        <v>2373</v>
      </c>
      <c r="D219" s="69">
        <v>9524</v>
      </c>
      <c r="E219" s="69"/>
      <c r="F219" s="69" t="s">
        <v>448</v>
      </c>
      <c r="G219" s="94">
        <v>45008</v>
      </c>
      <c r="H219" s="69" t="s">
        <v>128</v>
      </c>
      <c r="I219" s="76">
        <v>2.4000000000379877</v>
      </c>
      <c r="J219" s="82" t="s">
        <v>126</v>
      </c>
      <c r="K219" s="82" t="s">
        <v>130</v>
      </c>
      <c r="L219" s="83">
        <v>6.25E-2</v>
      </c>
      <c r="M219" s="83">
        <v>7.0700000001348545E-2</v>
      </c>
      <c r="N219" s="76">
        <v>21374.120551</v>
      </c>
      <c r="O219" s="78">
        <v>98.53</v>
      </c>
      <c r="P219" s="76">
        <v>21.059923087999994</v>
      </c>
      <c r="Q219" s="77">
        <f t="shared" si="3"/>
        <v>2.6449904265265264E-4</v>
      </c>
      <c r="R219" s="77">
        <f>P219/'סכום נכסי הקרן'!$C$42</f>
        <v>6.3814267419253216E-6</v>
      </c>
    </row>
    <row r="220" spans="2:18">
      <c r="B220" s="75" t="s">
        <v>2652</v>
      </c>
      <c r="C220" s="82" t="s">
        <v>2373</v>
      </c>
      <c r="D220" s="69">
        <v>8814</v>
      </c>
      <c r="E220" s="69"/>
      <c r="F220" s="69" t="s">
        <v>448</v>
      </c>
      <c r="G220" s="94">
        <v>44558</v>
      </c>
      <c r="H220" s="69" t="s">
        <v>128</v>
      </c>
      <c r="I220" s="76">
        <v>2.390000000021403</v>
      </c>
      <c r="J220" s="82" t="s">
        <v>126</v>
      </c>
      <c r="K220" s="82" t="s">
        <v>130</v>
      </c>
      <c r="L220" s="83">
        <v>6.25E-2</v>
      </c>
      <c r="M220" s="83">
        <v>7.0900000000581553E-2</v>
      </c>
      <c r="N220" s="76">
        <v>46945.347448000008</v>
      </c>
      <c r="O220" s="78">
        <v>98.53</v>
      </c>
      <c r="P220" s="76">
        <v>46.255260059000001</v>
      </c>
      <c r="Q220" s="77">
        <f t="shared" si="3"/>
        <v>5.809362148253153E-4</v>
      </c>
      <c r="R220" s="77">
        <f>P220/'סכום נכסי הקרן'!$C$42</f>
        <v>1.4015936917804042E-5</v>
      </c>
    </row>
    <row r="221" spans="2:18">
      <c r="B221" s="75" t="s">
        <v>2652</v>
      </c>
      <c r="C221" s="82" t="s">
        <v>2373</v>
      </c>
      <c r="D221" s="69">
        <v>9003</v>
      </c>
      <c r="E221" s="69"/>
      <c r="F221" s="69" t="s">
        <v>448</v>
      </c>
      <c r="G221" s="94">
        <v>44644</v>
      </c>
      <c r="H221" s="69" t="s">
        <v>128</v>
      </c>
      <c r="I221" s="76">
        <v>2.3899999999837518</v>
      </c>
      <c r="J221" s="82" t="s">
        <v>126</v>
      </c>
      <c r="K221" s="82" t="s">
        <v>130</v>
      </c>
      <c r="L221" s="83">
        <v>6.25E-2</v>
      </c>
      <c r="M221" s="83">
        <v>7.0899999999476437E-2</v>
      </c>
      <c r="N221" s="76">
        <v>67460.102964999998</v>
      </c>
      <c r="O221" s="78">
        <v>98.53</v>
      </c>
      <c r="P221" s="76">
        <v>66.468452671999998</v>
      </c>
      <c r="Q221" s="77">
        <f t="shared" si="3"/>
        <v>8.3480086916199456E-4</v>
      </c>
      <c r="R221" s="77">
        <f>P221/'סכום נכסי הקרן'!$C$42</f>
        <v>2.0140793468385838E-5</v>
      </c>
    </row>
    <row r="222" spans="2:18">
      <c r="B222" s="75" t="s">
        <v>2652</v>
      </c>
      <c r="C222" s="82" t="s">
        <v>2373</v>
      </c>
      <c r="D222" s="69">
        <v>9096</v>
      </c>
      <c r="E222" s="69"/>
      <c r="F222" s="69" t="s">
        <v>448</v>
      </c>
      <c r="G222" s="94">
        <v>44711</v>
      </c>
      <c r="H222" s="69" t="s">
        <v>128</v>
      </c>
      <c r="I222" s="76">
        <v>2.3899999999979196</v>
      </c>
      <c r="J222" s="82" t="s">
        <v>126</v>
      </c>
      <c r="K222" s="82" t="s">
        <v>130</v>
      </c>
      <c r="L222" s="83">
        <v>6.25E-2</v>
      </c>
      <c r="M222" s="83">
        <v>7.0899999999949476E-2</v>
      </c>
      <c r="N222" s="76">
        <v>68295.524254999997</v>
      </c>
      <c r="O222" s="78">
        <v>98.53</v>
      </c>
      <c r="P222" s="76">
        <v>67.291593426000006</v>
      </c>
      <c r="Q222" s="77">
        <f t="shared" si="3"/>
        <v>8.4513898580618316E-4</v>
      </c>
      <c r="R222" s="77">
        <f>P222/'סכום נכסי הקרן'!$C$42</f>
        <v>2.0390215671781123E-5</v>
      </c>
    </row>
    <row r="223" spans="2:18">
      <c r="B223" s="75" t="s">
        <v>2652</v>
      </c>
      <c r="C223" s="82" t="s">
        <v>2373</v>
      </c>
      <c r="D223" s="69">
        <v>9127</v>
      </c>
      <c r="E223" s="69"/>
      <c r="F223" s="69" t="s">
        <v>448</v>
      </c>
      <c r="G223" s="94">
        <v>44738</v>
      </c>
      <c r="H223" s="69" t="s">
        <v>128</v>
      </c>
      <c r="I223" s="76">
        <v>2.3900000000202675</v>
      </c>
      <c r="J223" s="82" t="s">
        <v>126</v>
      </c>
      <c r="K223" s="82" t="s">
        <v>130</v>
      </c>
      <c r="L223" s="83">
        <v>6.25E-2</v>
      </c>
      <c r="M223" s="83">
        <v>7.0900000000709354E-2</v>
      </c>
      <c r="N223" s="76">
        <v>40060.790076999998</v>
      </c>
      <c r="O223" s="78">
        <v>98.53</v>
      </c>
      <c r="P223" s="76">
        <v>39.471904280000004</v>
      </c>
      <c r="Q223" s="77">
        <f t="shared" si="3"/>
        <v>4.9574164397998431E-4</v>
      </c>
      <c r="R223" s="77">
        <f>P223/'סכום נכסי הקרן'!$C$42</f>
        <v>1.1960493135449034E-5</v>
      </c>
    </row>
    <row r="224" spans="2:18">
      <c r="B224" s="75" t="s">
        <v>2653</v>
      </c>
      <c r="C224" s="82" t="s">
        <v>2373</v>
      </c>
      <c r="D224" s="69" t="s">
        <v>2517</v>
      </c>
      <c r="E224" s="69"/>
      <c r="F224" s="69" t="s">
        <v>448</v>
      </c>
      <c r="G224" s="94">
        <v>45016</v>
      </c>
      <c r="H224" s="69" t="s">
        <v>128</v>
      </c>
      <c r="I224" s="76">
        <v>5.509999999996321</v>
      </c>
      <c r="J224" s="82" t="s">
        <v>284</v>
      </c>
      <c r="K224" s="82" t="s">
        <v>130</v>
      </c>
      <c r="L224" s="83">
        <v>4.5499999999999999E-2</v>
      </c>
      <c r="M224" s="83">
        <v>4.0599999999972887E-2</v>
      </c>
      <c r="N224" s="76">
        <v>451100.00744499994</v>
      </c>
      <c r="O224" s="78">
        <v>103.02</v>
      </c>
      <c r="P224" s="76">
        <v>464.723208521</v>
      </c>
      <c r="Q224" s="77">
        <f t="shared" si="3"/>
        <v>5.8366235830326031E-3</v>
      </c>
      <c r="R224" s="77">
        <f>P224/'סכום נכסי הקרן'!$C$42</f>
        <v>1.4081709121430993E-4</v>
      </c>
    </row>
    <row r="225" spans="2:18">
      <c r="B225" s="75" t="s">
        <v>2654</v>
      </c>
      <c r="C225" s="82" t="s">
        <v>2373</v>
      </c>
      <c r="D225" s="69" t="s">
        <v>2518</v>
      </c>
      <c r="E225" s="69"/>
      <c r="F225" s="69" t="s">
        <v>471</v>
      </c>
      <c r="G225" s="94">
        <v>44294</v>
      </c>
      <c r="H225" s="69" t="s">
        <v>128</v>
      </c>
      <c r="I225" s="76">
        <v>7.4000000000023531</v>
      </c>
      <c r="J225" s="82" t="s">
        <v>498</v>
      </c>
      <c r="K225" s="82" t="s">
        <v>130</v>
      </c>
      <c r="L225" s="83">
        <v>0.03</v>
      </c>
      <c r="M225" s="83">
        <v>6.9700000000016471E-2</v>
      </c>
      <c r="N225" s="76">
        <v>520977.82375600003</v>
      </c>
      <c r="O225" s="78">
        <v>81.599999999999994</v>
      </c>
      <c r="P225" s="76">
        <v>425.11791578999993</v>
      </c>
      <c r="Q225" s="77">
        <f t="shared" si="3"/>
        <v>5.3392066661922663E-3</v>
      </c>
      <c r="R225" s="77">
        <f>P225/'סכום נכסי הקרן'!$C$42</f>
        <v>1.2881617966780027E-4</v>
      </c>
    </row>
    <row r="226" spans="2:18">
      <c r="B226" s="75" t="s">
        <v>2655</v>
      </c>
      <c r="C226" s="82" t="s">
        <v>2373</v>
      </c>
      <c r="D226" s="69" t="s">
        <v>2519</v>
      </c>
      <c r="E226" s="69"/>
      <c r="F226" s="69" t="s">
        <v>471</v>
      </c>
      <c r="G226" s="94">
        <v>42326</v>
      </c>
      <c r="H226" s="69" t="s">
        <v>128</v>
      </c>
      <c r="I226" s="76">
        <v>5.8100000000038294</v>
      </c>
      <c r="J226" s="82" t="s">
        <v>498</v>
      </c>
      <c r="K226" s="82" t="s">
        <v>130</v>
      </c>
      <c r="L226" s="83">
        <v>7.5499999999999998E-2</v>
      </c>
      <c r="M226" s="83">
        <v>0.1146000000009956</v>
      </c>
      <c r="N226" s="76">
        <v>15825.421976999998</v>
      </c>
      <c r="O226" s="78">
        <v>82.51</v>
      </c>
      <c r="P226" s="76">
        <v>13.057549695000001</v>
      </c>
      <c r="Q226" s="77">
        <f t="shared" si="3"/>
        <v>1.6399439728651577E-4</v>
      </c>
      <c r="R226" s="77">
        <f>P226/'סכום נכסי הקרן'!$C$42</f>
        <v>3.956604991362533E-6</v>
      </c>
    </row>
    <row r="227" spans="2:18">
      <c r="B227" s="75" t="s">
        <v>2655</v>
      </c>
      <c r="C227" s="82" t="s">
        <v>2373</v>
      </c>
      <c r="D227" s="69" t="s">
        <v>2520</v>
      </c>
      <c r="E227" s="69"/>
      <c r="F227" s="69" t="s">
        <v>471</v>
      </c>
      <c r="G227" s="94">
        <v>42606</v>
      </c>
      <c r="H227" s="69" t="s">
        <v>128</v>
      </c>
      <c r="I227" s="76">
        <v>5.8100000000340932</v>
      </c>
      <c r="J227" s="82" t="s">
        <v>498</v>
      </c>
      <c r="K227" s="82" t="s">
        <v>130</v>
      </c>
      <c r="L227" s="83">
        <v>7.5499999999999998E-2</v>
      </c>
      <c r="M227" s="83">
        <v>0.11490000000058888</v>
      </c>
      <c r="N227" s="76">
        <v>66566.120517000003</v>
      </c>
      <c r="O227" s="78">
        <v>82.4</v>
      </c>
      <c r="P227" s="76">
        <v>54.850457672999994</v>
      </c>
      <c r="Q227" s="77">
        <f t="shared" si="3"/>
        <v>6.8888634981933929E-4</v>
      </c>
      <c r="R227" s="77">
        <f>P227/'סכום נכסי הקרן'!$C$42</f>
        <v>1.6620392008970342E-5</v>
      </c>
    </row>
    <row r="228" spans="2:18">
      <c r="B228" s="75" t="s">
        <v>2655</v>
      </c>
      <c r="C228" s="82" t="s">
        <v>2373</v>
      </c>
      <c r="D228" s="69" t="s">
        <v>2521</v>
      </c>
      <c r="E228" s="69"/>
      <c r="F228" s="69" t="s">
        <v>471</v>
      </c>
      <c r="G228" s="94">
        <v>42648</v>
      </c>
      <c r="H228" s="69" t="s">
        <v>128</v>
      </c>
      <c r="I228" s="76">
        <v>5.8100000000121144</v>
      </c>
      <c r="J228" s="82" t="s">
        <v>498</v>
      </c>
      <c r="K228" s="82" t="s">
        <v>130</v>
      </c>
      <c r="L228" s="83">
        <v>7.5499999999999998E-2</v>
      </c>
      <c r="M228" s="83">
        <v>0.11470000000021249</v>
      </c>
      <c r="N228" s="76">
        <v>61061.483073000003</v>
      </c>
      <c r="O228" s="78">
        <v>82.46</v>
      </c>
      <c r="P228" s="76">
        <v>50.351273818999999</v>
      </c>
      <c r="Q228" s="77">
        <f t="shared" si="3"/>
        <v>6.3237950422789682E-4</v>
      </c>
      <c r="R228" s="77">
        <f>P228/'סכום נכסי הקרן'!$C$42</f>
        <v>1.5257081609270262E-5</v>
      </c>
    </row>
    <row r="229" spans="2:18">
      <c r="B229" s="75" t="s">
        <v>2655</v>
      </c>
      <c r="C229" s="82" t="s">
        <v>2373</v>
      </c>
      <c r="D229" s="69" t="s">
        <v>2522</v>
      </c>
      <c r="E229" s="69"/>
      <c r="F229" s="69" t="s">
        <v>471</v>
      </c>
      <c r="G229" s="94">
        <v>42718</v>
      </c>
      <c r="H229" s="69" t="s">
        <v>128</v>
      </c>
      <c r="I229" s="76">
        <v>5.8099999999982934</v>
      </c>
      <c r="J229" s="82" t="s">
        <v>498</v>
      </c>
      <c r="K229" s="82" t="s">
        <v>130</v>
      </c>
      <c r="L229" s="83">
        <v>7.5499999999999998E-2</v>
      </c>
      <c r="M229" s="83">
        <v>0.11469999999993742</v>
      </c>
      <c r="N229" s="76">
        <v>42662.122624000003</v>
      </c>
      <c r="O229" s="78">
        <v>82.45</v>
      </c>
      <c r="P229" s="76">
        <v>35.174903526000001</v>
      </c>
      <c r="Q229" s="77">
        <f t="shared" si="3"/>
        <v>4.4177408764268985E-4</v>
      </c>
      <c r="R229" s="77">
        <f>P229/'סכום נכסי הקרן'!$C$42</f>
        <v>1.0658446807593571E-5</v>
      </c>
    </row>
    <row r="230" spans="2:18">
      <c r="B230" s="75" t="s">
        <v>2655</v>
      </c>
      <c r="C230" s="82" t="s">
        <v>2373</v>
      </c>
      <c r="D230" s="69" t="s">
        <v>2523</v>
      </c>
      <c r="E230" s="69"/>
      <c r="F230" s="69" t="s">
        <v>471</v>
      </c>
      <c r="G230" s="94">
        <v>42900</v>
      </c>
      <c r="H230" s="69" t="s">
        <v>128</v>
      </c>
      <c r="I230" s="76">
        <v>5.7900000000400107</v>
      </c>
      <c r="J230" s="82" t="s">
        <v>498</v>
      </c>
      <c r="K230" s="82" t="s">
        <v>130</v>
      </c>
      <c r="L230" s="83">
        <v>7.5499999999999998E-2</v>
      </c>
      <c r="M230" s="83">
        <v>0.11560000000078093</v>
      </c>
      <c r="N230" s="76">
        <v>50534.904955999998</v>
      </c>
      <c r="O230" s="78">
        <v>82.1</v>
      </c>
      <c r="P230" s="76">
        <v>41.489138246000003</v>
      </c>
      <c r="Q230" s="77">
        <f t="shared" si="3"/>
        <v>5.2107680074118992E-4</v>
      </c>
      <c r="R230" s="77">
        <f>P230/'סכום נכסי הקרן'!$C$42</f>
        <v>1.2571740893646568E-5</v>
      </c>
    </row>
    <row r="231" spans="2:18">
      <c r="B231" s="75" t="s">
        <v>2655</v>
      </c>
      <c r="C231" s="82" t="s">
        <v>2373</v>
      </c>
      <c r="D231" s="69" t="s">
        <v>2524</v>
      </c>
      <c r="E231" s="69"/>
      <c r="F231" s="69" t="s">
        <v>471</v>
      </c>
      <c r="G231" s="94">
        <v>43075</v>
      </c>
      <c r="H231" s="69" t="s">
        <v>128</v>
      </c>
      <c r="I231" s="76">
        <v>5.7899999999836584</v>
      </c>
      <c r="J231" s="82" t="s">
        <v>498</v>
      </c>
      <c r="K231" s="82" t="s">
        <v>130</v>
      </c>
      <c r="L231" s="83">
        <v>7.5499999999999998E-2</v>
      </c>
      <c r="M231" s="83">
        <v>0.11590000000007004</v>
      </c>
      <c r="N231" s="76">
        <v>31357.194802000002</v>
      </c>
      <c r="O231" s="78">
        <v>81.96</v>
      </c>
      <c r="P231" s="76">
        <v>25.700344898000001</v>
      </c>
      <c r="Q231" s="77">
        <f t="shared" si="3"/>
        <v>3.2277974582145292E-4</v>
      </c>
      <c r="R231" s="77">
        <f>P231/'סכום נכסי הקרן'!$C$42</f>
        <v>7.7875340533532934E-6</v>
      </c>
    </row>
    <row r="232" spans="2:18">
      <c r="B232" s="75" t="s">
        <v>2655</v>
      </c>
      <c r="C232" s="82" t="s">
        <v>2373</v>
      </c>
      <c r="D232" s="69" t="s">
        <v>2525</v>
      </c>
      <c r="E232" s="69"/>
      <c r="F232" s="69" t="s">
        <v>471</v>
      </c>
      <c r="G232" s="94">
        <v>43292</v>
      </c>
      <c r="H232" s="69" t="s">
        <v>128</v>
      </c>
      <c r="I232" s="76">
        <v>5.7799999999980018</v>
      </c>
      <c r="J232" s="82" t="s">
        <v>498</v>
      </c>
      <c r="K232" s="82" t="s">
        <v>130</v>
      </c>
      <c r="L232" s="83">
        <v>7.5499999999999998E-2</v>
      </c>
      <c r="M232" s="83">
        <v>0.11599999999988576</v>
      </c>
      <c r="N232" s="76">
        <v>85503.941909000001</v>
      </c>
      <c r="O232" s="78">
        <v>81.900000000000006</v>
      </c>
      <c r="P232" s="76">
        <v>70.027695112999993</v>
      </c>
      <c r="Q232" s="77">
        <f t="shared" si="3"/>
        <v>8.7950265721124018E-4</v>
      </c>
      <c r="R232" s="77">
        <f>P232/'סכום נכסי הקרן'!$C$42</f>
        <v>2.1219289567307247E-5</v>
      </c>
    </row>
    <row r="233" spans="2:18">
      <c r="B233" s="75" t="s">
        <v>2627</v>
      </c>
      <c r="C233" s="82" t="s">
        <v>2373</v>
      </c>
      <c r="D233" s="69" t="s">
        <v>2526</v>
      </c>
      <c r="E233" s="69"/>
      <c r="F233" s="69" t="s">
        <v>471</v>
      </c>
      <c r="G233" s="94">
        <v>44858</v>
      </c>
      <c r="H233" s="69" t="s">
        <v>128</v>
      </c>
      <c r="I233" s="76">
        <v>5.7200000000267028</v>
      </c>
      <c r="J233" s="82" t="s">
        <v>498</v>
      </c>
      <c r="K233" s="82" t="s">
        <v>130</v>
      </c>
      <c r="L233" s="83">
        <v>3.49E-2</v>
      </c>
      <c r="M233" s="83">
        <v>5.5700000000211407E-2</v>
      </c>
      <c r="N233" s="76">
        <v>69298.513695000001</v>
      </c>
      <c r="O233" s="78">
        <v>90.79</v>
      </c>
      <c r="P233" s="76">
        <v>62.916115730999998</v>
      </c>
      <c r="Q233" s="77">
        <f t="shared" si="3"/>
        <v>7.901858097361824E-4</v>
      </c>
      <c r="R233" s="77">
        <f>P233/'סכום נכסי הקרן'!$C$42</f>
        <v>1.9064389824511967E-5</v>
      </c>
    </row>
    <row r="234" spans="2:18">
      <c r="B234" s="75" t="s">
        <v>2627</v>
      </c>
      <c r="C234" s="82" t="s">
        <v>2373</v>
      </c>
      <c r="D234" s="69" t="s">
        <v>2527</v>
      </c>
      <c r="E234" s="69"/>
      <c r="F234" s="69" t="s">
        <v>471</v>
      </c>
      <c r="G234" s="94">
        <v>44858</v>
      </c>
      <c r="H234" s="69" t="s">
        <v>128</v>
      </c>
      <c r="I234" s="76">
        <v>5.7500000000143681</v>
      </c>
      <c r="J234" s="82" t="s">
        <v>498</v>
      </c>
      <c r="K234" s="82" t="s">
        <v>130</v>
      </c>
      <c r="L234" s="83">
        <v>3.49E-2</v>
      </c>
      <c r="M234" s="83">
        <v>5.5599999999977008E-2</v>
      </c>
      <c r="N234" s="76">
        <v>57485.055574999998</v>
      </c>
      <c r="O234" s="78">
        <v>90.81</v>
      </c>
      <c r="P234" s="76">
        <v>52.202175226999998</v>
      </c>
      <c r="Q234" s="77">
        <f t="shared" si="3"/>
        <v>6.5562563140579707E-4</v>
      </c>
      <c r="R234" s="77">
        <f>P234/'סכום נכסי הקרן'!$C$42</f>
        <v>1.5817928469551942E-5</v>
      </c>
    </row>
    <row r="235" spans="2:18">
      <c r="B235" s="75" t="s">
        <v>2627</v>
      </c>
      <c r="C235" s="82" t="s">
        <v>2373</v>
      </c>
      <c r="D235" s="69" t="s">
        <v>2528</v>
      </c>
      <c r="E235" s="69"/>
      <c r="F235" s="69" t="s">
        <v>471</v>
      </c>
      <c r="G235" s="94">
        <v>44858</v>
      </c>
      <c r="H235" s="69" t="s">
        <v>128</v>
      </c>
      <c r="I235" s="76">
        <v>5.6199999999883943</v>
      </c>
      <c r="J235" s="82" t="s">
        <v>498</v>
      </c>
      <c r="K235" s="82" t="s">
        <v>130</v>
      </c>
      <c r="L235" s="83">
        <v>3.49E-2</v>
      </c>
      <c r="M235" s="83">
        <v>5.5799999999871723E-2</v>
      </c>
      <c r="N235" s="76">
        <v>72022.441724000004</v>
      </c>
      <c r="O235" s="78">
        <v>90.92</v>
      </c>
      <c r="P235" s="76">
        <v>65.48279904799999</v>
      </c>
      <c r="Q235" s="77">
        <f t="shared" si="3"/>
        <v>8.2242169575068855E-4</v>
      </c>
      <c r="R235" s="77">
        <f>P235/'סכום נכסי הקרן'!$C$42</f>
        <v>1.9842127781517624E-5</v>
      </c>
    </row>
    <row r="236" spans="2:18">
      <c r="B236" s="75" t="s">
        <v>2627</v>
      </c>
      <c r="C236" s="82" t="s">
        <v>2373</v>
      </c>
      <c r="D236" s="69" t="s">
        <v>2529</v>
      </c>
      <c r="E236" s="69"/>
      <c r="F236" s="69" t="s">
        <v>471</v>
      </c>
      <c r="G236" s="94">
        <v>44858</v>
      </c>
      <c r="H236" s="69" t="s">
        <v>128</v>
      </c>
      <c r="I236" s="76">
        <v>5.6499999999711861</v>
      </c>
      <c r="J236" s="82" t="s">
        <v>498</v>
      </c>
      <c r="K236" s="82" t="s">
        <v>130</v>
      </c>
      <c r="L236" s="83">
        <v>3.49E-2</v>
      </c>
      <c r="M236" s="83">
        <v>5.5799999999779519E-2</v>
      </c>
      <c r="N236" s="76">
        <v>87804.947148000007</v>
      </c>
      <c r="O236" s="78">
        <v>90.91</v>
      </c>
      <c r="P236" s="76">
        <v>79.823471322000003</v>
      </c>
      <c r="Q236" s="77">
        <f t="shared" si="3"/>
        <v>1.0025312845473237E-3</v>
      </c>
      <c r="R236" s="77">
        <f>P236/'סכום נכסי הקרן'!$C$42</f>
        <v>2.4187535367485286E-5</v>
      </c>
    </row>
    <row r="237" spans="2:18">
      <c r="B237" s="75" t="s">
        <v>2627</v>
      </c>
      <c r="C237" s="82" t="s">
        <v>2373</v>
      </c>
      <c r="D237" s="69" t="s">
        <v>2530</v>
      </c>
      <c r="E237" s="69"/>
      <c r="F237" s="69" t="s">
        <v>471</v>
      </c>
      <c r="G237" s="94">
        <v>44858</v>
      </c>
      <c r="H237" s="69" t="s">
        <v>128</v>
      </c>
      <c r="I237" s="76">
        <v>5.8699999999782317</v>
      </c>
      <c r="J237" s="82" t="s">
        <v>498</v>
      </c>
      <c r="K237" s="82" t="s">
        <v>130</v>
      </c>
      <c r="L237" s="83">
        <v>3.49E-2</v>
      </c>
      <c r="M237" s="83">
        <v>5.5499999999722556E-2</v>
      </c>
      <c r="N237" s="76">
        <v>51678.822955000003</v>
      </c>
      <c r="O237" s="78">
        <v>90.67</v>
      </c>
      <c r="P237" s="76">
        <v>46.857185146000006</v>
      </c>
      <c r="Q237" s="77">
        <f t="shared" si="3"/>
        <v>5.884960054567841E-4</v>
      </c>
      <c r="R237" s="77">
        <f>P237/'סכום נכסי הקרן'!$C$42</f>
        <v>1.4198327937503742E-5</v>
      </c>
    </row>
    <row r="238" spans="2:18">
      <c r="B238" s="75" t="s">
        <v>2656</v>
      </c>
      <c r="C238" s="82" t="s">
        <v>2372</v>
      </c>
      <c r="D238" s="69" t="s">
        <v>2531</v>
      </c>
      <c r="E238" s="69"/>
      <c r="F238" s="69" t="s">
        <v>471</v>
      </c>
      <c r="G238" s="94">
        <v>42372</v>
      </c>
      <c r="H238" s="69" t="s">
        <v>128</v>
      </c>
      <c r="I238" s="76">
        <v>9.8100000000014358</v>
      </c>
      <c r="J238" s="82" t="s">
        <v>126</v>
      </c>
      <c r="K238" s="82" t="s">
        <v>130</v>
      </c>
      <c r="L238" s="83">
        <v>6.7000000000000004E-2</v>
      </c>
      <c r="M238" s="83">
        <v>3.4000000000000002E-2</v>
      </c>
      <c r="N238" s="76">
        <v>659979.58218899998</v>
      </c>
      <c r="O238" s="78">
        <v>147.91999999999999</v>
      </c>
      <c r="P238" s="76">
        <v>976.24179895999998</v>
      </c>
      <c r="Q238" s="77">
        <f t="shared" si="3"/>
        <v>1.2260966962863938E-2</v>
      </c>
      <c r="R238" s="77">
        <f>P238/'סכום נכסי הקרן'!$C$42</f>
        <v>2.9581378319555184E-4</v>
      </c>
    </row>
    <row r="239" spans="2:18">
      <c r="B239" s="75" t="s">
        <v>2657</v>
      </c>
      <c r="C239" s="82" t="s">
        <v>2373</v>
      </c>
      <c r="D239" s="69" t="s">
        <v>2532</v>
      </c>
      <c r="E239" s="69"/>
      <c r="F239" s="69" t="s">
        <v>2533</v>
      </c>
      <c r="G239" s="94">
        <v>41816</v>
      </c>
      <c r="H239" s="69" t="s">
        <v>128</v>
      </c>
      <c r="I239" s="76">
        <v>5.6399999999917707</v>
      </c>
      <c r="J239" s="82" t="s">
        <v>498</v>
      </c>
      <c r="K239" s="82" t="s">
        <v>130</v>
      </c>
      <c r="L239" s="83">
        <v>4.4999999999999998E-2</v>
      </c>
      <c r="M239" s="83">
        <v>9.8099999999905943E-2</v>
      </c>
      <c r="N239" s="76">
        <v>209563.69081999999</v>
      </c>
      <c r="O239" s="78">
        <v>81.180000000000007</v>
      </c>
      <c r="P239" s="76">
        <v>170.12380976</v>
      </c>
      <c r="Q239" s="77">
        <f t="shared" si="3"/>
        <v>2.1366452586705676E-3</v>
      </c>
      <c r="R239" s="77">
        <f>P239/'סכום נכסי הקרן'!$C$42</f>
        <v>5.1549695813432321E-5</v>
      </c>
    </row>
    <row r="240" spans="2:18">
      <c r="B240" s="75" t="s">
        <v>2657</v>
      </c>
      <c r="C240" s="82" t="s">
        <v>2373</v>
      </c>
      <c r="D240" s="69" t="s">
        <v>2534</v>
      </c>
      <c r="E240" s="69"/>
      <c r="F240" s="69" t="s">
        <v>2533</v>
      </c>
      <c r="G240" s="94">
        <v>42625</v>
      </c>
      <c r="H240" s="69" t="s">
        <v>128</v>
      </c>
      <c r="I240" s="76">
        <v>5.6400000000361263</v>
      </c>
      <c r="J240" s="82" t="s">
        <v>498</v>
      </c>
      <c r="K240" s="82" t="s">
        <v>130</v>
      </c>
      <c r="L240" s="83">
        <v>4.4999999999999998E-2</v>
      </c>
      <c r="M240" s="83">
        <v>9.8100000000657397E-2</v>
      </c>
      <c r="N240" s="76">
        <v>58354.807851999998</v>
      </c>
      <c r="O240" s="78">
        <v>81.59</v>
      </c>
      <c r="P240" s="76">
        <v>47.611692226999999</v>
      </c>
      <c r="Q240" s="77">
        <f t="shared" si="3"/>
        <v>5.9797212746184783E-4</v>
      </c>
      <c r="R240" s="77">
        <f>P240/'סכום נכסי הקרן'!$C$42</f>
        <v>1.4426953257907161E-5</v>
      </c>
    </row>
    <row r="241" spans="2:18">
      <c r="B241" s="75" t="s">
        <v>2657</v>
      </c>
      <c r="C241" s="82" t="s">
        <v>2373</v>
      </c>
      <c r="D241" s="69" t="s">
        <v>2535</v>
      </c>
      <c r="E241" s="69"/>
      <c r="F241" s="69" t="s">
        <v>2533</v>
      </c>
      <c r="G241" s="94">
        <v>42716</v>
      </c>
      <c r="H241" s="69" t="s">
        <v>128</v>
      </c>
      <c r="I241" s="76">
        <v>5.6399999999734005</v>
      </c>
      <c r="J241" s="82" t="s">
        <v>498</v>
      </c>
      <c r="K241" s="82" t="s">
        <v>130</v>
      </c>
      <c r="L241" s="83">
        <v>4.4999999999999998E-2</v>
      </c>
      <c r="M241" s="83">
        <v>9.8099999999490206E-2</v>
      </c>
      <c r="N241" s="76">
        <v>44148.840601999989</v>
      </c>
      <c r="O241" s="78">
        <v>81.75</v>
      </c>
      <c r="P241" s="76">
        <v>36.091677863999998</v>
      </c>
      <c r="Q241" s="77">
        <f t="shared" si="3"/>
        <v>4.5328818167410099E-4</v>
      </c>
      <c r="R241" s="77">
        <f>P241/'סכום נכסי הקרן'!$C$42</f>
        <v>1.0936241187581483E-5</v>
      </c>
    </row>
    <row r="242" spans="2:18">
      <c r="B242" s="75" t="s">
        <v>2657</v>
      </c>
      <c r="C242" s="82" t="s">
        <v>2373</v>
      </c>
      <c r="D242" s="69" t="s">
        <v>2536</v>
      </c>
      <c r="E242" s="69"/>
      <c r="F242" s="69" t="s">
        <v>2533</v>
      </c>
      <c r="G242" s="94">
        <v>42803</v>
      </c>
      <c r="H242" s="69" t="s">
        <v>128</v>
      </c>
      <c r="I242" s="76">
        <v>5.6400000000048127</v>
      </c>
      <c r="J242" s="82" t="s">
        <v>498</v>
      </c>
      <c r="K242" s="82" t="s">
        <v>130</v>
      </c>
      <c r="L242" s="83">
        <v>4.4999999999999998E-2</v>
      </c>
      <c r="M242" s="83">
        <v>9.800000000010313E-2</v>
      </c>
      <c r="N242" s="76">
        <v>282938.906173</v>
      </c>
      <c r="O242" s="78">
        <v>82.25</v>
      </c>
      <c r="P242" s="76">
        <v>232.71726054199999</v>
      </c>
      <c r="Q242" s="77">
        <f t="shared" si="3"/>
        <v>2.9227786048839038E-3</v>
      </c>
      <c r="R242" s="77">
        <f>P242/'סכום נכסי הקרן'!$C$42</f>
        <v>7.0516314020943282E-5</v>
      </c>
    </row>
    <row r="243" spans="2:18">
      <c r="B243" s="75" t="s">
        <v>2657</v>
      </c>
      <c r="C243" s="82" t="s">
        <v>2373</v>
      </c>
      <c r="D243" s="69" t="s">
        <v>2537</v>
      </c>
      <c r="E243" s="69"/>
      <c r="F243" s="69" t="s">
        <v>2533</v>
      </c>
      <c r="G243" s="94">
        <v>42898</v>
      </c>
      <c r="H243" s="69" t="s">
        <v>128</v>
      </c>
      <c r="I243" s="76">
        <v>5.640000000061538</v>
      </c>
      <c r="J243" s="82" t="s">
        <v>498</v>
      </c>
      <c r="K243" s="82" t="s">
        <v>130</v>
      </c>
      <c r="L243" s="83">
        <v>4.4999999999999998E-2</v>
      </c>
      <c r="M243" s="83">
        <v>9.8100000000796786E-2</v>
      </c>
      <c r="N243" s="76">
        <v>53213.557765999998</v>
      </c>
      <c r="O243" s="78">
        <v>81.84</v>
      </c>
      <c r="P243" s="76">
        <v>43.549979013000005</v>
      </c>
      <c r="Q243" s="77">
        <f t="shared" si="3"/>
        <v>5.4695963078066204E-4</v>
      </c>
      <c r="R243" s="77">
        <f>P243/'סכום נכסי הקרן'!$C$42</f>
        <v>1.3196202071706483E-5</v>
      </c>
    </row>
    <row r="244" spans="2:18">
      <c r="B244" s="75" t="s">
        <v>2657</v>
      </c>
      <c r="C244" s="82" t="s">
        <v>2373</v>
      </c>
      <c r="D244" s="69" t="s">
        <v>2538</v>
      </c>
      <c r="E244" s="69"/>
      <c r="F244" s="69" t="s">
        <v>2533</v>
      </c>
      <c r="G244" s="94">
        <v>42989</v>
      </c>
      <c r="H244" s="69" t="s">
        <v>128</v>
      </c>
      <c r="I244" s="76">
        <v>5.6299999999500834</v>
      </c>
      <c r="J244" s="82" t="s">
        <v>498</v>
      </c>
      <c r="K244" s="82" t="s">
        <v>130</v>
      </c>
      <c r="L244" s="83">
        <v>4.4999999999999998E-2</v>
      </c>
      <c r="M244" s="83">
        <v>9.8099999999228568E-2</v>
      </c>
      <c r="N244" s="76">
        <v>67055.781543000005</v>
      </c>
      <c r="O244" s="78">
        <v>82.16</v>
      </c>
      <c r="P244" s="76">
        <v>55.093031325000005</v>
      </c>
      <c r="Q244" s="77">
        <f t="shared" si="3"/>
        <v>6.919329183399679E-4</v>
      </c>
      <c r="R244" s="77">
        <f>P244/'סכום נכסי הקרן'!$C$42</f>
        <v>1.6693894935989167E-5</v>
      </c>
    </row>
    <row r="245" spans="2:18">
      <c r="B245" s="75" t="s">
        <v>2657</v>
      </c>
      <c r="C245" s="82" t="s">
        <v>2373</v>
      </c>
      <c r="D245" s="69" t="s">
        <v>2539</v>
      </c>
      <c r="E245" s="69"/>
      <c r="F245" s="69" t="s">
        <v>2533</v>
      </c>
      <c r="G245" s="94">
        <v>43080</v>
      </c>
      <c r="H245" s="69" t="s">
        <v>128</v>
      </c>
      <c r="I245" s="76">
        <v>5.629999999943367</v>
      </c>
      <c r="J245" s="82" t="s">
        <v>498</v>
      </c>
      <c r="K245" s="82" t="s">
        <v>130</v>
      </c>
      <c r="L245" s="83">
        <v>4.4999999999999998E-2</v>
      </c>
      <c r="M245" s="83">
        <v>9.809999999851339E-2</v>
      </c>
      <c r="N245" s="76">
        <v>20776.198687</v>
      </c>
      <c r="O245" s="78">
        <v>81.59</v>
      </c>
      <c r="P245" s="76">
        <v>16.951300992</v>
      </c>
      <c r="Q245" s="77">
        <f t="shared" si="3"/>
        <v>2.1289740068688718E-4</v>
      </c>
      <c r="R245" s="77">
        <f>P245/'סכום נכסי הקרן'!$C$42</f>
        <v>5.1364615629774828E-6</v>
      </c>
    </row>
    <row r="246" spans="2:18">
      <c r="B246" s="75" t="s">
        <v>2657</v>
      </c>
      <c r="C246" s="82" t="s">
        <v>2373</v>
      </c>
      <c r="D246" s="69" t="s">
        <v>2540</v>
      </c>
      <c r="E246" s="69"/>
      <c r="F246" s="69" t="s">
        <v>2533</v>
      </c>
      <c r="G246" s="94">
        <v>43171</v>
      </c>
      <c r="H246" s="69" t="s">
        <v>128</v>
      </c>
      <c r="I246" s="76">
        <v>5.5499999998000655</v>
      </c>
      <c r="J246" s="82" t="s">
        <v>498</v>
      </c>
      <c r="K246" s="82" t="s">
        <v>130</v>
      </c>
      <c r="L246" s="83">
        <v>4.4999999999999998E-2</v>
      </c>
      <c r="M246" s="83">
        <v>9.9099999996150295E-2</v>
      </c>
      <c r="N246" s="76">
        <v>15523.670593999999</v>
      </c>
      <c r="O246" s="78">
        <v>82.16</v>
      </c>
      <c r="P246" s="76">
        <v>12.754247901000001</v>
      </c>
      <c r="Q246" s="77">
        <f t="shared" si="3"/>
        <v>1.6018512249417127E-4</v>
      </c>
      <c r="R246" s="77">
        <f>P246/'סכום נכסי הקרן'!$C$42</f>
        <v>3.8647006586155449E-6</v>
      </c>
    </row>
    <row r="247" spans="2:18">
      <c r="B247" s="75" t="s">
        <v>2657</v>
      </c>
      <c r="C247" s="82" t="s">
        <v>2373</v>
      </c>
      <c r="D247" s="69" t="s">
        <v>2541</v>
      </c>
      <c r="E247" s="69"/>
      <c r="F247" s="69" t="s">
        <v>2533</v>
      </c>
      <c r="G247" s="94">
        <v>43341</v>
      </c>
      <c r="H247" s="69" t="s">
        <v>128</v>
      </c>
      <c r="I247" s="76">
        <v>5.6799999999612467</v>
      </c>
      <c r="J247" s="82" t="s">
        <v>498</v>
      </c>
      <c r="K247" s="82" t="s">
        <v>130</v>
      </c>
      <c r="L247" s="83">
        <v>4.4999999999999998E-2</v>
      </c>
      <c r="M247" s="83">
        <v>9.539999999961872E-2</v>
      </c>
      <c r="N247" s="76">
        <v>38945.130123000003</v>
      </c>
      <c r="O247" s="78">
        <v>82.16</v>
      </c>
      <c r="P247" s="76">
        <v>31.997319843</v>
      </c>
      <c r="Q247" s="77">
        <f t="shared" si="3"/>
        <v>4.0186568728480383E-4</v>
      </c>
      <c r="R247" s="77">
        <f>P247/'סכום נכסי הקרן'!$C$42</f>
        <v>9.6955982062634006E-6</v>
      </c>
    </row>
    <row r="248" spans="2:18">
      <c r="B248" s="75" t="s">
        <v>2657</v>
      </c>
      <c r="C248" s="82" t="s">
        <v>2373</v>
      </c>
      <c r="D248" s="69" t="s">
        <v>2542</v>
      </c>
      <c r="E248" s="69"/>
      <c r="F248" s="69" t="s">
        <v>2533</v>
      </c>
      <c r="G248" s="94">
        <v>43990</v>
      </c>
      <c r="H248" s="69" t="s">
        <v>128</v>
      </c>
      <c r="I248" s="76">
        <v>5.6499999999892605</v>
      </c>
      <c r="J248" s="82" t="s">
        <v>498</v>
      </c>
      <c r="K248" s="82" t="s">
        <v>130</v>
      </c>
      <c r="L248" s="83">
        <v>4.4999999999999998E-2</v>
      </c>
      <c r="M248" s="83">
        <v>9.7599999999926371E-2</v>
      </c>
      <c r="N248" s="76">
        <v>40167.519059999999</v>
      </c>
      <c r="O248" s="78">
        <v>81.14</v>
      </c>
      <c r="P248" s="76">
        <v>32.591925298999996</v>
      </c>
      <c r="Q248" s="77">
        <f t="shared" si="3"/>
        <v>4.0933354807474461E-4</v>
      </c>
      <c r="R248" s="77">
        <f>P248/'סכום נכסי הקרן'!$C$42</f>
        <v>9.8757712839122524E-6</v>
      </c>
    </row>
    <row r="249" spans="2:18">
      <c r="B249" s="75" t="s">
        <v>2657</v>
      </c>
      <c r="C249" s="82" t="s">
        <v>2373</v>
      </c>
      <c r="D249" s="69" t="s">
        <v>2543</v>
      </c>
      <c r="E249" s="69"/>
      <c r="F249" s="69" t="s">
        <v>2533</v>
      </c>
      <c r="G249" s="94">
        <v>41893</v>
      </c>
      <c r="H249" s="69" t="s">
        <v>128</v>
      </c>
      <c r="I249" s="76">
        <v>5.6300000000024069</v>
      </c>
      <c r="J249" s="82" t="s">
        <v>498</v>
      </c>
      <c r="K249" s="82" t="s">
        <v>130</v>
      </c>
      <c r="L249" s="83">
        <v>4.4999999999999998E-2</v>
      </c>
      <c r="M249" s="83">
        <v>9.8099999999987975E-2</v>
      </c>
      <c r="N249" s="76">
        <v>41114.284062999999</v>
      </c>
      <c r="O249" s="78">
        <v>80.86</v>
      </c>
      <c r="P249" s="76">
        <v>33.245013383999996</v>
      </c>
      <c r="Q249" s="77">
        <f t="shared" si="3"/>
        <v>4.1753591294229638E-4</v>
      </c>
      <c r="R249" s="77">
        <f>P249/'סכום נכסי הקרן'!$C$42</f>
        <v>1.0073665348056605E-5</v>
      </c>
    </row>
    <row r="250" spans="2:18">
      <c r="B250" s="75" t="s">
        <v>2657</v>
      </c>
      <c r="C250" s="82" t="s">
        <v>2373</v>
      </c>
      <c r="D250" s="69" t="s">
        <v>2544</v>
      </c>
      <c r="E250" s="69"/>
      <c r="F250" s="69" t="s">
        <v>2533</v>
      </c>
      <c r="G250" s="94">
        <v>42151</v>
      </c>
      <c r="H250" s="69" t="s">
        <v>128</v>
      </c>
      <c r="I250" s="76">
        <v>5.6399999999843855</v>
      </c>
      <c r="J250" s="82" t="s">
        <v>498</v>
      </c>
      <c r="K250" s="82" t="s">
        <v>130</v>
      </c>
      <c r="L250" s="83">
        <v>4.4999999999999998E-2</v>
      </c>
      <c r="M250" s="83">
        <v>9.8099999999802387E-2</v>
      </c>
      <c r="N250" s="76">
        <v>150567.51270699999</v>
      </c>
      <c r="O250" s="78">
        <v>81.67</v>
      </c>
      <c r="P250" s="76">
        <v>122.968487103</v>
      </c>
      <c r="Q250" s="77">
        <f t="shared" si="3"/>
        <v>1.5444048384830728E-3</v>
      </c>
      <c r="R250" s="77">
        <f>P250/'סכום נכסי הקרן'!$C$42</f>
        <v>3.7261028387150935E-5</v>
      </c>
    </row>
    <row r="251" spans="2:18">
      <c r="B251" s="75" t="s">
        <v>2657</v>
      </c>
      <c r="C251" s="82" t="s">
        <v>2373</v>
      </c>
      <c r="D251" s="69" t="s">
        <v>2545</v>
      </c>
      <c r="E251" s="69"/>
      <c r="F251" s="69" t="s">
        <v>2533</v>
      </c>
      <c r="G251" s="94">
        <v>42166</v>
      </c>
      <c r="H251" s="69" t="s">
        <v>128</v>
      </c>
      <c r="I251" s="76">
        <v>5.6399999999986168</v>
      </c>
      <c r="J251" s="82" t="s">
        <v>498</v>
      </c>
      <c r="K251" s="82" t="s">
        <v>130</v>
      </c>
      <c r="L251" s="83">
        <v>4.4999999999999998E-2</v>
      </c>
      <c r="M251" s="83">
        <v>9.8100000000052714E-2</v>
      </c>
      <c r="N251" s="76">
        <v>141667.47950399999</v>
      </c>
      <c r="O251" s="78">
        <v>81.67</v>
      </c>
      <c r="P251" s="76">
        <v>115.69983011900001</v>
      </c>
      <c r="Q251" s="77">
        <f t="shared" si="3"/>
        <v>1.4531151976992472E-3</v>
      </c>
      <c r="R251" s="77">
        <f>P251/'סכום נכסי הקרן'!$C$42</f>
        <v>3.5058532116781853E-5</v>
      </c>
    </row>
    <row r="252" spans="2:18">
      <c r="B252" s="75" t="s">
        <v>2657</v>
      </c>
      <c r="C252" s="82" t="s">
        <v>2373</v>
      </c>
      <c r="D252" s="69" t="s">
        <v>2546</v>
      </c>
      <c r="E252" s="69"/>
      <c r="F252" s="69" t="s">
        <v>2533</v>
      </c>
      <c r="G252" s="94">
        <v>42257</v>
      </c>
      <c r="H252" s="69" t="s">
        <v>128</v>
      </c>
      <c r="I252" s="76">
        <v>5.6399999999849317</v>
      </c>
      <c r="J252" s="82" t="s">
        <v>498</v>
      </c>
      <c r="K252" s="82" t="s">
        <v>130</v>
      </c>
      <c r="L252" s="83">
        <v>4.4999999999999998E-2</v>
      </c>
      <c r="M252" s="83">
        <v>9.8099999999806717E-2</v>
      </c>
      <c r="N252" s="76">
        <v>75282.731027000002</v>
      </c>
      <c r="O252" s="78">
        <v>81.099999999999994</v>
      </c>
      <c r="P252" s="76">
        <v>61.054296377999997</v>
      </c>
      <c r="Q252" s="77">
        <f t="shared" si="3"/>
        <v>7.6680256021513927E-4</v>
      </c>
      <c r="R252" s="77">
        <f>P252/'סכום נכסי הקרן'!$C$42</f>
        <v>1.8500234686897143E-5</v>
      </c>
    </row>
    <row r="253" spans="2:18">
      <c r="B253" s="75" t="s">
        <v>2657</v>
      </c>
      <c r="C253" s="82" t="s">
        <v>2373</v>
      </c>
      <c r="D253" s="69" t="s">
        <v>2547</v>
      </c>
      <c r="E253" s="69"/>
      <c r="F253" s="69" t="s">
        <v>2533</v>
      </c>
      <c r="G253" s="94">
        <v>42348</v>
      </c>
      <c r="H253" s="69" t="s">
        <v>128</v>
      </c>
      <c r="I253" s="76">
        <v>5.6399999999932255</v>
      </c>
      <c r="J253" s="82" t="s">
        <v>498</v>
      </c>
      <c r="K253" s="82" t="s">
        <v>130</v>
      </c>
      <c r="L253" s="83">
        <v>4.4999999999999998E-2</v>
      </c>
      <c r="M253" s="83">
        <v>9.8099999999823093E-2</v>
      </c>
      <c r="N253" s="76">
        <v>130366.16477199999</v>
      </c>
      <c r="O253" s="78">
        <v>81.510000000000005</v>
      </c>
      <c r="P253" s="76">
        <v>106.26146914799999</v>
      </c>
      <c r="Q253" s="77">
        <f t="shared" si="3"/>
        <v>1.334575475089237E-3</v>
      </c>
      <c r="R253" s="77">
        <f>P253/'סכום נכסי הקרן'!$C$42</f>
        <v>3.2198587716766298E-5</v>
      </c>
    </row>
    <row r="254" spans="2:18">
      <c r="B254" s="75" t="s">
        <v>2657</v>
      </c>
      <c r="C254" s="82" t="s">
        <v>2373</v>
      </c>
      <c r="D254" s="69" t="s">
        <v>2548</v>
      </c>
      <c r="E254" s="69"/>
      <c r="F254" s="69" t="s">
        <v>2533</v>
      </c>
      <c r="G254" s="94">
        <v>42439</v>
      </c>
      <c r="H254" s="69" t="s">
        <v>128</v>
      </c>
      <c r="I254" s="76">
        <v>5.6299999999955288</v>
      </c>
      <c r="J254" s="82" t="s">
        <v>498</v>
      </c>
      <c r="K254" s="82" t="s">
        <v>130</v>
      </c>
      <c r="L254" s="83">
        <v>4.4999999999999998E-2</v>
      </c>
      <c r="M254" s="83">
        <v>9.8099999999953724E-2</v>
      </c>
      <c r="N254" s="76">
        <v>154833.98207</v>
      </c>
      <c r="O254" s="78">
        <v>82.33</v>
      </c>
      <c r="P254" s="76">
        <v>127.474814839</v>
      </c>
      <c r="Q254" s="77">
        <f t="shared" si="3"/>
        <v>1.6010014066220254E-3</v>
      </c>
      <c r="R254" s="77">
        <f>P254/'סכום נכסי הקרן'!$C$42</f>
        <v>3.8626503474701274E-5</v>
      </c>
    </row>
    <row r="255" spans="2:18">
      <c r="B255" s="75" t="s">
        <v>2657</v>
      </c>
      <c r="C255" s="82" t="s">
        <v>2373</v>
      </c>
      <c r="D255" s="69" t="s">
        <v>2549</v>
      </c>
      <c r="E255" s="69"/>
      <c r="F255" s="69" t="s">
        <v>2533</v>
      </c>
      <c r="G255" s="94">
        <v>42549</v>
      </c>
      <c r="H255" s="69" t="s">
        <v>128</v>
      </c>
      <c r="I255" s="76">
        <v>5.640000000028607</v>
      </c>
      <c r="J255" s="82" t="s">
        <v>498</v>
      </c>
      <c r="K255" s="82" t="s">
        <v>130</v>
      </c>
      <c r="L255" s="83">
        <v>4.4999999999999998E-2</v>
      </c>
      <c r="M255" s="83">
        <v>9.8000000000581067E-2</v>
      </c>
      <c r="N255" s="76">
        <v>108908.415849</v>
      </c>
      <c r="O255" s="78">
        <v>82.17</v>
      </c>
      <c r="P255" s="76">
        <v>89.490047395999994</v>
      </c>
      <c r="Q255" s="77">
        <f t="shared" si="3"/>
        <v>1.1239372415690237E-3</v>
      </c>
      <c r="R255" s="77">
        <f>P255/'סכום נכסי הקרן'!$C$42</f>
        <v>2.7116631870056474E-5</v>
      </c>
    </row>
    <row r="256" spans="2:18">
      <c r="B256" s="75" t="s">
        <v>2657</v>
      </c>
      <c r="C256" s="82" t="s">
        <v>2373</v>
      </c>
      <c r="D256" s="69" t="s">
        <v>2550</v>
      </c>
      <c r="E256" s="69"/>
      <c r="F256" s="69" t="s">
        <v>2533</v>
      </c>
      <c r="G256" s="94">
        <v>42604</v>
      </c>
      <c r="H256" s="69" t="s">
        <v>128</v>
      </c>
      <c r="I256" s="76">
        <v>5.6400000000182446</v>
      </c>
      <c r="J256" s="82" t="s">
        <v>498</v>
      </c>
      <c r="K256" s="82" t="s">
        <v>130</v>
      </c>
      <c r="L256" s="83">
        <v>4.4999999999999998E-2</v>
      </c>
      <c r="M256" s="83">
        <v>9.8100000000364035E-2</v>
      </c>
      <c r="N256" s="76">
        <v>142416.70998300001</v>
      </c>
      <c r="O256" s="78">
        <v>81.59</v>
      </c>
      <c r="P256" s="76">
        <v>116.197804417</v>
      </c>
      <c r="Q256" s="77">
        <f t="shared" si="3"/>
        <v>1.4593694335070537E-3</v>
      </c>
      <c r="R256" s="77">
        <f>P256/'סכום נכסי הקרן'!$C$42</f>
        <v>3.5209424714478912E-5</v>
      </c>
    </row>
    <row r="257" spans="2:18">
      <c r="B257" s="75" t="s">
        <v>2658</v>
      </c>
      <c r="C257" s="82" t="s">
        <v>2373</v>
      </c>
      <c r="D257" s="69" t="s">
        <v>2551</v>
      </c>
      <c r="E257" s="69"/>
      <c r="F257" s="69" t="s">
        <v>486</v>
      </c>
      <c r="G257" s="94">
        <v>44871</v>
      </c>
      <c r="H257" s="69"/>
      <c r="I257" s="76">
        <v>5.4399999999982098</v>
      </c>
      <c r="J257" s="82" t="s">
        <v>274</v>
      </c>
      <c r="K257" s="82" t="s">
        <v>130</v>
      </c>
      <c r="L257" s="83">
        <v>0.05</v>
      </c>
      <c r="M257" s="83">
        <v>8.7099999999975253E-2</v>
      </c>
      <c r="N257" s="76">
        <v>839209.43342199991</v>
      </c>
      <c r="O257" s="78">
        <v>85.21</v>
      </c>
      <c r="P257" s="76">
        <v>715.09036568700003</v>
      </c>
      <c r="Q257" s="77">
        <f t="shared" ref="Q257:Q310" si="4">IFERROR(P257/$P$10,0)</f>
        <v>8.9810734988922981E-3</v>
      </c>
      <c r="R257" s="77">
        <f>P257/'סכום נכסי הקרן'!$C$42</f>
        <v>2.1668155023264824E-4</v>
      </c>
    </row>
    <row r="258" spans="2:18">
      <c r="B258" s="75" t="s">
        <v>2658</v>
      </c>
      <c r="C258" s="82" t="s">
        <v>2373</v>
      </c>
      <c r="D258" s="69" t="s">
        <v>2552</v>
      </c>
      <c r="E258" s="69"/>
      <c r="F258" s="69" t="s">
        <v>486</v>
      </c>
      <c r="G258" s="94">
        <v>44969</v>
      </c>
      <c r="H258" s="69"/>
      <c r="I258" s="76">
        <v>5.4400000000048276</v>
      </c>
      <c r="J258" s="82" t="s">
        <v>274</v>
      </c>
      <c r="K258" s="82" t="s">
        <v>130</v>
      </c>
      <c r="L258" s="83">
        <v>0.05</v>
      </c>
      <c r="M258" s="83">
        <v>8.180000000006929E-2</v>
      </c>
      <c r="N258" s="76">
        <v>593712.37264700001</v>
      </c>
      <c r="O258" s="78">
        <v>86.53</v>
      </c>
      <c r="P258" s="76">
        <v>513.73931445799997</v>
      </c>
      <c r="Q258" s="77">
        <f t="shared" si="4"/>
        <v>6.4522342403329058E-3</v>
      </c>
      <c r="R258" s="77">
        <f>P258/'סכום נכסי הקרן'!$C$42</f>
        <v>1.5566959983480183E-4</v>
      </c>
    </row>
    <row r="259" spans="2:18">
      <c r="B259" s="75" t="s">
        <v>2659</v>
      </c>
      <c r="C259" s="82" t="s">
        <v>2373</v>
      </c>
      <c r="D259" s="69" t="s">
        <v>2553</v>
      </c>
      <c r="E259" s="69"/>
      <c r="F259" s="69" t="s">
        <v>486</v>
      </c>
      <c r="G259" s="94">
        <v>41534</v>
      </c>
      <c r="H259" s="69"/>
      <c r="I259" s="76">
        <v>5.6300000000008259</v>
      </c>
      <c r="J259" s="82" t="s">
        <v>428</v>
      </c>
      <c r="K259" s="82" t="s">
        <v>130</v>
      </c>
      <c r="L259" s="83">
        <v>3.9842000000000002E-2</v>
      </c>
      <c r="M259" s="83">
        <v>3.5800000000003517E-2</v>
      </c>
      <c r="N259" s="76">
        <v>3281915.3609290002</v>
      </c>
      <c r="O259" s="78">
        <v>112.47</v>
      </c>
      <c r="P259" s="76">
        <v>3691.170402065</v>
      </c>
      <c r="Q259" s="77">
        <f t="shared" si="4"/>
        <v>4.6358718098562492E-2</v>
      </c>
      <c r="R259" s="77">
        <f>P259/'סכום נכסי הקרן'!$C$42</f>
        <v>1.1184719628041994E-3</v>
      </c>
    </row>
    <row r="260" spans="2:18">
      <c r="B260" s="72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76"/>
      <c r="O260" s="78"/>
      <c r="P260" s="69"/>
      <c r="Q260" s="77"/>
      <c r="R260" s="69"/>
    </row>
    <row r="261" spans="2:18">
      <c r="B261" s="70" t="s">
        <v>37</v>
      </c>
      <c r="C261" s="71"/>
      <c r="D261" s="71"/>
      <c r="E261" s="71"/>
      <c r="F261" s="71"/>
      <c r="G261" s="71"/>
      <c r="H261" s="71"/>
      <c r="I261" s="79">
        <v>2.3312634783893418</v>
      </c>
      <c r="J261" s="71"/>
      <c r="K261" s="71"/>
      <c r="L261" s="71"/>
      <c r="M261" s="91">
        <v>6.8868933610562136E-2</v>
      </c>
      <c r="N261" s="79"/>
      <c r="O261" s="81"/>
      <c r="P261" s="79">
        <v>2828.8731863390003</v>
      </c>
      <c r="Q261" s="80">
        <f t="shared" si="4"/>
        <v>3.5528821565296728E-2</v>
      </c>
      <c r="R261" s="80">
        <f>P261/'סכום נכסי הקרן'!$C$42</f>
        <v>8.5718484941217155E-4</v>
      </c>
    </row>
    <row r="262" spans="2:18">
      <c r="B262" s="86" t="s">
        <v>35</v>
      </c>
      <c r="C262" s="71"/>
      <c r="D262" s="71"/>
      <c r="E262" s="71"/>
      <c r="F262" s="71"/>
      <c r="G262" s="71"/>
      <c r="H262" s="71"/>
      <c r="I262" s="79">
        <v>2.3312634783893422</v>
      </c>
      <c r="J262" s="71"/>
      <c r="K262" s="71"/>
      <c r="L262" s="71"/>
      <c r="M262" s="91">
        <v>6.8868933610562164E-2</v>
      </c>
      <c r="N262" s="79"/>
      <c r="O262" s="81"/>
      <c r="P262" s="79">
        <v>2828.8731863390003</v>
      </c>
      <c r="Q262" s="80">
        <f t="shared" si="4"/>
        <v>3.5528821565296728E-2</v>
      </c>
      <c r="R262" s="80">
        <f>P262/'סכום נכסי הקרן'!$C$42</f>
        <v>8.5718484941217155E-4</v>
      </c>
    </row>
    <row r="263" spans="2:18">
      <c r="B263" s="75" t="s">
        <v>2660</v>
      </c>
      <c r="C263" s="82" t="s">
        <v>2373</v>
      </c>
      <c r="D263" s="69">
        <v>9327</v>
      </c>
      <c r="E263" s="69"/>
      <c r="F263" s="69" t="s">
        <v>2403</v>
      </c>
      <c r="G263" s="94">
        <v>44880</v>
      </c>
      <c r="H263" s="69" t="s">
        <v>2371</v>
      </c>
      <c r="I263" s="76">
        <v>1.3099999991967088</v>
      </c>
      <c r="J263" s="82" t="s">
        <v>2554</v>
      </c>
      <c r="K263" s="82" t="s">
        <v>135</v>
      </c>
      <c r="L263" s="83">
        <v>5.9416999999999998E-2</v>
      </c>
      <c r="M263" s="83">
        <v>6.2099999983041637E-2</v>
      </c>
      <c r="N263" s="76">
        <v>2534.796202</v>
      </c>
      <c r="O263" s="78">
        <v>101.29</v>
      </c>
      <c r="P263" s="76">
        <v>0.89631251199999995</v>
      </c>
      <c r="Q263" s="77">
        <f t="shared" si="4"/>
        <v>1.1257106702193019E-5</v>
      </c>
      <c r="R263" s="77">
        <f>P263/'סכום נכסי הקרן'!$C$42</f>
        <v>2.7159418433290443E-7</v>
      </c>
    </row>
    <row r="264" spans="2:18">
      <c r="B264" s="75" t="s">
        <v>2660</v>
      </c>
      <c r="C264" s="82" t="s">
        <v>2373</v>
      </c>
      <c r="D264" s="69">
        <v>9474</v>
      </c>
      <c r="E264" s="69"/>
      <c r="F264" s="69" t="s">
        <v>2403</v>
      </c>
      <c r="G264" s="94">
        <v>44977</v>
      </c>
      <c r="H264" s="69" t="s">
        <v>2371</v>
      </c>
      <c r="I264" s="76">
        <v>1.3099999990453675</v>
      </c>
      <c r="J264" s="82" t="s">
        <v>2554</v>
      </c>
      <c r="K264" s="82" t="s">
        <v>135</v>
      </c>
      <c r="L264" s="83">
        <v>6.1409999999999999E-2</v>
      </c>
      <c r="M264" s="83">
        <v>6.2899999899618933E-2</v>
      </c>
      <c r="N264" s="76">
        <v>981.28162099999997</v>
      </c>
      <c r="O264" s="78">
        <v>100.91</v>
      </c>
      <c r="P264" s="76">
        <v>0.34568274300000007</v>
      </c>
      <c r="Q264" s="77">
        <f t="shared" si="4"/>
        <v>4.3415521606126676E-6</v>
      </c>
      <c r="R264" s="77">
        <f>P264/'סכום נכסי הקרן'!$C$42</f>
        <v>1.0474630373456847E-7</v>
      </c>
    </row>
    <row r="265" spans="2:18">
      <c r="B265" s="75" t="s">
        <v>2660</v>
      </c>
      <c r="C265" s="82" t="s">
        <v>2373</v>
      </c>
      <c r="D265" s="69">
        <v>8763</v>
      </c>
      <c r="E265" s="69"/>
      <c r="F265" s="69" t="s">
        <v>2403</v>
      </c>
      <c r="G265" s="94">
        <v>44529</v>
      </c>
      <c r="H265" s="69" t="s">
        <v>2371</v>
      </c>
      <c r="I265" s="76">
        <v>3.0099999999915172</v>
      </c>
      <c r="J265" s="82" t="s">
        <v>2554</v>
      </c>
      <c r="K265" s="82" t="s">
        <v>2328</v>
      </c>
      <c r="L265" s="83">
        <v>6.2899999999999998E-2</v>
      </c>
      <c r="M265" s="83">
        <v>7.5499999999732961E-2</v>
      </c>
      <c r="N265" s="76">
        <v>92471.494714999993</v>
      </c>
      <c r="O265" s="78">
        <v>99.34</v>
      </c>
      <c r="P265" s="76">
        <v>31.829900926999997</v>
      </c>
      <c r="Q265" s="77">
        <f t="shared" si="4"/>
        <v>3.9976301374611566E-4</v>
      </c>
      <c r="R265" s="77">
        <f>P265/'סכום נכסי הקרן'!$C$42</f>
        <v>9.6448681279434413E-6</v>
      </c>
    </row>
    <row r="266" spans="2:18">
      <c r="B266" s="75" t="s">
        <v>2661</v>
      </c>
      <c r="C266" s="82" t="s">
        <v>2372</v>
      </c>
      <c r="D266" s="69">
        <v>6211</v>
      </c>
      <c r="E266" s="69"/>
      <c r="F266" s="69" t="s">
        <v>368</v>
      </c>
      <c r="G266" s="94">
        <v>43186</v>
      </c>
      <c r="H266" s="69" t="s">
        <v>254</v>
      </c>
      <c r="I266" s="76">
        <v>3.7899999999916436</v>
      </c>
      <c r="J266" s="82" t="s">
        <v>498</v>
      </c>
      <c r="K266" s="82" t="s">
        <v>129</v>
      </c>
      <c r="L266" s="83">
        <v>4.8000000000000001E-2</v>
      </c>
      <c r="M266" s="83">
        <v>6.5099999999921082E-2</v>
      </c>
      <c r="N266" s="76">
        <v>25252.276227999999</v>
      </c>
      <c r="O266" s="78">
        <v>94.38</v>
      </c>
      <c r="P266" s="76">
        <v>86.156651867999983</v>
      </c>
      <c r="Q266" s="77">
        <f t="shared" si="4"/>
        <v>1.0820719449934147E-3</v>
      </c>
      <c r="R266" s="77">
        <f>P266/'סכום נכסי הקרן'!$C$42</f>
        <v>2.6106570281753987E-5</v>
      </c>
    </row>
    <row r="267" spans="2:18">
      <c r="B267" s="75" t="s">
        <v>2661</v>
      </c>
      <c r="C267" s="82" t="s">
        <v>2372</v>
      </c>
      <c r="D267" s="69">
        <v>6831</v>
      </c>
      <c r="E267" s="69"/>
      <c r="F267" s="69" t="s">
        <v>368</v>
      </c>
      <c r="G267" s="94">
        <v>43552</v>
      </c>
      <c r="H267" s="69" t="s">
        <v>254</v>
      </c>
      <c r="I267" s="76">
        <v>3.7799999999688407</v>
      </c>
      <c r="J267" s="82" t="s">
        <v>498</v>
      </c>
      <c r="K267" s="82" t="s">
        <v>129</v>
      </c>
      <c r="L267" s="83">
        <v>4.5999999999999999E-2</v>
      </c>
      <c r="M267" s="83">
        <v>7.1199999999472699E-2</v>
      </c>
      <c r="N267" s="76">
        <v>12593.99733</v>
      </c>
      <c r="O267" s="78">
        <v>91.64</v>
      </c>
      <c r="P267" s="76">
        <v>41.721216484999999</v>
      </c>
      <c r="Q267" s="77">
        <f t="shared" si="4"/>
        <v>5.2399155364790824E-4</v>
      </c>
      <c r="R267" s="77">
        <f>P267/'סכום נכסי הקרן'!$C$42</f>
        <v>1.2642063575946267E-5</v>
      </c>
    </row>
    <row r="268" spans="2:18">
      <c r="B268" s="75" t="s">
        <v>2661</v>
      </c>
      <c r="C268" s="82" t="s">
        <v>2372</v>
      </c>
      <c r="D268" s="69">
        <v>7598</v>
      </c>
      <c r="E268" s="69"/>
      <c r="F268" s="69" t="s">
        <v>368</v>
      </c>
      <c r="G268" s="94">
        <v>43942</v>
      </c>
      <c r="H268" s="69" t="s">
        <v>254</v>
      </c>
      <c r="I268" s="76">
        <v>3.680000000031844</v>
      </c>
      <c r="J268" s="82" t="s">
        <v>498</v>
      </c>
      <c r="K268" s="82" t="s">
        <v>129</v>
      </c>
      <c r="L268" s="83">
        <v>5.4400000000000004E-2</v>
      </c>
      <c r="M268" s="83">
        <v>8.7200000000550032E-2</v>
      </c>
      <c r="N268" s="76">
        <v>12797.661913</v>
      </c>
      <c r="O268" s="78">
        <v>89.6</v>
      </c>
      <c r="P268" s="76">
        <v>41.452138775999998</v>
      </c>
      <c r="Q268" s="77">
        <f t="shared" si="4"/>
        <v>5.206121112761446E-4</v>
      </c>
      <c r="R268" s="77">
        <f>P268/'סכום נכסי הקרן'!$C$42</f>
        <v>1.256052957980138E-5</v>
      </c>
    </row>
    <row r="269" spans="2:18">
      <c r="B269" s="75" t="s">
        <v>2662</v>
      </c>
      <c r="C269" s="82" t="s">
        <v>2373</v>
      </c>
      <c r="D269" s="69">
        <v>4623</v>
      </c>
      <c r="E269" s="69"/>
      <c r="F269" s="69" t="s">
        <v>2555</v>
      </c>
      <c r="G269" s="94">
        <v>42354</v>
      </c>
      <c r="H269" s="69" t="s">
        <v>2556</v>
      </c>
      <c r="I269" s="76">
        <v>2.4700000000000002</v>
      </c>
      <c r="J269" s="82" t="s">
        <v>1769</v>
      </c>
      <c r="K269" s="82" t="s">
        <v>129</v>
      </c>
      <c r="L269" s="83">
        <v>5.0199999999999995E-2</v>
      </c>
      <c r="M269" s="83">
        <v>6.3400000000000012E-2</v>
      </c>
      <c r="N269" s="76">
        <v>246769.82</v>
      </c>
      <c r="O269" s="78">
        <v>98.28</v>
      </c>
      <c r="P269" s="76">
        <v>876.72924999999998</v>
      </c>
      <c r="Q269" s="77">
        <f t="shared" si="4"/>
        <v>1.1011153569820589E-2</v>
      </c>
      <c r="R269" s="77">
        <f>P269/'סכום נכסי הקרן'!$C$42</f>
        <v>2.6566020483550834E-4</v>
      </c>
    </row>
    <row r="270" spans="2:18">
      <c r="B270" s="75" t="s">
        <v>2663</v>
      </c>
      <c r="C270" s="82" t="s">
        <v>2373</v>
      </c>
      <c r="D270" s="69" t="s">
        <v>2557</v>
      </c>
      <c r="E270" s="69"/>
      <c r="F270" s="69" t="s">
        <v>2555</v>
      </c>
      <c r="G270" s="94">
        <v>43185</v>
      </c>
      <c r="H270" s="69" t="s">
        <v>2556</v>
      </c>
      <c r="I270" s="76">
        <v>4.0299999999482923</v>
      </c>
      <c r="J270" s="82" t="s">
        <v>1769</v>
      </c>
      <c r="K270" s="82" t="s">
        <v>137</v>
      </c>
      <c r="L270" s="83">
        <v>4.2199999999999994E-2</v>
      </c>
      <c r="M270" s="83">
        <v>7.0299999999482915E-2</v>
      </c>
      <c r="N270" s="76">
        <v>6233.9598120000001</v>
      </c>
      <c r="O270" s="78">
        <v>90.74</v>
      </c>
      <c r="P270" s="76">
        <v>15.084709126</v>
      </c>
      <c r="Q270" s="77">
        <f t="shared" si="4"/>
        <v>1.8945421148257584E-4</v>
      </c>
      <c r="R270" s="77">
        <f>P270/'סכום נכסי הקרן'!$C$42</f>
        <v>4.5708602927268848E-6</v>
      </c>
    </row>
    <row r="271" spans="2:18">
      <c r="B271" s="75" t="s">
        <v>2664</v>
      </c>
      <c r="C271" s="82" t="s">
        <v>2373</v>
      </c>
      <c r="D271" s="69">
        <v>6812</v>
      </c>
      <c r="E271" s="69"/>
      <c r="F271" s="69" t="s">
        <v>486</v>
      </c>
      <c r="G271" s="94">
        <v>43536</v>
      </c>
      <c r="H271" s="69"/>
      <c r="I271" s="76">
        <v>2.8299999999355094</v>
      </c>
      <c r="J271" s="82" t="s">
        <v>1769</v>
      </c>
      <c r="K271" s="82" t="s">
        <v>129</v>
      </c>
      <c r="L271" s="83">
        <v>7.1569999999999995E-2</v>
      </c>
      <c r="M271" s="83">
        <v>6.9599999998502138E-2</v>
      </c>
      <c r="N271" s="76">
        <v>5223.7641219999996</v>
      </c>
      <c r="O271" s="78">
        <v>101.82</v>
      </c>
      <c r="P271" s="76">
        <v>19.227594528000001</v>
      </c>
      <c r="Q271" s="77">
        <f t="shared" si="4"/>
        <v>2.4148617845937048E-4</v>
      </c>
      <c r="R271" s="77">
        <f>P271/'סכום נכסי הקרן'!$C$42</f>
        <v>5.8262076927427485E-6</v>
      </c>
    </row>
    <row r="272" spans="2:18">
      <c r="B272" s="75" t="s">
        <v>2664</v>
      </c>
      <c r="C272" s="82" t="s">
        <v>2373</v>
      </c>
      <c r="D272" s="69">
        <v>6872</v>
      </c>
      <c r="E272" s="69"/>
      <c r="F272" s="69" t="s">
        <v>486</v>
      </c>
      <c r="G272" s="94">
        <v>43570</v>
      </c>
      <c r="H272" s="69"/>
      <c r="I272" s="76">
        <v>2.819999999971639</v>
      </c>
      <c r="J272" s="82" t="s">
        <v>1769</v>
      </c>
      <c r="K272" s="82" t="s">
        <v>129</v>
      </c>
      <c r="L272" s="83">
        <v>7.1569999999999995E-2</v>
      </c>
      <c r="M272" s="83">
        <v>6.9599999999793744E-2</v>
      </c>
      <c r="N272" s="76">
        <v>4214.896463</v>
      </c>
      <c r="O272" s="78">
        <v>101.82</v>
      </c>
      <c r="P272" s="76">
        <v>15.514161491999999</v>
      </c>
      <c r="Q272" s="77">
        <f t="shared" si="4"/>
        <v>1.948478560461042E-4</v>
      </c>
      <c r="R272" s="77">
        <f>P272/'סכום נכסי הקרן'!$C$42</f>
        <v>4.7009898663879138E-6</v>
      </c>
    </row>
    <row r="273" spans="2:18">
      <c r="B273" s="75" t="s">
        <v>2664</v>
      </c>
      <c r="C273" s="82" t="s">
        <v>2373</v>
      </c>
      <c r="D273" s="69">
        <v>7258</v>
      </c>
      <c r="E273" s="69"/>
      <c r="F273" s="69" t="s">
        <v>486</v>
      </c>
      <c r="G273" s="94">
        <v>43774</v>
      </c>
      <c r="H273" s="69"/>
      <c r="I273" s="76">
        <v>2.8299999999230678</v>
      </c>
      <c r="J273" s="82" t="s">
        <v>1769</v>
      </c>
      <c r="K273" s="82" t="s">
        <v>129</v>
      </c>
      <c r="L273" s="83">
        <v>7.1569999999999995E-2</v>
      </c>
      <c r="M273" s="83">
        <v>6.8199999998687214E-2</v>
      </c>
      <c r="N273" s="76">
        <v>3849.2936019999997</v>
      </c>
      <c r="O273" s="78">
        <v>101.82</v>
      </c>
      <c r="P273" s="76">
        <v>14.168453023000001</v>
      </c>
      <c r="Q273" s="77">
        <f t="shared" si="4"/>
        <v>1.7794662614831406E-4</v>
      </c>
      <c r="R273" s="77">
        <f>P273/'סכום נכסי הקרן'!$C$42</f>
        <v>4.2932229445891741E-6</v>
      </c>
    </row>
    <row r="274" spans="2:18">
      <c r="B274" s="75" t="s">
        <v>2665</v>
      </c>
      <c r="C274" s="82" t="s">
        <v>2373</v>
      </c>
      <c r="D274" s="69">
        <v>6861</v>
      </c>
      <c r="E274" s="69"/>
      <c r="F274" s="69" t="s">
        <v>486</v>
      </c>
      <c r="G274" s="94">
        <v>43563</v>
      </c>
      <c r="H274" s="69"/>
      <c r="I274" s="76">
        <v>1.0100000000064708</v>
      </c>
      <c r="J274" s="82" t="s">
        <v>1195</v>
      </c>
      <c r="K274" s="82" t="s">
        <v>129</v>
      </c>
      <c r="L274" s="83">
        <v>7.3651999999999995E-2</v>
      </c>
      <c r="M274" s="83">
        <v>7.0199999999999999E-2</v>
      </c>
      <c r="N274" s="76">
        <v>28182.419265</v>
      </c>
      <c r="O274" s="78">
        <v>101.63</v>
      </c>
      <c r="P274" s="76">
        <v>103.54008363299998</v>
      </c>
      <c r="Q274" s="77">
        <f t="shared" si="4"/>
        <v>1.3003966293072006E-3</v>
      </c>
      <c r="R274" s="77">
        <f>P274/'סכום נכסי הקרן'!$C$42</f>
        <v>3.1373973010058056E-5</v>
      </c>
    </row>
    <row r="275" spans="2:18">
      <c r="B275" s="75" t="s">
        <v>2666</v>
      </c>
      <c r="C275" s="82" t="s">
        <v>2373</v>
      </c>
      <c r="D275" s="69">
        <v>6932</v>
      </c>
      <c r="E275" s="69"/>
      <c r="F275" s="69" t="s">
        <v>486</v>
      </c>
      <c r="G275" s="94">
        <v>43098</v>
      </c>
      <c r="H275" s="69"/>
      <c r="I275" s="76">
        <v>1.9900000000220208</v>
      </c>
      <c r="J275" s="82" t="s">
        <v>1769</v>
      </c>
      <c r="K275" s="82" t="s">
        <v>129</v>
      </c>
      <c r="L275" s="83">
        <v>7.6569999999999999E-2</v>
      </c>
      <c r="M275" s="83">
        <v>6.620000000055408E-2</v>
      </c>
      <c r="N275" s="76">
        <v>7625.2931110000009</v>
      </c>
      <c r="O275" s="78">
        <v>102.14</v>
      </c>
      <c r="P275" s="76">
        <v>28.155334761999999</v>
      </c>
      <c r="Q275" s="77">
        <f t="shared" si="4"/>
        <v>3.5361283414929982E-4</v>
      </c>
      <c r="R275" s="77">
        <f>P275/'סכום נכסי הקרן'!$C$42</f>
        <v>8.5314274618820228E-6</v>
      </c>
    </row>
    <row r="276" spans="2:18">
      <c r="B276" s="75" t="s">
        <v>2666</v>
      </c>
      <c r="C276" s="82" t="s">
        <v>2373</v>
      </c>
      <c r="D276" s="69">
        <v>9335</v>
      </c>
      <c r="E276" s="69"/>
      <c r="F276" s="69" t="s">
        <v>486</v>
      </c>
      <c r="G276" s="94">
        <v>44064</v>
      </c>
      <c r="H276" s="69"/>
      <c r="I276" s="76">
        <v>2.7500000000000004</v>
      </c>
      <c r="J276" s="82" t="s">
        <v>1769</v>
      </c>
      <c r="K276" s="82" t="s">
        <v>129</v>
      </c>
      <c r="L276" s="83">
        <v>8.3454E-2</v>
      </c>
      <c r="M276" s="83">
        <v>0.10069999999976288</v>
      </c>
      <c r="N276" s="76">
        <v>25575.004353</v>
      </c>
      <c r="O276" s="78">
        <v>96.7</v>
      </c>
      <c r="P276" s="76">
        <v>89.402672215999985</v>
      </c>
      <c r="Q276" s="77">
        <f t="shared" si="4"/>
        <v>1.1228398656970874E-3</v>
      </c>
      <c r="R276" s="77">
        <f>P276/'סכום נכסי הקרן'!$C$42</f>
        <v>2.7090156070125834E-5</v>
      </c>
    </row>
    <row r="277" spans="2:18">
      <c r="B277" s="75" t="s">
        <v>2666</v>
      </c>
      <c r="C277" s="82" t="s">
        <v>2373</v>
      </c>
      <c r="D277" s="69" t="s">
        <v>2558</v>
      </c>
      <c r="E277" s="69"/>
      <c r="F277" s="69" t="s">
        <v>486</v>
      </c>
      <c r="G277" s="94">
        <v>42817</v>
      </c>
      <c r="H277" s="69"/>
      <c r="I277" s="76">
        <v>2.0299999999812512</v>
      </c>
      <c r="J277" s="82" t="s">
        <v>1769</v>
      </c>
      <c r="K277" s="82" t="s">
        <v>129</v>
      </c>
      <c r="L277" s="83">
        <v>5.7820000000000003E-2</v>
      </c>
      <c r="M277" s="83">
        <v>7.7299999997275895E-2</v>
      </c>
      <c r="N277" s="76">
        <v>2591.9231089999998</v>
      </c>
      <c r="O277" s="78">
        <v>96.77</v>
      </c>
      <c r="P277" s="76">
        <v>9.0671576389999995</v>
      </c>
      <c r="Q277" s="77">
        <f t="shared" si="4"/>
        <v>1.1387764832164647E-4</v>
      </c>
      <c r="R277" s="77">
        <f>P277/'סכום נכסי הקרן'!$C$42</f>
        <v>2.7474650305696821E-6</v>
      </c>
    </row>
    <row r="278" spans="2:18">
      <c r="B278" s="75" t="s">
        <v>2666</v>
      </c>
      <c r="C278" s="82" t="s">
        <v>2373</v>
      </c>
      <c r="D278" s="69">
        <v>7291</v>
      </c>
      <c r="E278" s="69"/>
      <c r="F278" s="69" t="s">
        <v>486</v>
      </c>
      <c r="G278" s="94">
        <v>43798</v>
      </c>
      <c r="H278" s="69"/>
      <c r="I278" s="76">
        <v>1.9899999997673701</v>
      </c>
      <c r="J278" s="82" t="s">
        <v>1769</v>
      </c>
      <c r="K278" s="82" t="s">
        <v>129</v>
      </c>
      <c r="L278" s="83">
        <v>7.6569999999999999E-2</v>
      </c>
      <c r="M278" s="83">
        <v>7.6500000004285293E-2</v>
      </c>
      <c r="N278" s="76">
        <v>448.54666500000002</v>
      </c>
      <c r="O278" s="78">
        <v>100.74</v>
      </c>
      <c r="P278" s="76">
        <v>1.6334952619999998</v>
      </c>
      <c r="Q278" s="77">
        <f t="shared" si="4"/>
        <v>2.0515646290409857E-5</v>
      </c>
      <c r="R278" s="77">
        <f>P278/'סכום נכסי הקרן'!$C$42</f>
        <v>4.9497001029765159E-7</v>
      </c>
    </row>
    <row r="279" spans="2:18">
      <c r="B279" s="75" t="s">
        <v>2667</v>
      </c>
      <c r="C279" s="82" t="s">
        <v>2373</v>
      </c>
      <c r="D279" s="69">
        <v>9040</v>
      </c>
      <c r="E279" s="69"/>
      <c r="F279" s="69" t="s">
        <v>486</v>
      </c>
      <c r="G279" s="94">
        <v>44665</v>
      </c>
      <c r="H279" s="69"/>
      <c r="I279" s="76">
        <v>4.300000000011841</v>
      </c>
      <c r="J279" s="82" t="s">
        <v>2554</v>
      </c>
      <c r="K279" s="82" t="s">
        <v>131</v>
      </c>
      <c r="L279" s="83">
        <v>5.2839999999999998E-2</v>
      </c>
      <c r="M279" s="83">
        <v>6.7600000000201291E-2</v>
      </c>
      <c r="N279" s="76">
        <v>16799.900000000001</v>
      </c>
      <c r="O279" s="78">
        <v>102.27</v>
      </c>
      <c r="P279" s="76">
        <v>67.560143113999999</v>
      </c>
      <c r="Q279" s="77">
        <f t="shared" si="4"/>
        <v>8.4851179657495284E-4</v>
      </c>
      <c r="R279" s="77">
        <f>P279/'סכום נכסי הקרן'!$C$42</f>
        <v>2.0471589670792322E-5</v>
      </c>
    </row>
    <row r="280" spans="2:18">
      <c r="B280" s="75" t="s">
        <v>2668</v>
      </c>
      <c r="C280" s="82" t="s">
        <v>2373</v>
      </c>
      <c r="D280" s="69">
        <v>9186</v>
      </c>
      <c r="E280" s="69"/>
      <c r="F280" s="69" t="s">
        <v>486</v>
      </c>
      <c r="G280" s="94">
        <v>44778</v>
      </c>
      <c r="H280" s="69"/>
      <c r="I280" s="76">
        <v>3.5599999999491394</v>
      </c>
      <c r="J280" s="82" t="s">
        <v>2559</v>
      </c>
      <c r="K280" s="82" t="s">
        <v>131</v>
      </c>
      <c r="L280" s="83">
        <v>5.842E-2</v>
      </c>
      <c r="M280" s="83">
        <v>6.6399999999139273E-2</v>
      </c>
      <c r="N280" s="76">
        <v>10061.220641</v>
      </c>
      <c r="O280" s="78">
        <v>103.37</v>
      </c>
      <c r="P280" s="76">
        <v>40.895995417999998</v>
      </c>
      <c r="Q280" s="77">
        <f t="shared" si="4"/>
        <v>5.1362730961500042E-4</v>
      </c>
      <c r="R280" s="77">
        <f>P280/'סכום נכסי הקרן'!$C$42</f>
        <v>1.2392011011036635E-5</v>
      </c>
    </row>
    <row r="281" spans="2:18">
      <c r="B281" s="75" t="s">
        <v>2668</v>
      </c>
      <c r="C281" s="82" t="s">
        <v>2373</v>
      </c>
      <c r="D281" s="69">
        <v>9187</v>
      </c>
      <c r="E281" s="69"/>
      <c r="F281" s="69" t="s">
        <v>486</v>
      </c>
      <c r="G281" s="94">
        <v>44778</v>
      </c>
      <c r="H281" s="69"/>
      <c r="I281" s="76">
        <v>3.3500000000092829</v>
      </c>
      <c r="J281" s="82" t="s">
        <v>2559</v>
      </c>
      <c r="K281" s="82" t="s">
        <v>129</v>
      </c>
      <c r="L281" s="83">
        <v>7.9612000000000002E-2</v>
      </c>
      <c r="M281" s="83">
        <v>0.10440000000034004</v>
      </c>
      <c r="N281" s="76">
        <v>27705.378651999999</v>
      </c>
      <c r="O281" s="78">
        <v>102.18</v>
      </c>
      <c r="P281" s="76">
        <v>102.338321283</v>
      </c>
      <c r="Q281" s="77">
        <f t="shared" si="4"/>
        <v>1.2853032697662952E-3</v>
      </c>
      <c r="R281" s="77">
        <f>P281/'סכום נכסי הקרן'!$C$42</f>
        <v>3.1009823608102326E-5</v>
      </c>
    </row>
    <row r="282" spans="2:18">
      <c r="B282" s="75" t="s">
        <v>2669</v>
      </c>
      <c r="C282" s="82" t="s">
        <v>2373</v>
      </c>
      <c r="D282" s="69">
        <v>9047</v>
      </c>
      <c r="E282" s="69"/>
      <c r="F282" s="69" t="s">
        <v>486</v>
      </c>
      <c r="G282" s="94">
        <v>44677</v>
      </c>
      <c r="H282" s="69"/>
      <c r="I282" s="76">
        <v>3.1999999998547728</v>
      </c>
      <c r="J282" s="82" t="s">
        <v>2554</v>
      </c>
      <c r="K282" s="82" t="s">
        <v>2328</v>
      </c>
      <c r="L282" s="83">
        <v>0.10460000000000001</v>
      </c>
      <c r="M282" s="83">
        <v>0.11499999999585064</v>
      </c>
      <c r="N282" s="76">
        <v>28196.207588000001</v>
      </c>
      <c r="O282" s="78">
        <v>98.67</v>
      </c>
      <c r="P282" s="76">
        <v>9.6400446819999992</v>
      </c>
      <c r="Q282" s="77">
        <f t="shared" si="4"/>
        <v>1.2107273986060608E-4</v>
      </c>
      <c r="R282" s="77">
        <f>P282/'סכום נכסי הקרן'!$C$42</f>
        <v>2.921057150589618E-6</v>
      </c>
    </row>
    <row r="283" spans="2:18">
      <c r="B283" s="75" t="s">
        <v>2669</v>
      </c>
      <c r="C283" s="82" t="s">
        <v>2373</v>
      </c>
      <c r="D283" s="69">
        <v>9048</v>
      </c>
      <c r="E283" s="69"/>
      <c r="F283" s="69" t="s">
        <v>486</v>
      </c>
      <c r="G283" s="94">
        <v>44677</v>
      </c>
      <c r="H283" s="69"/>
      <c r="I283" s="76">
        <v>3.4199999999909219</v>
      </c>
      <c r="J283" s="82" t="s">
        <v>2554</v>
      </c>
      <c r="K283" s="82" t="s">
        <v>2328</v>
      </c>
      <c r="L283" s="83">
        <v>6.54E-2</v>
      </c>
      <c r="M283" s="83">
        <v>7.3299999999766538E-2</v>
      </c>
      <c r="N283" s="76">
        <v>90519.192087999996</v>
      </c>
      <c r="O283" s="78">
        <v>98.33</v>
      </c>
      <c r="P283" s="76">
        <v>30.841105184</v>
      </c>
      <c r="Q283" s="77">
        <f t="shared" si="4"/>
        <v>3.8734437734798269E-4</v>
      </c>
      <c r="R283" s="77">
        <f>P283/'סכום נכסי הקרן'!$C$42</f>
        <v>9.3452503387276049E-6</v>
      </c>
    </row>
    <row r="284" spans="2:18">
      <c r="B284" s="75" t="s">
        <v>2669</v>
      </c>
      <c r="C284" s="82" t="s">
        <v>2373</v>
      </c>
      <c r="D284" s="69">
        <v>9074</v>
      </c>
      <c r="E284" s="69"/>
      <c r="F284" s="69" t="s">
        <v>486</v>
      </c>
      <c r="G284" s="94">
        <v>44684</v>
      </c>
      <c r="H284" s="69"/>
      <c r="I284" s="76">
        <v>3.3499999995833756</v>
      </c>
      <c r="J284" s="82" t="s">
        <v>2554</v>
      </c>
      <c r="K284" s="82" t="s">
        <v>2328</v>
      </c>
      <c r="L284" s="83">
        <v>6.4699999999999994E-2</v>
      </c>
      <c r="M284" s="83">
        <v>8.1099999993013525E-2</v>
      </c>
      <c r="N284" s="76">
        <v>4579.0883880000001</v>
      </c>
      <c r="O284" s="78">
        <v>98.33</v>
      </c>
      <c r="P284" s="76">
        <v>1.5601570189999998</v>
      </c>
      <c r="Q284" s="77">
        <f t="shared" si="4"/>
        <v>1.9594565288248905E-5</v>
      </c>
      <c r="R284" s="77">
        <f>P284/'סכום נכסי הקרן'!$C$42</f>
        <v>4.727475822702346E-7</v>
      </c>
    </row>
    <row r="285" spans="2:18">
      <c r="B285" s="75" t="s">
        <v>2669</v>
      </c>
      <c r="C285" s="82" t="s">
        <v>2373</v>
      </c>
      <c r="D285" s="69">
        <v>9220</v>
      </c>
      <c r="E285" s="69"/>
      <c r="F285" s="69" t="s">
        <v>486</v>
      </c>
      <c r="G285" s="94">
        <v>44811</v>
      </c>
      <c r="H285" s="69"/>
      <c r="I285" s="76">
        <v>3.3900000006886915</v>
      </c>
      <c r="J285" s="82" t="s">
        <v>2554</v>
      </c>
      <c r="K285" s="82" t="s">
        <v>2328</v>
      </c>
      <c r="L285" s="83">
        <v>6.5199999999999994E-2</v>
      </c>
      <c r="M285" s="83">
        <v>7.7500000016242729E-2</v>
      </c>
      <c r="N285" s="76">
        <v>6776.1484010000004</v>
      </c>
      <c r="O285" s="78">
        <v>98.33</v>
      </c>
      <c r="P285" s="76">
        <v>2.308724819</v>
      </c>
      <c r="Q285" s="77">
        <f t="shared" si="4"/>
        <v>2.8996093756955462E-5</v>
      </c>
      <c r="R285" s="77">
        <f>P285/'סכום נכסי הקרן'!$C$42</f>
        <v>6.995732243727034E-7</v>
      </c>
    </row>
    <row r="286" spans="2:18">
      <c r="B286" s="75" t="s">
        <v>2670</v>
      </c>
      <c r="C286" s="82" t="s">
        <v>2373</v>
      </c>
      <c r="D286" s="69" t="s">
        <v>2560</v>
      </c>
      <c r="E286" s="69"/>
      <c r="F286" s="69" t="s">
        <v>486</v>
      </c>
      <c r="G286" s="94">
        <v>42870</v>
      </c>
      <c r="H286" s="69"/>
      <c r="I286" s="76">
        <v>1.2000000000242901</v>
      </c>
      <c r="J286" s="82" t="s">
        <v>1769</v>
      </c>
      <c r="K286" s="82" t="s">
        <v>129</v>
      </c>
      <c r="L286" s="83">
        <v>7.5953999999999994E-2</v>
      </c>
      <c r="M286" s="83">
        <v>8.1200000005246617E-2</v>
      </c>
      <c r="N286" s="76">
        <v>2293.977316</v>
      </c>
      <c r="O286" s="78">
        <v>99.29</v>
      </c>
      <c r="P286" s="76">
        <v>8.2338494890000007</v>
      </c>
      <c r="Q286" s="77">
        <f t="shared" si="4"/>
        <v>1.0341183574537724E-4</v>
      </c>
      <c r="R286" s="77">
        <f>P286/'סכום נכסי הקרן'!$C$42</f>
        <v>2.4949619758123572E-6</v>
      </c>
    </row>
    <row r="287" spans="2:18">
      <c r="B287" s="75" t="s">
        <v>2671</v>
      </c>
      <c r="C287" s="82" t="s">
        <v>2373</v>
      </c>
      <c r="D287" s="69">
        <v>8702</v>
      </c>
      <c r="E287" s="69"/>
      <c r="F287" s="69" t="s">
        <v>486</v>
      </c>
      <c r="G287" s="94">
        <v>44497</v>
      </c>
      <c r="H287" s="69"/>
      <c r="I287" s="76">
        <v>0.2999999975431214</v>
      </c>
      <c r="J287" s="82" t="s">
        <v>1195</v>
      </c>
      <c r="K287" s="82" t="s">
        <v>129</v>
      </c>
      <c r="L287" s="83">
        <v>6.6985000000000003E-2</v>
      </c>
      <c r="M287" s="83">
        <v>4.8999999803449719E-2</v>
      </c>
      <c r="N287" s="76">
        <v>22.313139999999997</v>
      </c>
      <c r="O287" s="78">
        <v>100.92</v>
      </c>
      <c r="P287" s="76">
        <v>8.1404104000000005E-2</v>
      </c>
      <c r="Q287" s="77">
        <f t="shared" si="4"/>
        <v>1.0223830108983436E-6</v>
      </c>
      <c r="R287" s="77">
        <f>P287/'סכום נכסי הקרן'!$C$42</f>
        <v>2.4666487336986907E-8</v>
      </c>
    </row>
    <row r="288" spans="2:18">
      <c r="B288" s="75" t="s">
        <v>2671</v>
      </c>
      <c r="C288" s="82" t="s">
        <v>2373</v>
      </c>
      <c r="D288" s="69">
        <v>9118</v>
      </c>
      <c r="E288" s="69"/>
      <c r="F288" s="69" t="s">
        <v>486</v>
      </c>
      <c r="G288" s="94">
        <v>44733</v>
      </c>
      <c r="H288" s="69"/>
      <c r="I288" s="76">
        <v>0.30000000185091796</v>
      </c>
      <c r="J288" s="82" t="s">
        <v>1195</v>
      </c>
      <c r="K288" s="82" t="s">
        <v>129</v>
      </c>
      <c r="L288" s="83">
        <v>6.6985000000000003E-2</v>
      </c>
      <c r="M288" s="83">
        <v>4.9000000055527536E-2</v>
      </c>
      <c r="N288" s="76">
        <v>88.854318000000006</v>
      </c>
      <c r="O288" s="78">
        <v>100.92</v>
      </c>
      <c r="P288" s="76">
        <v>0.324163478</v>
      </c>
      <c r="Q288" s="77">
        <f t="shared" si="4"/>
        <v>4.0712840799883865E-6</v>
      </c>
      <c r="R288" s="77">
        <f>P288/'סכום נכסי הקרן'!$C$42</f>
        <v>9.8225690503277737E-8</v>
      </c>
    </row>
    <row r="289" spans="2:18">
      <c r="B289" s="75" t="s">
        <v>2671</v>
      </c>
      <c r="C289" s="82" t="s">
        <v>2373</v>
      </c>
      <c r="D289" s="69">
        <v>9233</v>
      </c>
      <c r="E289" s="69"/>
      <c r="F289" s="69" t="s">
        <v>486</v>
      </c>
      <c r="G289" s="94">
        <v>44819</v>
      </c>
      <c r="H289" s="69"/>
      <c r="I289" s="76">
        <v>0.3000000062864574</v>
      </c>
      <c r="J289" s="82" t="s">
        <v>1195</v>
      </c>
      <c r="K289" s="82" t="s">
        <v>129</v>
      </c>
      <c r="L289" s="83">
        <v>6.6985000000000003E-2</v>
      </c>
      <c r="M289" s="83">
        <v>4.8999999717109423E-2</v>
      </c>
      <c r="N289" s="76">
        <v>17.440882999999999</v>
      </c>
      <c r="O289" s="78">
        <v>100.92</v>
      </c>
      <c r="P289" s="76">
        <v>6.3628841999999991E-2</v>
      </c>
      <c r="Q289" s="77">
        <f t="shared" si="4"/>
        <v>7.9913719170639067E-7</v>
      </c>
      <c r="R289" s="77">
        <f>P289/'סכום נכסי הקרן'!$C$42</f>
        <v>1.9280355023134219E-8</v>
      </c>
    </row>
    <row r="290" spans="2:18">
      <c r="B290" s="75" t="s">
        <v>2671</v>
      </c>
      <c r="C290" s="82" t="s">
        <v>2373</v>
      </c>
      <c r="D290" s="69">
        <v>9276</v>
      </c>
      <c r="E290" s="69"/>
      <c r="F290" s="69" t="s">
        <v>486</v>
      </c>
      <c r="G290" s="94">
        <v>44854</v>
      </c>
      <c r="H290" s="69"/>
      <c r="I290" s="76">
        <v>0.30000001310054025</v>
      </c>
      <c r="J290" s="82" t="s">
        <v>1195</v>
      </c>
      <c r="K290" s="82" t="s">
        <v>129</v>
      </c>
      <c r="L290" s="83">
        <v>6.6985000000000003E-2</v>
      </c>
      <c r="M290" s="83">
        <v>4.9000001048043224E-2</v>
      </c>
      <c r="N290" s="76">
        <v>4.1846129999999997</v>
      </c>
      <c r="O290" s="78">
        <v>100.92</v>
      </c>
      <c r="P290" s="76">
        <v>1.5266546000000001E-2</v>
      </c>
      <c r="Q290" s="77">
        <f t="shared" si="4"/>
        <v>1.917379652689017E-7</v>
      </c>
      <c r="R290" s="77">
        <f>P290/'סכום נכסי הקרן'!$C$42</f>
        <v>4.6259591971988056E-9</v>
      </c>
    </row>
    <row r="291" spans="2:18">
      <c r="B291" s="75" t="s">
        <v>2671</v>
      </c>
      <c r="C291" s="82" t="s">
        <v>2373</v>
      </c>
      <c r="D291" s="69">
        <v>9430</v>
      </c>
      <c r="E291" s="69"/>
      <c r="F291" s="69" t="s">
        <v>486</v>
      </c>
      <c r="G291" s="94">
        <v>44950</v>
      </c>
      <c r="H291" s="69"/>
      <c r="I291" s="76">
        <v>0.30000000000000004</v>
      </c>
      <c r="J291" s="82" t="s">
        <v>1195</v>
      </c>
      <c r="K291" s="82" t="s">
        <v>129</v>
      </c>
      <c r="L291" s="83">
        <v>6.6985000000000003E-2</v>
      </c>
      <c r="M291" s="83">
        <v>4.9000000239729113E-2</v>
      </c>
      <c r="N291" s="76">
        <v>22.867761999999999</v>
      </c>
      <c r="O291" s="78">
        <v>100.92</v>
      </c>
      <c r="P291" s="76">
        <v>8.3427500000000002E-2</v>
      </c>
      <c r="Q291" s="77">
        <f t="shared" si="4"/>
        <v>1.0477955588298294E-6</v>
      </c>
      <c r="R291" s="77">
        <f>P291/'סכום נכסי הקרן'!$C$42</f>
        <v>2.5279602270500701E-8</v>
      </c>
    </row>
    <row r="292" spans="2:18">
      <c r="B292" s="75" t="s">
        <v>2671</v>
      </c>
      <c r="C292" s="82" t="s">
        <v>2373</v>
      </c>
      <c r="D292" s="69">
        <v>8060</v>
      </c>
      <c r="E292" s="69"/>
      <c r="F292" s="69" t="s">
        <v>486</v>
      </c>
      <c r="G292" s="94">
        <v>44150</v>
      </c>
      <c r="H292" s="69"/>
      <c r="I292" s="76">
        <v>0.29999999999908433</v>
      </c>
      <c r="J292" s="82" t="s">
        <v>1195</v>
      </c>
      <c r="K292" s="82" t="s">
        <v>129</v>
      </c>
      <c r="L292" s="83">
        <v>6.6637000000000002E-2</v>
      </c>
      <c r="M292" s="83">
        <v>4.8600000000199615E-2</v>
      </c>
      <c r="N292" s="76">
        <v>29935.549601999999</v>
      </c>
      <c r="O292" s="78">
        <v>100.92</v>
      </c>
      <c r="P292" s="76">
        <v>109.212611387</v>
      </c>
      <c r="Q292" s="77">
        <f t="shared" si="4"/>
        <v>1.3716399170478157E-3</v>
      </c>
      <c r="R292" s="77">
        <f>P292/'סכום נכסי הקרן'!$C$42</f>
        <v>3.3092821656961017E-5</v>
      </c>
    </row>
    <row r="293" spans="2:18">
      <c r="B293" s="75" t="s">
        <v>2671</v>
      </c>
      <c r="C293" s="82" t="s">
        <v>2373</v>
      </c>
      <c r="D293" s="69">
        <v>8119</v>
      </c>
      <c r="E293" s="69"/>
      <c r="F293" s="69" t="s">
        <v>486</v>
      </c>
      <c r="G293" s="94">
        <v>44169</v>
      </c>
      <c r="H293" s="69"/>
      <c r="I293" s="76">
        <v>0.29999999999999993</v>
      </c>
      <c r="J293" s="82" t="s">
        <v>1195</v>
      </c>
      <c r="K293" s="82" t="s">
        <v>129</v>
      </c>
      <c r="L293" s="83">
        <v>6.6985000000000003E-2</v>
      </c>
      <c r="M293" s="83">
        <v>4.8999999961379687E-2</v>
      </c>
      <c r="N293" s="76">
        <v>70.973901999999995</v>
      </c>
      <c r="O293" s="78">
        <v>100.92</v>
      </c>
      <c r="P293" s="76">
        <v>0.25893110000000003</v>
      </c>
      <c r="Q293" s="77">
        <f t="shared" si="4"/>
        <v>3.2520075109876534E-6</v>
      </c>
      <c r="R293" s="77">
        <f>P293/'סכום נכסי הקרן'!$C$42</f>
        <v>7.845944351039219E-8</v>
      </c>
    </row>
    <row r="294" spans="2:18">
      <c r="B294" s="75" t="s">
        <v>2671</v>
      </c>
      <c r="C294" s="82" t="s">
        <v>2373</v>
      </c>
      <c r="D294" s="69">
        <v>8418</v>
      </c>
      <c r="E294" s="69"/>
      <c r="F294" s="69" t="s">
        <v>486</v>
      </c>
      <c r="G294" s="94">
        <v>44326</v>
      </c>
      <c r="H294" s="69"/>
      <c r="I294" s="76">
        <v>0.29999999452429754</v>
      </c>
      <c r="J294" s="82" t="s">
        <v>1195</v>
      </c>
      <c r="K294" s="82" t="s">
        <v>129</v>
      </c>
      <c r="L294" s="83">
        <v>6.6985000000000003E-2</v>
      </c>
      <c r="M294" s="83">
        <v>4.9000000200775752E-2</v>
      </c>
      <c r="N294" s="76">
        <v>15.017440999999998</v>
      </c>
      <c r="O294" s="78">
        <v>100.92</v>
      </c>
      <c r="P294" s="76">
        <v>5.4787491000000001E-2</v>
      </c>
      <c r="Q294" s="77">
        <f t="shared" si="4"/>
        <v>6.880955290429324E-7</v>
      </c>
      <c r="R294" s="77">
        <f>P294/'סכום נכסי הקרן'!$C$42</f>
        <v>1.660131229964504E-8</v>
      </c>
    </row>
    <row r="295" spans="2:18">
      <c r="B295" s="75" t="s">
        <v>2672</v>
      </c>
      <c r="C295" s="82" t="s">
        <v>2373</v>
      </c>
      <c r="D295" s="69">
        <v>8718</v>
      </c>
      <c r="E295" s="69"/>
      <c r="F295" s="69" t="s">
        <v>486</v>
      </c>
      <c r="G295" s="94">
        <v>44508</v>
      </c>
      <c r="H295" s="69"/>
      <c r="I295" s="76">
        <v>3.3200000000139447</v>
      </c>
      <c r="J295" s="82" t="s">
        <v>1769</v>
      </c>
      <c r="K295" s="82" t="s">
        <v>129</v>
      </c>
      <c r="L295" s="83">
        <v>8.4090999999999999E-2</v>
      </c>
      <c r="M295" s="83">
        <v>9.0400000000344261E-2</v>
      </c>
      <c r="N295" s="76">
        <v>25529.519350000002</v>
      </c>
      <c r="O295" s="78">
        <v>99.46</v>
      </c>
      <c r="P295" s="76">
        <v>91.790849520999998</v>
      </c>
      <c r="Q295" s="77">
        <f t="shared" si="4"/>
        <v>1.1528338314023669E-3</v>
      </c>
      <c r="R295" s="77">
        <f>P295/'סכום נכסי הקרן'!$C$42</f>
        <v>2.7813804416556406E-5</v>
      </c>
    </row>
    <row r="296" spans="2:18">
      <c r="B296" s="75" t="s">
        <v>2673</v>
      </c>
      <c r="C296" s="82" t="s">
        <v>2373</v>
      </c>
      <c r="D296" s="69">
        <v>9382</v>
      </c>
      <c r="E296" s="69"/>
      <c r="F296" s="69" t="s">
        <v>486</v>
      </c>
      <c r="G296" s="94">
        <v>44341</v>
      </c>
      <c r="H296" s="69"/>
      <c r="I296" s="76">
        <v>0.95000000000730089</v>
      </c>
      <c r="J296" s="82" t="s">
        <v>2554</v>
      </c>
      <c r="K296" s="82" t="s">
        <v>129</v>
      </c>
      <c r="L296" s="83">
        <v>7.2613999999999998E-2</v>
      </c>
      <c r="M296" s="83">
        <v>8.3400000000496452E-2</v>
      </c>
      <c r="N296" s="76">
        <v>9503.9045320000005</v>
      </c>
      <c r="O296" s="78">
        <v>99.67</v>
      </c>
      <c r="P296" s="76">
        <v>34.243237244999996</v>
      </c>
      <c r="Q296" s="77">
        <f t="shared" si="4"/>
        <v>4.3007296041793408E-4</v>
      </c>
      <c r="R296" s="77">
        <f>P296/'סכום נכסי הקרן'!$C$42</f>
        <v>1.0376139977920902E-5</v>
      </c>
    </row>
    <row r="297" spans="2:18">
      <c r="B297" s="75" t="s">
        <v>2673</v>
      </c>
      <c r="C297" s="82" t="s">
        <v>2373</v>
      </c>
      <c r="D297" s="69">
        <v>9410</v>
      </c>
      <c r="E297" s="69"/>
      <c r="F297" s="69" t="s">
        <v>486</v>
      </c>
      <c r="G297" s="94">
        <v>44946</v>
      </c>
      <c r="H297" s="69"/>
      <c r="I297" s="76">
        <v>0.9500000078528904</v>
      </c>
      <c r="J297" s="82" t="s">
        <v>2554</v>
      </c>
      <c r="K297" s="82" t="s">
        <v>129</v>
      </c>
      <c r="L297" s="83">
        <v>7.2613999999999998E-2</v>
      </c>
      <c r="M297" s="83">
        <v>8.3400000324586138E-2</v>
      </c>
      <c r="N297" s="76">
        <v>26.506902</v>
      </c>
      <c r="O297" s="78">
        <v>99.67</v>
      </c>
      <c r="P297" s="76">
        <v>9.5506235000000009E-2</v>
      </c>
      <c r="Q297" s="77">
        <f t="shared" si="4"/>
        <v>1.1994966752396754E-6</v>
      </c>
      <c r="R297" s="77">
        <f>P297/'סכום נכסי הקרן'!$C$42</f>
        <v>2.8939613858175942E-8</v>
      </c>
    </row>
    <row r="298" spans="2:18">
      <c r="B298" s="75" t="s">
        <v>2673</v>
      </c>
      <c r="C298" s="82" t="s">
        <v>2373</v>
      </c>
      <c r="D298" s="69">
        <v>9460</v>
      </c>
      <c r="E298" s="69"/>
      <c r="F298" s="69" t="s">
        <v>486</v>
      </c>
      <c r="G298" s="94">
        <v>44978</v>
      </c>
      <c r="H298" s="69"/>
      <c r="I298" s="76">
        <v>0.950000003450158</v>
      </c>
      <c r="J298" s="82" t="s">
        <v>2554</v>
      </c>
      <c r="K298" s="82" t="s">
        <v>129</v>
      </c>
      <c r="L298" s="83">
        <v>7.2613999999999998E-2</v>
      </c>
      <c r="M298" s="83">
        <v>8.3400000072069977E-2</v>
      </c>
      <c r="N298" s="76">
        <v>36.199348999999998</v>
      </c>
      <c r="O298" s="78">
        <v>99.67</v>
      </c>
      <c r="P298" s="76">
        <v>0.13042880900000001</v>
      </c>
      <c r="Q298" s="77">
        <f t="shared" si="4"/>
        <v>1.6381016668803941E-6</v>
      </c>
      <c r="R298" s="77">
        <f>P298/'סכום נכסי הקרן'!$C$42</f>
        <v>3.9521601583831498E-8</v>
      </c>
    </row>
    <row r="299" spans="2:18">
      <c r="B299" s="75" t="s">
        <v>2673</v>
      </c>
      <c r="C299" s="82" t="s">
        <v>2373</v>
      </c>
      <c r="D299" s="69">
        <v>9511</v>
      </c>
      <c r="E299" s="69"/>
      <c r="F299" s="69" t="s">
        <v>486</v>
      </c>
      <c r="G299" s="94">
        <v>45005</v>
      </c>
      <c r="H299" s="69"/>
      <c r="I299" s="76">
        <v>0.94999999852362693</v>
      </c>
      <c r="J299" s="82" t="s">
        <v>2554</v>
      </c>
      <c r="K299" s="82" t="s">
        <v>129</v>
      </c>
      <c r="L299" s="83">
        <v>7.2568999999999995E-2</v>
      </c>
      <c r="M299" s="83">
        <v>8.3099999855315437E-2</v>
      </c>
      <c r="N299" s="76">
        <v>18.796958</v>
      </c>
      <c r="O299" s="78">
        <v>99.68</v>
      </c>
      <c r="P299" s="76">
        <v>6.7733557999999999E-2</v>
      </c>
      <c r="Q299" s="77">
        <f t="shared" si="4"/>
        <v>8.5068977562725313E-7</v>
      </c>
      <c r="R299" s="77">
        <f>P299/'סכום נכסי הקרן'!$C$42</f>
        <v>2.0524136604907143E-8</v>
      </c>
    </row>
    <row r="300" spans="2:18">
      <c r="B300" s="75" t="s">
        <v>2674</v>
      </c>
      <c r="C300" s="82" t="s">
        <v>2373</v>
      </c>
      <c r="D300" s="69">
        <v>8806</v>
      </c>
      <c r="E300" s="69"/>
      <c r="F300" s="69" t="s">
        <v>486</v>
      </c>
      <c r="G300" s="94">
        <v>44137</v>
      </c>
      <c r="H300" s="69"/>
      <c r="I300" s="76">
        <v>0.46000000000126973</v>
      </c>
      <c r="J300" s="82" t="s">
        <v>1195</v>
      </c>
      <c r="K300" s="82" t="s">
        <v>129</v>
      </c>
      <c r="L300" s="83">
        <v>6.7805000000000004E-2</v>
      </c>
      <c r="M300" s="83">
        <v>5.2100000000052368E-2</v>
      </c>
      <c r="N300" s="76">
        <v>34359.167249999999</v>
      </c>
      <c r="O300" s="78">
        <v>101.45</v>
      </c>
      <c r="P300" s="76">
        <v>126.00941705400002</v>
      </c>
      <c r="Q300" s="77">
        <f t="shared" si="4"/>
        <v>1.5825969561585446E-3</v>
      </c>
      <c r="R300" s="77">
        <f>P300/'סכום נכסי הקרן'!$C$42</f>
        <v>3.8182469155407613E-5</v>
      </c>
    </row>
    <row r="301" spans="2:18">
      <c r="B301" s="75" t="s">
        <v>2674</v>
      </c>
      <c r="C301" s="82" t="s">
        <v>2373</v>
      </c>
      <c r="D301" s="69">
        <v>9044</v>
      </c>
      <c r="E301" s="69"/>
      <c r="F301" s="69" t="s">
        <v>486</v>
      </c>
      <c r="G301" s="94">
        <v>44679</v>
      </c>
      <c r="H301" s="69"/>
      <c r="I301" s="76">
        <v>0.46000000018431508</v>
      </c>
      <c r="J301" s="82" t="s">
        <v>1195</v>
      </c>
      <c r="K301" s="82" t="s">
        <v>129</v>
      </c>
      <c r="L301" s="83">
        <v>6.7805000000000004E-2</v>
      </c>
      <c r="M301" s="83">
        <v>5.2100000024882534E-2</v>
      </c>
      <c r="N301" s="76">
        <v>295.87531000000001</v>
      </c>
      <c r="O301" s="78">
        <v>101.45</v>
      </c>
      <c r="P301" s="76">
        <v>1.0850983300000001</v>
      </c>
      <c r="Q301" s="77">
        <f t="shared" si="4"/>
        <v>1.3628134740555148E-5</v>
      </c>
      <c r="R301" s="77">
        <f>P301/'סכום נכסי הקרן'!$C$42</f>
        <v>3.2879870794144038E-7</v>
      </c>
    </row>
    <row r="302" spans="2:18">
      <c r="B302" s="75" t="s">
        <v>2674</v>
      </c>
      <c r="C302" s="82" t="s">
        <v>2373</v>
      </c>
      <c r="D302" s="69">
        <v>9224</v>
      </c>
      <c r="E302" s="69"/>
      <c r="F302" s="69" t="s">
        <v>486</v>
      </c>
      <c r="G302" s="94">
        <v>44810</v>
      </c>
      <c r="H302" s="69"/>
      <c r="I302" s="76">
        <v>0.4600000001425974</v>
      </c>
      <c r="J302" s="82" t="s">
        <v>1195</v>
      </c>
      <c r="K302" s="82" t="s">
        <v>129</v>
      </c>
      <c r="L302" s="83">
        <v>6.7805000000000004E-2</v>
      </c>
      <c r="M302" s="83">
        <v>5.2100000009065124E-2</v>
      </c>
      <c r="N302" s="76">
        <v>535.40904599999999</v>
      </c>
      <c r="O302" s="78">
        <v>101.45</v>
      </c>
      <c r="P302" s="76">
        <v>1.9635685820000002</v>
      </c>
      <c r="Q302" s="77">
        <f t="shared" si="4"/>
        <v>2.4661154171914367E-5</v>
      </c>
      <c r="R302" s="77">
        <f>P302/'סכום נכסי הקרן'!$C$42</f>
        <v>5.9498645870739313E-7</v>
      </c>
    </row>
    <row r="303" spans="2:18">
      <c r="B303" s="75" t="s">
        <v>2675</v>
      </c>
      <c r="C303" s="82" t="s">
        <v>2373</v>
      </c>
      <c r="D303" s="69" t="s">
        <v>2561</v>
      </c>
      <c r="E303" s="69"/>
      <c r="F303" s="69" t="s">
        <v>486</v>
      </c>
      <c r="G303" s="94">
        <v>42921</v>
      </c>
      <c r="H303" s="69"/>
      <c r="I303" s="76">
        <v>1.1399999999713486</v>
      </c>
      <c r="J303" s="82" t="s">
        <v>1769</v>
      </c>
      <c r="K303" s="82" t="s">
        <v>129</v>
      </c>
      <c r="L303" s="83">
        <v>7.8939999999999996E-2</v>
      </c>
      <c r="M303" s="83">
        <v>0.57129999998438485</v>
      </c>
      <c r="N303" s="76">
        <v>3835.8512289999994</v>
      </c>
      <c r="O303" s="78">
        <v>65.441845000000001</v>
      </c>
      <c r="P303" s="76">
        <v>9.0745606090000006</v>
      </c>
      <c r="Q303" s="77">
        <f t="shared" si="4"/>
        <v>1.1397062484723038E-4</v>
      </c>
      <c r="R303" s="77">
        <f>P303/'סכום נכסי הקרן'!$C$42</f>
        <v>2.7497082254061622E-6</v>
      </c>
    </row>
    <row r="304" spans="2:18">
      <c r="B304" s="75" t="s">
        <v>2675</v>
      </c>
      <c r="C304" s="82" t="s">
        <v>2373</v>
      </c>
      <c r="D304" s="69">
        <v>6497</v>
      </c>
      <c r="E304" s="69"/>
      <c r="F304" s="69" t="s">
        <v>486</v>
      </c>
      <c r="G304" s="94">
        <v>43342</v>
      </c>
      <c r="H304" s="69"/>
      <c r="I304" s="76">
        <v>2.090000000545758</v>
      </c>
      <c r="J304" s="82" t="s">
        <v>1769</v>
      </c>
      <c r="K304" s="82" t="s">
        <v>129</v>
      </c>
      <c r="L304" s="83">
        <v>7.8939999999999996E-2</v>
      </c>
      <c r="M304" s="83">
        <v>0.57129999998438485</v>
      </c>
      <c r="N304" s="76">
        <v>728.05485400000009</v>
      </c>
      <c r="O304" s="78">
        <v>65.441845000000001</v>
      </c>
      <c r="P304" s="76">
        <v>1.7223757339999999</v>
      </c>
      <c r="Q304" s="77">
        <f t="shared" si="4"/>
        <v>2.1631927658403612E-5</v>
      </c>
      <c r="R304" s="77">
        <f>P304/'סכום נכסי הקרן'!$C$42</f>
        <v>5.2190193300628335E-7</v>
      </c>
    </row>
    <row r="305" spans="2:18">
      <c r="B305" s="75" t="s">
        <v>2676</v>
      </c>
      <c r="C305" s="82" t="s">
        <v>2373</v>
      </c>
      <c r="D305" s="69">
        <v>9405</v>
      </c>
      <c r="E305" s="69"/>
      <c r="F305" s="69" t="s">
        <v>486</v>
      </c>
      <c r="G305" s="94">
        <v>43866</v>
      </c>
      <c r="H305" s="69"/>
      <c r="I305" s="76">
        <v>1.5099999999943394</v>
      </c>
      <c r="J305" s="82" t="s">
        <v>1195</v>
      </c>
      <c r="K305" s="82" t="s">
        <v>129</v>
      </c>
      <c r="L305" s="83">
        <v>7.2346000000000008E-2</v>
      </c>
      <c r="M305" s="83">
        <v>7.8999999999905646E-2</v>
      </c>
      <c r="N305" s="76">
        <v>29268.402110999999</v>
      </c>
      <c r="O305" s="78">
        <v>100.18</v>
      </c>
      <c r="P305" s="76">
        <v>105.99572506</v>
      </c>
      <c r="Q305" s="77">
        <f t="shared" si="4"/>
        <v>1.331237900845832E-3</v>
      </c>
      <c r="R305" s="77">
        <f>P305/'סכום נכסי הקרן'!$C$42</f>
        <v>3.2118063850530623E-5</v>
      </c>
    </row>
    <row r="306" spans="2:18">
      <c r="B306" s="75" t="s">
        <v>2676</v>
      </c>
      <c r="C306" s="82" t="s">
        <v>2373</v>
      </c>
      <c r="D306" s="69">
        <v>9439</v>
      </c>
      <c r="E306" s="69"/>
      <c r="F306" s="69" t="s">
        <v>486</v>
      </c>
      <c r="G306" s="94">
        <v>44953</v>
      </c>
      <c r="H306" s="69"/>
      <c r="I306" s="76">
        <v>1.5099999989816406</v>
      </c>
      <c r="J306" s="82" t="s">
        <v>1195</v>
      </c>
      <c r="K306" s="82" t="s">
        <v>129</v>
      </c>
      <c r="L306" s="83">
        <v>7.1706000000000006E-2</v>
      </c>
      <c r="M306" s="83">
        <v>7.8299999959594122E-2</v>
      </c>
      <c r="N306" s="76">
        <v>84.056491999999992</v>
      </c>
      <c r="O306" s="78">
        <v>100.18</v>
      </c>
      <c r="P306" s="76">
        <v>0.30441118099999998</v>
      </c>
      <c r="Q306" s="77">
        <f t="shared" si="4"/>
        <v>3.823207977105191E-6</v>
      </c>
      <c r="R306" s="77">
        <f>P306/'סכום נכסי הקרן'!$C$42</f>
        <v>9.2240491233387056E-8</v>
      </c>
    </row>
    <row r="307" spans="2:18">
      <c r="B307" s="75" t="s">
        <v>2676</v>
      </c>
      <c r="C307" s="82" t="s">
        <v>2373</v>
      </c>
      <c r="D307" s="69">
        <v>9447</v>
      </c>
      <c r="E307" s="69"/>
      <c r="F307" s="69" t="s">
        <v>486</v>
      </c>
      <c r="G307" s="94">
        <v>44959</v>
      </c>
      <c r="H307" s="69"/>
      <c r="I307" s="76">
        <v>1.5099999995324953</v>
      </c>
      <c r="J307" s="82" t="s">
        <v>1195</v>
      </c>
      <c r="K307" s="82" t="s">
        <v>129</v>
      </c>
      <c r="L307" s="83">
        <v>7.1905999999999998E-2</v>
      </c>
      <c r="M307" s="83">
        <v>7.8499999836373305E-2</v>
      </c>
      <c r="N307" s="76">
        <v>47.251379</v>
      </c>
      <c r="O307" s="78">
        <v>100.18</v>
      </c>
      <c r="P307" s="76">
        <v>0.171121208</v>
      </c>
      <c r="Q307" s="77">
        <f t="shared" si="4"/>
        <v>2.1491719368792718E-6</v>
      </c>
      <c r="R307" s="77">
        <f>P307/'סכום נכסי הקרן'!$C$42</f>
        <v>5.1851920269546882E-8</v>
      </c>
    </row>
    <row r="308" spans="2:18">
      <c r="B308" s="75" t="s">
        <v>2676</v>
      </c>
      <c r="C308" s="82" t="s">
        <v>2373</v>
      </c>
      <c r="D308" s="69">
        <v>9467</v>
      </c>
      <c r="E308" s="69"/>
      <c r="F308" s="69" t="s">
        <v>486</v>
      </c>
      <c r="G308" s="94">
        <v>44966</v>
      </c>
      <c r="H308" s="69"/>
      <c r="I308" s="76">
        <v>1.5099999983611054</v>
      </c>
      <c r="J308" s="82" t="s">
        <v>1195</v>
      </c>
      <c r="K308" s="82" t="s">
        <v>129</v>
      </c>
      <c r="L308" s="83">
        <v>7.1706000000000006E-2</v>
      </c>
      <c r="M308" s="83">
        <v>7.7799999892301214E-2</v>
      </c>
      <c r="N308" s="76">
        <v>70.798787000000004</v>
      </c>
      <c r="O308" s="78">
        <v>100.13</v>
      </c>
      <c r="P308" s="76">
        <v>0.25627034200000004</v>
      </c>
      <c r="Q308" s="77">
        <f t="shared" si="4"/>
        <v>3.2185901076671543E-6</v>
      </c>
      <c r="R308" s="77">
        <f>P308/'סכום נכסי הקרן'!$C$42</f>
        <v>7.7653199718140798E-8</v>
      </c>
    </row>
    <row r="309" spans="2:18">
      <c r="B309" s="75" t="s">
        <v>2676</v>
      </c>
      <c r="C309" s="82" t="s">
        <v>2373</v>
      </c>
      <c r="D309" s="69">
        <v>9491</v>
      </c>
      <c r="E309" s="69"/>
      <c r="F309" s="69" t="s">
        <v>486</v>
      </c>
      <c r="G309" s="94">
        <v>44986</v>
      </c>
      <c r="H309" s="69"/>
      <c r="I309" s="76">
        <v>1.5099999991172566</v>
      </c>
      <c r="J309" s="82" t="s">
        <v>1195</v>
      </c>
      <c r="K309" s="82" t="s">
        <v>129</v>
      </c>
      <c r="L309" s="83">
        <v>7.1706000000000006E-2</v>
      </c>
      <c r="M309" s="83">
        <v>7.7699999972313957E-2</v>
      </c>
      <c r="N309" s="76">
        <v>275.40738299999998</v>
      </c>
      <c r="O309" s="78">
        <v>100.13</v>
      </c>
      <c r="P309" s="76">
        <v>0.99689198800000001</v>
      </c>
      <c r="Q309" s="77">
        <f t="shared" si="4"/>
        <v>1.2520320010301634E-5</v>
      </c>
      <c r="R309" s="77">
        <f>P309/'סכום נכסי הקרן'!$C$42</f>
        <v>3.0207105526701334E-7</v>
      </c>
    </row>
    <row r="310" spans="2:18">
      <c r="B310" s="75" t="s">
        <v>2676</v>
      </c>
      <c r="C310" s="82" t="s">
        <v>2373</v>
      </c>
      <c r="D310" s="69">
        <v>9510</v>
      </c>
      <c r="E310" s="69"/>
      <c r="F310" s="69" t="s">
        <v>486</v>
      </c>
      <c r="G310" s="94">
        <v>44994</v>
      </c>
      <c r="H310" s="69"/>
      <c r="I310" s="76">
        <v>1.5199999977389416</v>
      </c>
      <c r="J310" s="82" t="s">
        <v>1195</v>
      </c>
      <c r="K310" s="82" t="s">
        <v>129</v>
      </c>
      <c r="L310" s="83">
        <v>7.1706000000000006E-2</v>
      </c>
      <c r="M310" s="83">
        <v>7.649999988180832E-2</v>
      </c>
      <c r="N310" s="76">
        <v>53.755755999999998</v>
      </c>
      <c r="O310" s="78">
        <v>100.14</v>
      </c>
      <c r="P310" s="76">
        <v>0.19459912199999999</v>
      </c>
      <c r="Q310" s="77">
        <f t="shared" si="4"/>
        <v>2.4440393849004718E-6</v>
      </c>
      <c r="R310" s="77">
        <f>P310/'סכום נכסי הקרן'!$C$42</f>
        <v>5.8966029263116385E-8</v>
      </c>
    </row>
    <row r="311" spans="2:18">
      <c r="B311" s="75" t="s">
        <v>2677</v>
      </c>
      <c r="C311" s="82" t="s">
        <v>2373</v>
      </c>
      <c r="D311" s="69">
        <v>8061</v>
      </c>
      <c r="E311" s="69"/>
      <c r="F311" s="69" t="s">
        <v>486</v>
      </c>
      <c r="G311" s="94">
        <v>44136</v>
      </c>
      <c r="H311" s="69"/>
      <c r="I311" s="76">
        <v>3.9999999994279466E-2</v>
      </c>
      <c r="J311" s="82" t="s">
        <v>1195</v>
      </c>
      <c r="K311" s="82" t="s">
        <v>129</v>
      </c>
      <c r="L311" s="83">
        <v>6.6089999999999996E-2</v>
      </c>
      <c r="M311" s="83">
        <v>0.127799999999099</v>
      </c>
      <c r="N311" s="76">
        <v>19276.885430999999</v>
      </c>
      <c r="O311" s="78">
        <v>100.35</v>
      </c>
      <c r="P311" s="76">
        <v>69.923597385000008</v>
      </c>
      <c r="Q311" s="77">
        <f t="shared" ref="Q311:Q343" si="5">IFERROR(P311/$P$10,0)</f>
        <v>8.7819525692856763E-4</v>
      </c>
      <c r="R311" s="77">
        <f>P311/'סכום נכסי הקרן'!$C$42</f>
        <v>2.1187746620903454E-5</v>
      </c>
    </row>
    <row r="312" spans="2:18">
      <c r="B312" s="75" t="s">
        <v>2677</v>
      </c>
      <c r="C312" s="82" t="s">
        <v>2373</v>
      </c>
      <c r="D312" s="69">
        <v>9119</v>
      </c>
      <c r="E312" s="69"/>
      <c r="F312" s="69" t="s">
        <v>486</v>
      </c>
      <c r="G312" s="94">
        <v>44734</v>
      </c>
      <c r="H312" s="69"/>
      <c r="I312" s="76">
        <v>4.0000003082742798E-2</v>
      </c>
      <c r="J312" s="82" t="s">
        <v>1195</v>
      </c>
      <c r="K312" s="82" t="s">
        <v>129</v>
      </c>
      <c r="L312" s="83">
        <v>6.6089999999999996E-2</v>
      </c>
      <c r="M312" s="83">
        <v>0.12779999962026214</v>
      </c>
      <c r="N312" s="76">
        <v>39.348528000000002</v>
      </c>
      <c r="O312" s="78">
        <v>100.35</v>
      </c>
      <c r="P312" s="76">
        <v>0.142730039</v>
      </c>
      <c r="Q312" s="77">
        <f t="shared" si="5"/>
        <v>1.7925971768998032E-6</v>
      </c>
      <c r="R312" s="77">
        <f>P312/'סכום נכסי הקרן'!$C$42</f>
        <v>4.3249032009505896E-8</v>
      </c>
    </row>
    <row r="313" spans="2:18">
      <c r="B313" s="75" t="s">
        <v>2677</v>
      </c>
      <c r="C313" s="82" t="s">
        <v>2373</v>
      </c>
      <c r="D313" s="69">
        <v>9446</v>
      </c>
      <c r="E313" s="69"/>
      <c r="F313" s="69" t="s">
        <v>486</v>
      </c>
      <c r="G313" s="94">
        <v>44958</v>
      </c>
      <c r="H313" s="69"/>
      <c r="I313" s="76">
        <v>4.000000055383069E-2</v>
      </c>
      <c r="J313" s="82" t="s">
        <v>1195</v>
      </c>
      <c r="K313" s="82" t="s">
        <v>129</v>
      </c>
      <c r="L313" s="83">
        <v>6.6089999999999996E-2</v>
      </c>
      <c r="M313" s="83">
        <v>0.12780000013568851</v>
      </c>
      <c r="N313" s="76">
        <v>99.555686999999992</v>
      </c>
      <c r="O313" s="78">
        <v>100.35</v>
      </c>
      <c r="P313" s="76">
        <v>0.36112119500000001</v>
      </c>
      <c r="Q313" s="77">
        <f t="shared" si="5"/>
        <v>4.5354491542994905E-6</v>
      </c>
      <c r="R313" s="77">
        <f>P313/'סכום נכסי הקרן'!$C$42</f>
        <v>1.09424352654076E-7</v>
      </c>
    </row>
    <row r="314" spans="2:18">
      <c r="B314" s="75" t="s">
        <v>2677</v>
      </c>
      <c r="C314" s="82" t="s">
        <v>2373</v>
      </c>
      <c r="D314" s="69">
        <v>8073</v>
      </c>
      <c r="E314" s="69"/>
      <c r="F314" s="69" t="s">
        <v>486</v>
      </c>
      <c r="G314" s="94">
        <v>44153</v>
      </c>
      <c r="H314" s="69"/>
      <c r="I314" s="76">
        <v>3.9999999706336727E-2</v>
      </c>
      <c r="J314" s="82" t="s">
        <v>1195</v>
      </c>
      <c r="K314" s="82" t="s">
        <v>129</v>
      </c>
      <c r="L314" s="83">
        <v>6.6089999999999996E-2</v>
      </c>
      <c r="M314" s="83">
        <v>0.12779999979590398</v>
      </c>
      <c r="N314" s="76">
        <v>75.102337000000006</v>
      </c>
      <c r="O314" s="78">
        <v>100.35</v>
      </c>
      <c r="P314" s="76">
        <v>0.27242085200000005</v>
      </c>
      <c r="Q314" s="77">
        <f t="shared" si="5"/>
        <v>3.4214300902968241E-6</v>
      </c>
      <c r="R314" s="77">
        <f>P314/'סכום נכסי הקרן'!$C$42</f>
        <v>8.2547011342194552E-8</v>
      </c>
    </row>
    <row r="315" spans="2:18">
      <c r="B315" s="75" t="s">
        <v>2677</v>
      </c>
      <c r="C315" s="82" t="s">
        <v>2373</v>
      </c>
      <c r="D315" s="69">
        <v>8531</v>
      </c>
      <c r="E315" s="69"/>
      <c r="F315" s="69" t="s">
        <v>486</v>
      </c>
      <c r="G315" s="94">
        <v>44392</v>
      </c>
      <c r="H315" s="69"/>
      <c r="I315" s="76">
        <v>3.9999999630659075E-2</v>
      </c>
      <c r="J315" s="82" t="s">
        <v>1195</v>
      </c>
      <c r="K315" s="82" t="s">
        <v>129</v>
      </c>
      <c r="L315" s="83">
        <v>6.6089999999999996E-2</v>
      </c>
      <c r="M315" s="83">
        <v>0.12780000005724784</v>
      </c>
      <c r="N315" s="76">
        <v>149.28482199999999</v>
      </c>
      <c r="O315" s="78">
        <v>100.35</v>
      </c>
      <c r="P315" s="76">
        <v>0.54150510499999993</v>
      </c>
      <c r="Q315" s="77">
        <f t="shared" si="5"/>
        <v>6.8009546504771254E-6</v>
      </c>
      <c r="R315" s="77">
        <f>P315/'סכום נכסי הקרן'!$C$42</f>
        <v>1.6408299040299323E-7</v>
      </c>
    </row>
    <row r="316" spans="2:18">
      <c r="B316" s="75" t="s">
        <v>2677</v>
      </c>
      <c r="C316" s="82" t="s">
        <v>2373</v>
      </c>
      <c r="D316" s="69">
        <v>9005</v>
      </c>
      <c r="E316" s="69"/>
      <c r="F316" s="69" t="s">
        <v>486</v>
      </c>
      <c r="G316" s="94">
        <v>44649</v>
      </c>
      <c r="H316" s="69"/>
      <c r="I316" s="76">
        <v>4.000000033203837E-2</v>
      </c>
      <c r="J316" s="82" t="s">
        <v>1195</v>
      </c>
      <c r="K316" s="82" t="s">
        <v>129</v>
      </c>
      <c r="L316" s="83">
        <v>6.6089999999999996E-2</v>
      </c>
      <c r="M316" s="83">
        <v>0.12779999991256324</v>
      </c>
      <c r="N316" s="76">
        <v>99.633657999999997</v>
      </c>
      <c r="O316" s="78">
        <v>100.35</v>
      </c>
      <c r="P316" s="76">
        <v>0.36140402199999994</v>
      </c>
      <c r="Q316" s="77">
        <f t="shared" si="5"/>
        <v>4.5390012788929056E-6</v>
      </c>
      <c r="R316" s="77">
        <f>P316/'סכום נכסי הקרן'!$C$42</f>
        <v>1.0951005286169768E-7</v>
      </c>
    </row>
    <row r="317" spans="2:18">
      <c r="B317" s="75" t="s">
        <v>2677</v>
      </c>
      <c r="C317" s="82" t="s">
        <v>2373</v>
      </c>
      <c r="D317" s="69">
        <v>9075</v>
      </c>
      <c r="E317" s="69"/>
      <c r="F317" s="69" t="s">
        <v>486</v>
      </c>
      <c r="G317" s="94">
        <v>44699</v>
      </c>
      <c r="H317" s="69"/>
      <c r="I317" s="76">
        <v>3.9999998405623433E-2</v>
      </c>
      <c r="J317" s="82" t="s">
        <v>1195</v>
      </c>
      <c r="K317" s="82" t="s">
        <v>129</v>
      </c>
      <c r="L317" s="83">
        <v>6.6089999999999996E-2</v>
      </c>
      <c r="M317" s="83">
        <v>0.12780000012090689</v>
      </c>
      <c r="N317" s="76">
        <v>82.997197999999983</v>
      </c>
      <c r="O317" s="78">
        <v>100.35</v>
      </c>
      <c r="P317" s="76">
        <v>0.30105811199999999</v>
      </c>
      <c r="Q317" s="77">
        <f t="shared" si="5"/>
        <v>3.7810955944178278E-6</v>
      </c>
      <c r="R317" s="77">
        <f>P317/'סכום נכסי הקרן'!$C$42</f>
        <v>9.1224468330800433E-8</v>
      </c>
    </row>
    <row r="318" spans="2:18">
      <c r="B318" s="75" t="s">
        <v>2678</v>
      </c>
      <c r="C318" s="82" t="s">
        <v>2373</v>
      </c>
      <c r="D318" s="69">
        <v>6588</v>
      </c>
      <c r="E318" s="69"/>
      <c r="F318" s="69" t="s">
        <v>486</v>
      </c>
      <c r="G318" s="94">
        <v>43397</v>
      </c>
      <c r="H318" s="69"/>
      <c r="I318" s="76">
        <v>0.27000000000415519</v>
      </c>
      <c r="J318" s="82" t="s">
        <v>1195</v>
      </c>
      <c r="K318" s="82" t="s">
        <v>129</v>
      </c>
      <c r="L318" s="83">
        <v>6.5189999999999998E-2</v>
      </c>
      <c r="M318" s="83">
        <v>5.119999999995252E-2</v>
      </c>
      <c r="N318" s="76">
        <v>18479.89</v>
      </c>
      <c r="O318" s="78">
        <v>100.87</v>
      </c>
      <c r="P318" s="76">
        <v>67.386005236000003</v>
      </c>
      <c r="Q318" s="77">
        <f t="shared" si="5"/>
        <v>8.4632473720972618E-4</v>
      </c>
      <c r="R318" s="77">
        <f>P318/'סכום נכסי הקרן'!$C$42</f>
        <v>2.0418823660830753E-5</v>
      </c>
    </row>
    <row r="319" spans="2:18">
      <c r="B319" s="75" t="s">
        <v>2679</v>
      </c>
      <c r="C319" s="82" t="s">
        <v>2373</v>
      </c>
      <c r="D319" s="69" t="s">
        <v>2562</v>
      </c>
      <c r="E319" s="69"/>
      <c r="F319" s="69" t="s">
        <v>486</v>
      </c>
      <c r="G319" s="94">
        <v>44144</v>
      </c>
      <c r="H319" s="69"/>
      <c r="I319" s="76">
        <v>0.27000000000109631</v>
      </c>
      <c r="J319" s="82" t="s">
        <v>1195</v>
      </c>
      <c r="K319" s="82" t="s">
        <v>129</v>
      </c>
      <c r="L319" s="83">
        <v>7.6490000000000002E-2</v>
      </c>
      <c r="M319" s="83">
        <v>8.0599999999758823E-2</v>
      </c>
      <c r="N319" s="76">
        <v>22597.496609000002</v>
      </c>
      <c r="O319" s="78">
        <v>100.5</v>
      </c>
      <c r="P319" s="76">
        <v>82.098402733</v>
      </c>
      <c r="Q319" s="77">
        <f t="shared" si="5"/>
        <v>1.0311029549088745E-3</v>
      </c>
      <c r="R319" s="77">
        <f>P319/'סכום נכסי הקרן'!$C$42</f>
        <v>2.4876868755909354E-5</v>
      </c>
    </row>
    <row r="320" spans="2:18">
      <c r="B320" s="75" t="s">
        <v>2680</v>
      </c>
      <c r="C320" s="82" t="s">
        <v>2373</v>
      </c>
      <c r="D320" s="69">
        <v>6826</v>
      </c>
      <c r="E320" s="69"/>
      <c r="F320" s="69" t="s">
        <v>486</v>
      </c>
      <c r="G320" s="94">
        <v>43550</v>
      </c>
      <c r="H320" s="69"/>
      <c r="I320" s="76">
        <v>2.340000000039467</v>
      </c>
      <c r="J320" s="82" t="s">
        <v>1769</v>
      </c>
      <c r="K320" s="82" t="s">
        <v>129</v>
      </c>
      <c r="L320" s="83">
        <v>7.9070000000000001E-2</v>
      </c>
      <c r="M320" s="83">
        <v>8.310000000123044E-2</v>
      </c>
      <c r="N320" s="76">
        <v>9530.3317590000006</v>
      </c>
      <c r="O320" s="78">
        <v>100.02</v>
      </c>
      <c r="P320" s="76">
        <v>34.459041096</v>
      </c>
      <c r="Q320" s="77">
        <f t="shared" si="5"/>
        <v>4.3278331751428934E-4</v>
      </c>
      <c r="R320" s="77">
        <f>P320/'סכום נכסי הקרן'!$C$42</f>
        <v>1.0441531311974091E-5</v>
      </c>
    </row>
    <row r="321" spans="2:18">
      <c r="B321" s="75" t="s">
        <v>2681</v>
      </c>
      <c r="C321" s="82" t="s">
        <v>2373</v>
      </c>
      <c r="D321" s="69">
        <v>6528</v>
      </c>
      <c r="E321" s="69"/>
      <c r="F321" s="69" t="s">
        <v>486</v>
      </c>
      <c r="G321" s="94">
        <v>43373</v>
      </c>
      <c r="H321" s="69"/>
      <c r="I321" s="76">
        <v>4.5700000000127341</v>
      </c>
      <c r="J321" s="82" t="s">
        <v>1769</v>
      </c>
      <c r="K321" s="82" t="s">
        <v>132</v>
      </c>
      <c r="L321" s="83">
        <v>3.032E-2</v>
      </c>
      <c r="M321" s="83">
        <v>6.7700000000191801E-2</v>
      </c>
      <c r="N321" s="76">
        <v>16390.048654999999</v>
      </c>
      <c r="O321" s="78">
        <v>84.73</v>
      </c>
      <c r="P321" s="76">
        <v>62.037291653000004</v>
      </c>
      <c r="Q321" s="77">
        <f t="shared" si="5"/>
        <v>7.7914834647861014E-4</v>
      </c>
      <c r="R321" s="77">
        <f>P321/'סכום נכסי הקרן'!$C$42</f>
        <v>1.8798094859930995E-5</v>
      </c>
    </row>
    <row r="322" spans="2:18">
      <c r="B322" s="75" t="s">
        <v>2682</v>
      </c>
      <c r="C322" s="82" t="s">
        <v>2373</v>
      </c>
      <c r="D322" s="69">
        <v>8860</v>
      </c>
      <c r="E322" s="69"/>
      <c r="F322" s="69" t="s">
        <v>486</v>
      </c>
      <c r="G322" s="94">
        <v>44585</v>
      </c>
      <c r="H322" s="69"/>
      <c r="I322" s="76">
        <v>2.7899999998272693</v>
      </c>
      <c r="J322" s="82" t="s">
        <v>2554</v>
      </c>
      <c r="K322" s="82" t="s">
        <v>131</v>
      </c>
      <c r="L322" s="83">
        <v>4.607E-2</v>
      </c>
      <c r="M322" s="83">
        <v>6.5299999995760249E-2</v>
      </c>
      <c r="N322" s="76">
        <v>967.26697000000001</v>
      </c>
      <c r="O322" s="78">
        <v>100.46</v>
      </c>
      <c r="P322" s="76">
        <v>3.8209832540000002</v>
      </c>
      <c r="Q322" s="77">
        <f t="shared" si="5"/>
        <v>4.7989083742223487E-5</v>
      </c>
      <c r="R322" s="77">
        <f>P322/'סכום נכסי הקרן'!$C$42</f>
        <v>1.1578069214990686E-6</v>
      </c>
    </row>
    <row r="323" spans="2:18">
      <c r="B323" s="75" t="s">
        <v>2682</v>
      </c>
      <c r="C323" s="82" t="s">
        <v>2373</v>
      </c>
      <c r="D323" s="69">
        <v>8977</v>
      </c>
      <c r="E323" s="69"/>
      <c r="F323" s="69" t="s">
        <v>486</v>
      </c>
      <c r="G323" s="94">
        <v>44553</v>
      </c>
      <c r="H323" s="69"/>
      <c r="I323" s="76">
        <v>2.7900000008163484</v>
      </c>
      <c r="J323" s="82" t="s">
        <v>2554</v>
      </c>
      <c r="K323" s="82" t="s">
        <v>131</v>
      </c>
      <c r="L323" s="83">
        <v>4.607E-2</v>
      </c>
      <c r="M323" s="83">
        <v>6.5100000013132556E-2</v>
      </c>
      <c r="N323" s="76">
        <v>142.54460499999999</v>
      </c>
      <c r="O323" s="78">
        <v>100.53</v>
      </c>
      <c r="P323" s="76">
        <v>0.56348462600000004</v>
      </c>
      <c r="Q323" s="77">
        <f t="shared" si="5"/>
        <v>7.077003249428395E-6</v>
      </c>
      <c r="R323" s="77">
        <f>P323/'סכום נכסי הקרן'!$C$42</f>
        <v>1.7074306710403451E-7</v>
      </c>
    </row>
    <row r="324" spans="2:18">
      <c r="B324" s="75" t="s">
        <v>2682</v>
      </c>
      <c r="C324" s="82" t="s">
        <v>2373</v>
      </c>
      <c r="D324" s="69">
        <v>8978</v>
      </c>
      <c r="E324" s="69"/>
      <c r="F324" s="69" t="s">
        <v>486</v>
      </c>
      <c r="G324" s="94">
        <v>44553</v>
      </c>
      <c r="H324" s="69"/>
      <c r="I324" s="76">
        <v>2.7900000004429302</v>
      </c>
      <c r="J324" s="82" t="s">
        <v>2554</v>
      </c>
      <c r="K324" s="82" t="s">
        <v>131</v>
      </c>
      <c r="L324" s="83">
        <v>4.607E-2</v>
      </c>
      <c r="M324" s="83">
        <v>6.6100000026022135E-2</v>
      </c>
      <c r="N324" s="76">
        <v>183.271638</v>
      </c>
      <c r="O324" s="78">
        <v>100.25</v>
      </c>
      <c r="P324" s="76">
        <v>0.72246239199999995</v>
      </c>
      <c r="Q324" s="77">
        <f t="shared" si="5"/>
        <v>9.0736613917374382E-6</v>
      </c>
      <c r="R324" s="77">
        <f>P324/'סכום נכסי הקרן'!$C$42</f>
        <v>2.1891536873518403E-7</v>
      </c>
    </row>
    <row r="325" spans="2:18">
      <c r="B325" s="75" t="s">
        <v>2682</v>
      </c>
      <c r="C325" s="82" t="s">
        <v>2373</v>
      </c>
      <c r="D325" s="69">
        <v>8979</v>
      </c>
      <c r="E325" s="69"/>
      <c r="F325" s="69" t="s">
        <v>486</v>
      </c>
      <c r="G325" s="94">
        <v>44553</v>
      </c>
      <c r="H325" s="69"/>
      <c r="I325" s="76">
        <v>2.7899999999319847</v>
      </c>
      <c r="J325" s="82" t="s">
        <v>2554</v>
      </c>
      <c r="K325" s="82" t="s">
        <v>131</v>
      </c>
      <c r="L325" s="83">
        <v>4.607E-2</v>
      </c>
      <c r="M325" s="83">
        <v>6.5000000001478597E-2</v>
      </c>
      <c r="N325" s="76">
        <v>855.26762099999996</v>
      </c>
      <c r="O325" s="78">
        <v>100.55</v>
      </c>
      <c r="P325" s="76">
        <v>3.3815803369999999</v>
      </c>
      <c r="Q325" s="77">
        <f t="shared" si="5"/>
        <v>4.2470466679870277E-5</v>
      </c>
      <c r="R325" s="77">
        <f>P325/'סכום נכסי הקרן'!$C$42</f>
        <v>1.0246622032915491E-6</v>
      </c>
    </row>
    <row r="326" spans="2:18">
      <c r="B326" s="75" t="s">
        <v>2682</v>
      </c>
      <c r="C326" s="82" t="s">
        <v>2373</v>
      </c>
      <c r="D326" s="69">
        <v>8918</v>
      </c>
      <c r="E326" s="69"/>
      <c r="F326" s="69" t="s">
        <v>486</v>
      </c>
      <c r="G326" s="94">
        <v>44553</v>
      </c>
      <c r="H326" s="69"/>
      <c r="I326" s="76">
        <v>2.7899999980535841</v>
      </c>
      <c r="J326" s="82" t="s">
        <v>2554</v>
      </c>
      <c r="K326" s="82" t="s">
        <v>131</v>
      </c>
      <c r="L326" s="83">
        <v>4.607E-2</v>
      </c>
      <c r="M326" s="83">
        <v>6.5099999961485813E-2</v>
      </c>
      <c r="N326" s="76">
        <v>122.18109</v>
      </c>
      <c r="O326" s="78">
        <v>100.52</v>
      </c>
      <c r="P326" s="76">
        <v>0.48293878599999995</v>
      </c>
      <c r="Q326" s="77">
        <f t="shared" si="5"/>
        <v>6.0653994804766934E-6</v>
      </c>
      <c r="R326" s="77">
        <f>P326/'סכום נכסי הקרן'!$C$42</f>
        <v>1.4633664476435766E-7</v>
      </c>
    </row>
    <row r="327" spans="2:18">
      <c r="B327" s="75" t="s">
        <v>2682</v>
      </c>
      <c r="C327" s="82" t="s">
        <v>2373</v>
      </c>
      <c r="D327" s="69">
        <v>9037</v>
      </c>
      <c r="E327" s="69"/>
      <c r="F327" s="69" t="s">
        <v>486</v>
      </c>
      <c r="G327" s="94">
        <v>44671</v>
      </c>
      <c r="H327" s="69"/>
      <c r="I327" s="76">
        <v>2.790000002154768</v>
      </c>
      <c r="J327" s="82" t="s">
        <v>2554</v>
      </c>
      <c r="K327" s="82" t="s">
        <v>131</v>
      </c>
      <c r="L327" s="83">
        <v>4.607E-2</v>
      </c>
      <c r="M327" s="83">
        <v>6.5300000018232648E-2</v>
      </c>
      <c r="N327" s="76">
        <v>76.363183000000006</v>
      </c>
      <c r="O327" s="78">
        <v>100.46</v>
      </c>
      <c r="P327" s="76">
        <v>0.30165656499999999</v>
      </c>
      <c r="Q327" s="77">
        <f t="shared" si="5"/>
        <v>3.7886117778773392E-6</v>
      </c>
      <c r="R327" s="77">
        <f>P327/'סכום נכסי הקרן'!$C$42</f>
        <v>9.1405807263617412E-8</v>
      </c>
    </row>
    <row r="328" spans="2:18">
      <c r="B328" s="75" t="s">
        <v>2682</v>
      </c>
      <c r="C328" s="82" t="s">
        <v>2373</v>
      </c>
      <c r="D328" s="69">
        <v>9130</v>
      </c>
      <c r="E328" s="69"/>
      <c r="F328" s="69" t="s">
        <v>486</v>
      </c>
      <c r="G328" s="94">
        <v>44742</v>
      </c>
      <c r="H328" s="69"/>
      <c r="I328" s="76">
        <v>2.7900000001326011</v>
      </c>
      <c r="J328" s="82" t="s">
        <v>2554</v>
      </c>
      <c r="K328" s="82" t="s">
        <v>131</v>
      </c>
      <c r="L328" s="83">
        <v>4.607E-2</v>
      </c>
      <c r="M328" s="83">
        <v>6.5300000003757047E-2</v>
      </c>
      <c r="N328" s="76">
        <v>458.17908999999997</v>
      </c>
      <c r="O328" s="78">
        <v>100.46</v>
      </c>
      <c r="P328" s="76">
        <v>1.8099394440000001</v>
      </c>
      <c r="Q328" s="77">
        <f t="shared" si="5"/>
        <v>2.2731671345469189E-5</v>
      </c>
      <c r="R328" s="77">
        <f>P328/'סכום נכסי הקרן'!$C$42</f>
        <v>5.4843485994439689E-7</v>
      </c>
    </row>
    <row r="329" spans="2:18">
      <c r="B329" s="75" t="s">
        <v>2682</v>
      </c>
      <c r="C329" s="82" t="s">
        <v>2373</v>
      </c>
      <c r="D329" s="69">
        <v>9313</v>
      </c>
      <c r="E329" s="69"/>
      <c r="F329" s="69" t="s">
        <v>486</v>
      </c>
      <c r="G329" s="94">
        <v>44886</v>
      </c>
      <c r="H329" s="69"/>
      <c r="I329" s="76">
        <v>2.8099999994278697</v>
      </c>
      <c r="J329" s="82" t="s">
        <v>2554</v>
      </c>
      <c r="K329" s="82" t="s">
        <v>131</v>
      </c>
      <c r="L329" s="83">
        <v>4.6409000000000006E-2</v>
      </c>
      <c r="M329" s="83">
        <v>6.3699999997687135E-2</v>
      </c>
      <c r="N329" s="76">
        <v>208.72602999999998</v>
      </c>
      <c r="O329" s="78">
        <v>100.09</v>
      </c>
      <c r="P329" s="76">
        <v>0.82149118700000001</v>
      </c>
      <c r="Q329" s="77">
        <f t="shared" si="5"/>
        <v>1.0317399147240956E-5</v>
      </c>
      <c r="R329" s="77">
        <f>P329/'סכום נכסי הקרן'!$C$42</f>
        <v>2.489223634422884E-7</v>
      </c>
    </row>
    <row r="330" spans="2:18">
      <c r="B330" s="75" t="s">
        <v>2682</v>
      </c>
      <c r="C330" s="82" t="s">
        <v>2373</v>
      </c>
      <c r="D330" s="69">
        <v>9496</v>
      </c>
      <c r="E330" s="69"/>
      <c r="F330" s="69" t="s">
        <v>486</v>
      </c>
      <c r="G330" s="94">
        <v>44985</v>
      </c>
      <c r="H330" s="69"/>
      <c r="I330" s="76">
        <v>2.8300000002372196</v>
      </c>
      <c r="J330" s="82" t="s">
        <v>2554</v>
      </c>
      <c r="K330" s="82" t="s">
        <v>131</v>
      </c>
      <c r="L330" s="83">
        <v>5.7419999999999999E-2</v>
      </c>
      <c r="M330" s="83">
        <v>6.680000001423321E-2</v>
      </c>
      <c r="N330" s="76">
        <v>325.81624299999999</v>
      </c>
      <c r="O330" s="78">
        <v>98.71</v>
      </c>
      <c r="P330" s="76">
        <v>1.26464749</v>
      </c>
      <c r="Q330" s="77">
        <f t="shared" si="5"/>
        <v>1.5883156315451031E-5</v>
      </c>
      <c r="R330" s="77">
        <f>P330/'סכום נכסי הקרן'!$C$42</f>
        <v>3.8320440573656178E-7</v>
      </c>
    </row>
    <row r="331" spans="2:18">
      <c r="B331" s="75" t="s">
        <v>2682</v>
      </c>
      <c r="C331" s="82" t="s">
        <v>2373</v>
      </c>
      <c r="D331" s="69">
        <v>8829</v>
      </c>
      <c r="E331" s="69"/>
      <c r="F331" s="69" t="s">
        <v>486</v>
      </c>
      <c r="G331" s="94">
        <v>44553</v>
      </c>
      <c r="H331" s="69"/>
      <c r="I331" s="76">
        <v>2.7900000000052056</v>
      </c>
      <c r="J331" s="82" t="s">
        <v>2554</v>
      </c>
      <c r="K331" s="82" t="s">
        <v>131</v>
      </c>
      <c r="L331" s="83">
        <v>4.6029999999999995E-2</v>
      </c>
      <c r="M331" s="83">
        <v>6.5199999999923278E-2</v>
      </c>
      <c r="N331" s="76">
        <v>9239.9450199999992</v>
      </c>
      <c r="O331" s="78">
        <v>100.46</v>
      </c>
      <c r="P331" s="76">
        <v>36.500444039000001</v>
      </c>
      <c r="Q331" s="77">
        <f t="shared" si="5"/>
        <v>4.5842202102880847E-4</v>
      </c>
      <c r="R331" s="77">
        <f>P331/'סכום נכסי הקרן'!$C$42</f>
        <v>1.1060102580115527E-5</v>
      </c>
    </row>
    <row r="332" spans="2:18">
      <c r="B332" s="75" t="s">
        <v>2683</v>
      </c>
      <c r="C332" s="82" t="s">
        <v>2373</v>
      </c>
      <c r="D332" s="69">
        <v>7770</v>
      </c>
      <c r="E332" s="69"/>
      <c r="F332" s="69" t="s">
        <v>486</v>
      </c>
      <c r="G332" s="94">
        <v>44004</v>
      </c>
      <c r="H332" s="69"/>
      <c r="I332" s="76">
        <v>2.050000000008489</v>
      </c>
      <c r="J332" s="82" t="s">
        <v>2554</v>
      </c>
      <c r="K332" s="82" t="s">
        <v>133</v>
      </c>
      <c r="L332" s="83">
        <v>6.8784999999999999E-2</v>
      </c>
      <c r="M332" s="83">
        <v>7.4700000000118852E-2</v>
      </c>
      <c r="N332" s="76">
        <v>38414.840315000001</v>
      </c>
      <c r="O332" s="78">
        <v>101.54</v>
      </c>
      <c r="P332" s="76">
        <v>94.235632104000004</v>
      </c>
      <c r="Q332" s="77">
        <f t="shared" si="5"/>
        <v>1.1835387228682735E-3</v>
      </c>
      <c r="R332" s="77">
        <f>P332/'סכום נכסי הקרן'!$C$42</f>
        <v>2.8554604888056661E-5</v>
      </c>
    </row>
    <row r="333" spans="2:18">
      <c r="B333" s="75" t="s">
        <v>2683</v>
      </c>
      <c r="C333" s="82" t="s">
        <v>2373</v>
      </c>
      <c r="D333" s="69">
        <v>8789</v>
      </c>
      <c r="E333" s="69"/>
      <c r="F333" s="69" t="s">
        <v>486</v>
      </c>
      <c r="G333" s="94">
        <v>44004</v>
      </c>
      <c r="H333" s="69"/>
      <c r="I333" s="76">
        <v>2.0499999999307219</v>
      </c>
      <c r="J333" s="82" t="s">
        <v>2554</v>
      </c>
      <c r="K333" s="82" t="s">
        <v>133</v>
      </c>
      <c r="L333" s="83">
        <v>6.8784999999999999E-2</v>
      </c>
      <c r="M333" s="83">
        <v>7.6099999998568243E-2</v>
      </c>
      <c r="N333" s="76">
        <v>4424.8976290000001</v>
      </c>
      <c r="O333" s="78">
        <v>101.27</v>
      </c>
      <c r="P333" s="76">
        <v>10.825874655</v>
      </c>
      <c r="Q333" s="77">
        <f t="shared" si="5"/>
        <v>1.3596599902858663E-4</v>
      </c>
      <c r="R333" s="77">
        <f>P333/'סכום נכסי הקרן'!$C$42</f>
        <v>3.2803788380173681E-6</v>
      </c>
    </row>
    <row r="334" spans="2:18">
      <c r="B334" s="75" t="s">
        <v>2683</v>
      </c>
      <c r="C334" s="82" t="s">
        <v>2373</v>
      </c>
      <c r="D334" s="69">
        <v>8980</v>
      </c>
      <c r="E334" s="69"/>
      <c r="F334" s="69" t="s">
        <v>486</v>
      </c>
      <c r="G334" s="94">
        <v>44627</v>
      </c>
      <c r="H334" s="69"/>
      <c r="I334" s="76">
        <v>2.0499999999317966</v>
      </c>
      <c r="J334" s="82" t="s">
        <v>2554</v>
      </c>
      <c r="K334" s="82" t="s">
        <v>133</v>
      </c>
      <c r="L334" s="83">
        <v>6.8784999999999999E-2</v>
      </c>
      <c r="M334" s="83">
        <v>7.7399999996453431E-2</v>
      </c>
      <c r="N334" s="76">
        <v>4505.3132500000002</v>
      </c>
      <c r="O334" s="78">
        <v>101.03</v>
      </c>
      <c r="P334" s="76">
        <v>10.996495534999999</v>
      </c>
      <c r="Q334" s="77">
        <f t="shared" si="5"/>
        <v>1.3810888716867995E-4</v>
      </c>
      <c r="R334" s="77">
        <f>P334/'סכום נכסי הקרן'!$C$42</f>
        <v>3.3320791524873307E-6</v>
      </c>
    </row>
    <row r="335" spans="2:18">
      <c r="B335" s="75" t="s">
        <v>2683</v>
      </c>
      <c r="C335" s="82" t="s">
        <v>2373</v>
      </c>
      <c r="D335" s="69">
        <v>9027</v>
      </c>
      <c r="E335" s="69"/>
      <c r="F335" s="69" t="s">
        <v>486</v>
      </c>
      <c r="G335" s="94">
        <v>44658</v>
      </c>
      <c r="H335" s="69"/>
      <c r="I335" s="76">
        <v>2.0500000002147152</v>
      </c>
      <c r="J335" s="82" t="s">
        <v>2554</v>
      </c>
      <c r="K335" s="82" t="s">
        <v>133</v>
      </c>
      <c r="L335" s="83">
        <v>6.8784999999999999E-2</v>
      </c>
      <c r="M335" s="83">
        <v>7.7400000010919803E-2</v>
      </c>
      <c r="N335" s="76">
        <v>667.84516499999995</v>
      </c>
      <c r="O335" s="78">
        <v>101.03</v>
      </c>
      <c r="P335" s="76">
        <v>1.6300656530000002</v>
      </c>
      <c r="Q335" s="77">
        <f t="shared" si="5"/>
        <v>2.047257261471872E-5</v>
      </c>
      <c r="R335" s="77">
        <f>P335/'סכום נכסי הקרן'!$C$42</f>
        <v>4.9393079479361127E-7</v>
      </c>
    </row>
    <row r="336" spans="2:18">
      <c r="B336" s="75" t="s">
        <v>2683</v>
      </c>
      <c r="C336" s="82" t="s">
        <v>2373</v>
      </c>
      <c r="D336" s="69">
        <v>9126</v>
      </c>
      <c r="E336" s="69"/>
      <c r="F336" s="69" t="s">
        <v>486</v>
      </c>
      <c r="G336" s="94">
        <v>44741</v>
      </c>
      <c r="H336" s="69"/>
      <c r="I336" s="76">
        <v>2.0500000000343035</v>
      </c>
      <c r="J336" s="82" t="s">
        <v>2554</v>
      </c>
      <c r="K336" s="82" t="s">
        <v>133</v>
      </c>
      <c r="L336" s="83">
        <v>6.8784999999999999E-2</v>
      </c>
      <c r="M336" s="83">
        <v>7.7400000001920988E-2</v>
      </c>
      <c r="N336" s="76">
        <v>5971.784232</v>
      </c>
      <c r="O336" s="78">
        <v>101.03</v>
      </c>
      <c r="P336" s="76">
        <v>14.575834129999999</v>
      </c>
      <c r="Q336" s="77">
        <f t="shared" si="5"/>
        <v>1.8306306994281558E-4</v>
      </c>
      <c r="R336" s="77">
        <f>P336/'סכום נכסי הקרן'!$C$42</f>
        <v>4.4166646437588273E-6</v>
      </c>
    </row>
    <row r="337" spans="2:18">
      <c r="B337" s="75" t="s">
        <v>2683</v>
      </c>
      <c r="C337" s="82" t="s">
        <v>2373</v>
      </c>
      <c r="D337" s="69">
        <v>9261</v>
      </c>
      <c r="E337" s="69"/>
      <c r="F337" s="69" t="s">
        <v>486</v>
      </c>
      <c r="G337" s="94">
        <v>44833</v>
      </c>
      <c r="H337" s="69"/>
      <c r="I337" s="76">
        <v>2.0399999999000848</v>
      </c>
      <c r="J337" s="82" t="s">
        <v>2554</v>
      </c>
      <c r="K337" s="82" t="s">
        <v>133</v>
      </c>
      <c r="L337" s="83">
        <v>6.8784999999999999E-2</v>
      </c>
      <c r="M337" s="83">
        <v>7.8099999997113534E-2</v>
      </c>
      <c r="N337" s="76">
        <v>4428.5141599999997</v>
      </c>
      <c r="O337" s="78">
        <v>101.03</v>
      </c>
      <c r="P337" s="76">
        <v>10.809045351999996</v>
      </c>
      <c r="Q337" s="77">
        <f t="shared" si="5"/>
        <v>1.35754633843946E-4</v>
      </c>
      <c r="R337" s="77">
        <f>P337/'סכום נכסי הקרן'!$C$42</f>
        <v>3.2752793434103158E-6</v>
      </c>
    </row>
    <row r="338" spans="2:18">
      <c r="B338" s="75" t="s">
        <v>2683</v>
      </c>
      <c r="C338" s="82" t="s">
        <v>2373</v>
      </c>
      <c r="D338" s="69">
        <v>9285</v>
      </c>
      <c r="E338" s="69"/>
      <c r="F338" s="69" t="s">
        <v>486</v>
      </c>
      <c r="G338" s="94">
        <v>44861</v>
      </c>
      <c r="H338" s="69"/>
      <c r="I338" s="76">
        <v>2.0499999997789207</v>
      </c>
      <c r="J338" s="82" t="s">
        <v>2554</v>
      </c>
      <c r="K338" s="82" t="s">
        <v>133</v>
      </c>
      <c r="L338" s="83">
        <v>6.8334999999999993E-2</v>
      </c>
      <c r="M338" s="83">
        <v>7.6199999994483528E-2</v>
      </c>
      <c r="N338" s="76">
        <v>1945.86223</v>
      </c>
      <c r="O338" s="78">
        <v>101.03</v>
      </c>
      <c r="P338" s="76">
        <v>4.7494289009999999</v>
      </c>
      <c r="Q338" s="77">
        <f t="shared" si="5"/>
        <v>5.9649761882422905E-5</v>
      </c>
      <c r="R338" s="77">
        <f>P338/'סכום נכסי הקרן'!$C$42</f>
        <v>1.4391378577723322E-6</v>
      </c>
    </row>
    <row r="339" spans="2:18">
      <c r="B339" s="75" t="s">
        <v>2683</v>
      </c>
      <c r="C339" s="82" t="s">
        <v>2373</v>
      </c>
      <c r="D339" s="69">
        <v>9374</v>
      </c>
      <c r="E339" s="69"/>
      <c r="F339" s="69" t="s">
        <v>486</v>
      </c>
      <c r="G339" s="94">
        <v>44910</v>
      </c>
      <c r="H339" s="69"/>
      <c r="I339" s="76">
        <v>2.05000000018318</v>
      </c>
      <c r="J339" s="82" t="s">
        <v>2554</v>
      </c>
      <c r="K339" s="82" t="s">
        <v>133</v>
      </c>
      <c r="L339" s="83">
        <v>6.8334999999999993E-2</v>
      </c>
      <c r="M339" s="83">
        <v>7.5000000012211993E-2</v>
      </c>
      <c r="N339" s="76">
        <v>1341.973966</v>
      </c>
      <c r="O339" s="78">
        <v>101.03</v>
      </c>
      <c r="P339" s="76">
        <v>3.2754683679999999</v>
      </c>
      <c r="Q339" s="77">
        <f t="shared" si="5"/>
        <v>4.1137768830157791E-5</v>
      </c>
      <c r="R339" s="77">
        <f>P339/'סכום נכסי הקרן'!$C$42</f>
        <v>9.9250891603663076E-7</v>
      </c>
    </row>
    <row r="340" spans="2:18">
      <c r="B340" s="75" t="s">
        <v>2684</v>
      </c>
      <c r="C340" s="82" t="s">
        <v>2373</v>
      </c>
      <c r="D340" s="69">
        <v>7382</v>
      </c>
      <c r="E340" s="69"/>
      <c r="F340" s="69" t="s">
        <v>486</v>
      </c>
      <c r="G340" s="94">
        <v>43860</v>
      </c>
      <c r="H340" s="69"/>
      <c r="I340" s="76">
        <v>2.9500000000261655</v>
      </c>
      <c r="J340" s="82" t="s">
        <v>1769</v>
      </c>
      <c r="K340" s="82" t="s">
        <v>129</v>
      </c>
      <c r="L340" s="83">
        <v>7.5902999999999998E-2</v>
      </c>
      <c r="M340" s="83">
        <v>8.3600000000523311E-2</v>
      </c>
      <c r="N340" s="76">
        <v>15910.705569</v>
      </c>
      <c r="O340" s="78">
        <v>99.67</v>
      </c>
      <c r="P340" s="76">
        <v>57.32739625</v>
      </c>
      <c r="Q340" s="77">
        <f t="shared" si="5"/>
        <v>7.1999509981753994E-4</v>
      </c>
      <c r="R340" s="77">
        <f>P340/'סכום נכסי הקרן'!$C$42</f>
        <v>1.7370936158981069E-5</v>
      </c>
    </row>
    <row r="341" spans="2:18">
      <c r="B341" s="75" t="s">
        <v>2685</v>
      </c>
      <c r="C341" s="82" t="s">
        <v>2373</v>
      </c>
      <c r="D341" s="69">
        <v>7823</v>
      </c>
      <c r="E341" s="69"/>
      <c r="F341" s="69" t="s">
        <v>486</v>
      </c>
      <c r="G341" s="94">
        <v>44027</v>
      </c>
      <c r="H341" s="69"/>
      <c r="I341" s="76">
        <v>3.8199999999742316</v>
      </c>
      <c r="J341" s="82" t="s">
        <v>2554</v>
      </c>
      <c r="K341" s="82" t="s">
        <v>131</v>
      </c>
      <c r="L341" s="83">
        <v>2.35E-2</v>
      </c>
      <c r="M341" s="83">
        <v>2.4499999999838949E-2</v>
      </c>
      <c r="N341" s="76">
        <v>11009.534464</v>
      </c>
      <c r="O341" s="78">
        <v>100.4</v>
      </c>
      <c r="P341" s="76">
        <v>43.464856266000005</v>
      </c>
      <c r="Q341" s="77">
        <f t="shared" si="5"/>
        <v>5.4589054401356493E-4</v>
      </c>
      <c r="R341" s="77">
        <f>P341/'סכום נכסי הקרן'!$C$42</f>
        <v>1.3170408787857244E-5</v>
      </c>
    </row>
    <row r="342" spans="2:18">
      <c r="B342" s="75" t="s">
        <v>2685</v>
      </c>
      <c r="C342" s="82" t="s">
        <v>2373</v>
      </c>
      <c r="D342" s="69">
        <v>7993</v>
      </c>
      <c r="E342" s="69"/>
      <c r="F342" s="69" t="s">
        <v>486</v>
      </c>
      <c r="G342" s="94">
        <v>44119</v>
      </c>
      <c r="H342" s="69"/>
      <c r="I342" s="76">
        <v>3.8200000000234677</v>
      </c>
      <c r="J342" s="82" t="s">
        <v>2554</v>
      </c>
      <c r="K342" s="82" t="s">
        <v>131</v>
      </c>
      <c r="L342" s="83">
        <v>2.35E-2</v>
      </c>
      <c r="M342" s="83">
        <v>2.4500000000218569E-2</v>
      </c>
      <c r="N342" s="76">
        <v>11009.534470999999</v>
      </c>
      <c r="O342" s="78">
        <v>100.4</v>
      </c>
      <c r="P342" s="76">
        <v>43.464856288999997</v>
      </c>
      <c r="Q342" s="77">
        <f t="shared" si="5"/>
        <v>5.4589054430242989E-4</v>
      </c>
      <c r="R342" s="77">
        <f>P342/'סכום נכסי הקרן'!$C$42</f>
        <v>1.3170408794826536E-5</v>
      </c>
    </row>
    <row r="343" spans="2:18">
      <c r="B343" s="75" t="s">
        <v>2685</v>
      </c>
      <c r="C343" s="82" t="s">
        <v>2373</v>
      </c>
      <c r="D343" s="69">
        <v>8187</v>
      </c>
      <c r="E343" s="69"/>
      <c r="F343" s="69" t="s">
        <v>486</v>
      </c>
      <c r="G343" s="94">
        <v>44211</v>
      </c>
      <c r="H343" s="69"/>
      <c r="I343" s="76">
        <v>3.8200000000496956</v>
      </c>
      <c r="J343" s="82" t="s">
        <v>2554</v>
      </c>
      <c r="K343" s="82" t="s">
        <v>131</v>
      </c>
      <c r="L343" s="83">
        <v>2.35E-2</v>
      </c>
      <c r="M343" s="83">
        <v>2.4500000000253076E-2</v>
      </c>
      <c r="N343" s="76">
        <v>11009.534464</v>
      </c>
      <c r="O343" s="78">
        <v>100.4</v>
      </c>
      <c r="P343" s="76">
        <v>43.464856261999998</v>
      </c>
      <c r="Q343" s="77">
        <f t="shared" si="5"/>
        <v>5.4589054396332734E-4</v>
      </c>
      <c r="R343" s="77">
        <f>P343/'סכום נכסי הקרן'!$C$42</f>
        <v>1.3170408786645191E-5</v>
      </c>
    </row>
    <row r="344" spans="2:18">
      <c r="B344" s="118"/>
      <c r="C344" s="118"/>
      <c r="D344" s="118"/>
      <c r="E344" s="118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2:18">
      <c r="B345" s="118"/>
      <c r="C345" s="118"/>
      <c r="D345" s="118"/>
      <c r="E345" s="118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2:18">
      <c r="B346" s="118"/>
      <c r="C346" s="118"/>
      <c r="D346" s="118"/>
      <c r="E346" s="118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2:18">
      <c r="B347" s="126" t="s">
        <v>215</v>
      </c>
      <c r="C347" s="118"/>
      <c r="D347" s="118"/>
      <c r="E347" s="118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2:18">
      <c r="B348" s="126" t="s">
        <v>109</v>
      </c>
      <c r="C348" s="118"/>
      <c r="D348" s="118"/>
      <c r="E348" s="118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  <row r="349" spans="2:18">
      <c r="B349" s="126" t="s">
        <v>198</v>
      </c>
      <c r="C349" s="118"/>
      <c r="D349" s="118"/>
      <c r="E349" s="118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</row>
    <row r="350" spans="2:18">
      <c r="B350" s="126" t="s">
        <v>206</v>
      </c>
      <c r="C350" s="118"/>
      <c r="D350" s="118"/>
      <c r="E350" s="118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</row>
    <row r="351" spans="2:18">
      <c r="B351" s="118"/>
      <c r="C351" s="118"/>
      <c r="D351" s="118"/>
      <c r="E351" s="118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2:18">
      <c r="B352" s="118"/>
      <c r="C352" s="118"/>
      <c r="D352" s="118"/>
      <c r="E352" s="118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</row>
    <row r="353" spans="2:18">
      <c r="B353" s="118"/>
      <c r="C353" s="118"/>
      <c r="D353" s="118"/>
      <c r="E353" s="118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</row>
    <row r="354" spans="2:18">
      <c r="B354" s="118"/>
      <c r="C354" s="118"/>
      <c r="D354" s="118"/>
      <c r="E354" s="118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</row>
    <row r="355" spans="2:18">
      <c r="B355" s="118"/>
      <c r="C355" s="118"/>
      <c r="D355" s="118"/>
      <c r="E355" s="118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>
      <c r="B356" s="118"/>
      <c r="C356" s="118"/>
      <c r="D356" s="118"/>
      <c r="E356" s="118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>
      <c r="B357" s="118"/>
      <c r="C357" s="118"/>
      <c r="D357" s="118"/>
      <c r="E357" s="118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>
      <c r="B358" s="118"/>
      <c r="C358" s="118"/>
      <c r="D358" s="118"/>
      <c r="E358" s="118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>
      <c r="B359" s="118"/>
      <c r="C359" s="118"/>
      <c r="D359" s="118"/>
      <c r="E359" s="118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>
      <c r="B360" s="118"/>
      <c r="C360" s="118"/>
      <c r="D360" s="118"/>
      <c r="E360" s="118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>
      <c r="B361" s="118"/>
      <c r="C361" s="118"/>
      <c r="D361" s="118"/>
      <c r="E361" s="118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>
      <c r="B362" s="118"/>
      <c r="C362" s="118"/>
      <c r="D362" s="118"/>
      <c r="E362" s="118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>
      <c r="B363" s="118"/>
      <c r="C363" s="118"/>
      <c r="D363" s="118"/>
      <c r="E363" s="118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>
      <c r="B364" s="118"/>
      <c r="C364" s="118"/>
      <c r="D364" s="118"/>
      <c r="E364" s="118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>
      <c r="B365" s="118"/>
      <c r="C365" s="118"/>
      <c r="D365" s="118"/>
      <c r="E365" s="118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>
      <c r="B366" s="118"/>
      <c r="C366" s="118"/>
      <c r="D366" s="118"/>
      <c r="E366" s="118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>
      <c r="B367" s="118"/>
      <c r="C367" s="118"/>
      <c r="D367" s="118"/>
      <c r="E367" s="118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>
      <c r="B368" s="118"/>
      <c r="C368" s="118"/>
      <c r="D368" s="118"/>
      <c r="E368" s="118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>
      <c r="B369" s="118"/>
      <c r="C369" s="118"/>
      <c r="D369" s="118"/>
      <c r="E369" s="118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>
      <c r="B370" s="118"/>
      <c r="C370" s="118"/>
      <c r="D370" s="118"/>
      <c r="E370" s="118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>
      <c r="B371" s="118"/>
      <c r="C371" s="118"/>
      <c r="D371" s="118"/>
      <c r="E371" s="118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>
      <c r="B372" s="118"/>
      <c r="C372" s="118"/>
      <c r="D372" s="118"/>
      <c r="E372" s="118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>
      <c r="B373" s="118"/>
      <c r="C373" s="118"/>
      <c r="D373" s="118"/>
      <c r="E373" s="118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>
      <c r="B374" s="118"/>
      <c r="C374" s="118"/>
      <c r="D374" s="118"/>
      <c r="E374" s="118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>
      <c r="B375" s="118"/>
      <c r="C375" s="118"/>
      <c r="D375" s="118"/>
      <c r="E375" s="118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>
      <c r="B376" s="118"/>
      <c r="C376" s="118"/>
      <c r="D376" s="118"/>
      <c r="E376" s="118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>
      <c r="B377" s="118"/>
      <c r="C377" s="118"/>
      <c r="D377" s="118"/>
      <c r="E377" s="118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>
      <c r="B378" s="118"/>
      <c r="C378" s="118"/>
      <c r="D378" s="118"/>
      <c r="E378" s="118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>
      <c r="B379" s="118"/>
      <c r="C379" s="118"/>
      <c r="D379" s="118"/>
      <c r="E379" s="118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>
      <c r="B380" s="118"/>
      <c r="C380" s="118"/>
      <c r="D380" s="118"/>
      <c r="E380" s="118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>
      <c r="B381" s="118"/>
      <c r="C381" s="118"/>
      <c r="D381" s="118"/>
      <c r="E381" s="118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>
      <c r="B382" s="118"/>
      <c r="C382" s="118"/>
      <c r="D382" s="118"/>
      <c r="E382" s="118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>
      <c r="B383" s="118"/>
      <c r="C383" s="118"/>
      <c r="D383" s="118"/>
      <c r="E383" s="118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>
      <c r="B384" s="118"/>
      <c r="C384" s="118"/>
      <c r="D384" s="118"/>
      <c r="E384" s="118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>
      <c r="B385" s="118"/>
      <c r="C385" s="118"/>
      <c r="D385" s="118"/>
      <c r="E385" s="118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>
      <c r="B386" s="118"/>
      <c r="C386" s="118"/>
      <c r="D386" s="118"/>
      <c r="E386" s="118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>
      <c r="B387" s="118"/>
      <c r="C387" s="118"/>
      <c r="D387" s="118"/>
      <c r="E387" s="118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>
      <c r="B388" s="118"/>
      <c r="C388" s="118"/>
      <c r="D388" s="118"/>
      <c r="E388" s="118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>
      <c r="B389" s="118"/>
      <c r="C389" s="118"/>
      <c r="D389" s="118"/>
      <c r="E389" s="118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>
      <c r="B390" s="118"/>
      <c r="C390" s="118"/>
      <c r="D390" s="118"/>
      <c r="E390" s="118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>
      <c r="B391" s="118"/>
      <c r="C391" s="118"/>
      <c r="D391" s="118"/>
      <c r="E391" s="118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>
      <c r="B392" s="118"/>
      <c r="C392" s="118"/>
      <c r="D392" s="118"/>
      <c r="E392" s="118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>
      <c r="B393" s="118"/>
      <c r="C393" s="118"/>
      <c r="D393" s="118"/>
      <c r="E393" s="118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>
      <c r="B394" s="118"/>
      <c r="C394" s="118"/>
      <c r="D394" s="118"/>
      <c r="E394" s="118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>
      <c r="B395" s="118"/>
      <c r="C395" s="118"/>
      <c r="D395" s="118"/>
      <c r="E395" s="118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>
      <c r="B396" s="118"/>
      <c r="C396" s="118"/>
      <c r="D396" s="118"/>
      <c r="E396" s="118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>
      <c r="B397" s="118"/>
      <c r="C397" s="118"/>
      <c r="D397" s="118"/>
      <c r="E397" s="118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>
      <c r="B398" s="118"/>
      <c r="C398" s="118"/>
      <c r="D398" s="118"/>
      <c r="E398" s="118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>
      <c r="B399" s="118"/>
      <c r="C399" s="118"/>
      <c r="D399" s="118"/>
      <c r="E399" s="118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>
      <c r="B400" s="118"/>
      <c r="C400" s="118"/>
      <c r="D400" s="118"/>
      <c r="E400" s="118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>
      <c r="B401" s="118"/>
      <c r="C401" s="118"/>
      <c r="D401" s="118"/>
      <c r="E401" s="118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>
      <c r="B402" s="118"/>
      <c r="C402" s="118"/>
      <c r="D402" s="118"/>
      <c r="E402" s="118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>
      <c r="B403" s="118"/>
      <c r="C403" s="118"/>
      <c r="D403" s="118"/>
      <c r="E403" s="118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>
      <c r="B404" s="118"/>
      <c r="C404" s="118"/>
      <c r="D404" s="118"/>
      <c r="E404" s="118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>
      <c r="B405" s="118"/>
      <c r="C405" s="118"/>
      <c r="D405" s="118"/>
      <c r="E405" s="118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>
      <c r="B406" s="118"/>
      <c r="C406" s="118"/>
      <c r="D406" s="118"/>
      <c r="E406" s="118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>
      <c r="B407" s="118"/>
      <c r="C407" s="118"/>
      <c r="D407" s="118"/>
      <c r="E407" s="118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>
      <c r="B408" s="118"/>
      <c r="C408" s="118"/>
      <c r="D408" s="118"/>
      <c r="E408" s="118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>
      <c r="B409" s="118"/>
      <c r="C409" s="118"/>
      <c r="D409" s="118"/>
      <c r="E409" s="118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>
      <c r="B410" s="118"/>
      <c r="C410" s="118"/>
      <c r="D410" s="118"/>
      <c r="E410" s="118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>
      <c r="B411" s="118"/>
      <c r="C411" s="118"/>
      <c r="D411" s="118"/>
      <c r="E411" s="118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>
      <c r="B412" s="118"/>
      <c r="C412" s="118"/>
      <c r="D412" s="118"/>
      <c r="E412" s="118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>
      <c r="B413" s="118"/>
      <c r="C413" s="118"/>
      <c r="D413" s="118"/>
      <c r="E413" s="118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  <row r="414" spans="2:18">
      <c r="B414" s="118"/>
      <c r="C414" s="118"/>
      <c r="D414" s="118"/>
      <c r="E414" s="118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</row>
    <row r="415" spans="2:18">
      <c r="B415" s="118"/>
      <c r="C415" s="118"/>
      <c r="D415" s="118"/>
      <c r="E415" s="118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</row>
    <row r="416" spans="2:18">
      <c r="B416" s="118"/>
      <c r="C416" s="118"/>
      <c r="D416" s="118"/>
      <c r="E416" s="118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</row>
    <row r="417" spans="2:18">
      <c r="B417" s="118"/>
      <c r="C417" s="118"/>
      <c r="D417" s="118"/>
      <c r="E417" s="118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</row>
    <row r="418" spans="2:18">
      <c r="B418" s="118"/>
      <c r="C418" s="118"/>
      <c r="D418" s="118"/>
      <c r="E418" s="118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2:18">
      <c r="B419" s="118"/>
      <c r="C419" s="118"/>
      <c r="D419" s="118"/>
      <c r="E419" s="118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</row>
    <row r="420" spans="2:18">
      <c r="B420" s="118"/>
      <c r="C420" s="118"/>
      <c r="D420" s="118"/>
      <c r="E420" s="118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</row>
    <row r="421" spans="2:18">
      <c r="B421" s="118"/>
      <c r="C421" s="118"/>
      <c r="D421" s="118"/>
      <c r="E421" s="118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</row>
    <row r="422" spans="2:18">
      <c r="B422" s="118"/>
      <c r="C422" s="118"/>
      <c r="D422" s="118"/>
      <c r="E422" s="118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</row>
    <row r="423" spans="2:18">
      <c r="B423" s="118"/>
      <c r="C423" s="118"/>
      <c r="D423" s="118"/>
      <c r="E423" s="118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</row>
    <row r="424" spans="2:18">
      <c r="B424" s="118"/>
      <c r="C424" s="118"/>
      <c r="D424" s="118"/>
      <c r="E424" s="118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</row>
    <row r="425" spans="2:18">
      <c r="B425" s="118"/>
      <c r="C425" s="118"/>
      <c r="D425" s="118"/>
      <c r="E425" s="118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</row>
    <row r="426" spans="2:18">
      <c r="B426" s="118"/>
      <c r="C426" s="118"/>
      <c r="D426" s="118"/>
      <c r="E426" s="118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</row>
    <row r="427" spans="2:18">
      <c r="B427" s="118"/>
      <c r="C427" s="118"/>
      <c r="D427" s="118"/>
      <c r="E427" s="118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</row>
    <row r="428" spans="2:18">
      <c r="B428" s="118"/>
      <c r="C428" s="118"/>
      <c r="D428" s="118"/>
      <c r="E428" s="118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</row>
    <row r="429" spans="2:18">
      <c r="B429" s="118"/>
      <c r="C429" s="118"/>
      <c r="D429" s="118"/>
      <c r="E429" s="118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2:18">
      <c r="B430" s="118"/>
      <c r="C430" s="118"/>
      <c r="D430" s="118"/>
      <c r="E430" s="118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2:18">
      <c r="B431" s="118"/>
      <c r="C431" s="118"/>
      <c r="D431" s="118"/>
      <c r="E431" s="118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</row>
    <row r="432" spans="2:18">
      <c r="B432" s="118"/>
      <c r="C432" s="118"/>
      <c r="D432" s="118"/>
      <c r="E432" s="118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</row>
    <row r="433" spans="2:18">
      <c r="B433" s="118"/>
      <c r="C433" s="118"/>
      <c r="D433" s="118"/>
      <c r="E433" s="118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</row>
    <row r="434" spans="2:18">
      <c r="B434" s="118"/>
      <c r="C434" s="118"/>
      <c r="D434" s="118"/>
      <c r="E434" s="118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</row>
    <row r="435" spans="2:18">
      <c r="B435" s="118"/>
      <c r="C435" s="118"/>
      <c r="D435" s="118"/>
      <c r="E435" s="118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</row>
    <row r="436" spans="2:18">
      <c r="B436" s="118"/>
      <c r="C436" s="118"/>
      <c r="D436" s="118"/>
      <c r="E436" s="118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</row>
    <row r="437" spans="2:18">
      <c r="B437" s="118"/>
      <c r="C437" s="118"/>
      <c r="D437" s="118"/>
      <c r="E437" s="118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</row>
    <row r="438" spans="2:18">
      <c r="B438" s="118"/>
      <c r="C438" s="118"/>
      <c r="D438" s="118"/>
      <c r="E438" s="118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</row>
    <row r="439" spans="2:18">
      <c r="B439" s="118"/>
      <c r="C439" s="118"/>
      <c r="D439" s="118"/>
      <c r="E439" s="118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</row>
    <row r="440" spans="2:18">
      <c r="B440" s="118"/>
      <c r="C440" s="118"/>
      <c r="D440" s="118"/>
      <c r="E440" s="118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2:18">
      <c r="B441" s="118"/>
      <c r="C441" s="118"/>
      <c r="D441" s="118"/>
      <c r="E441" s="118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2:18">
      <c r="B442" s="118"/>
      <c r="C442" s="118"/>
      <c r="D442" s="118"/>
      <c r="E442" s="118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</row>
    <row r="443" spans="2:18">
      <c r="B443" s="118"/>
      <c r="C443" s="118"/>
      <c r="D443" s="118"/>
      <c r="E443" s="118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</row>
    <row r="444" spans="2:18">
      <c r="B444" s="118"/>
      <c r="C444" s="118"/>
      <c r="D444" s="118"/>
      <c r="E444" s="118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</row>
    <row r="445" spans="2:18">
      <c r="B445" s="118"/>
      <c r="C445" s="118"/>
      <c r="D445" s="118"/>
      <c r="E445" s="118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</row>
    <row r="446" spans="2:18">
      <c r="B446" s="118"/>
      <c r="C446" s="118"/>
      <c r="D446" s="118"/>
      <c r="E446" s="118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</row>
    <row r="447" spans="2:18">
      <c r="B447" s="118"/>
      <c r="C447" s="118"/>
      <c r="D447" s="118"/>
      <c r="E447" s="118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</row>
    <row r="448" spans="2:18">
      <c r="B448" s="118"/>
      <c r="C448" s="118"/>
      <c r="D448" s="118"/>
      <c r="E448" s="118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</row>
    <row r="449" spans="2:18">
      <c r="B449" s="118"/>
      <c r="C449" s="118"/>
      <c r="D449" s="118"/>
      <c r="E449" s="118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</row>
    <row r="450" spans="2:18">
      <c r="B450" s="118"/>
      <c r="C450" s="118"/>
      <c r="D450" s="118"/>
      <c r="E450" s="118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</row>
    <row r="451" spans="2:18">
      <c r="B451" s="118"/>
      <c r="C451" s="118"/>
      <c r="D451" s="118"/>
      <c r="E451" s="118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</row>
    <row r="452" spans="2:18">
      <c r="B452" s="118"/>
      <c r="C452" s="118"/>
      <c r="D452" s="118"/>
      <c r="E452" s="118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2:18">
      <c r="B453" s="118"/>
      <c r="C453" s="118"/>
      <c r="D453" s="118"/>
      <c r="E453" s="118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2:18">
      <c r="B454" s="118"/>
      <c r="C454" s="118"/>
      <c r="D454" s="118"/>
      <c r="E454" s="118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</row>
    <row r="455" spans="2:18">
      <c r="B455" s="118"/>
      <c r="C455" s="118"/>
      <c r="D455" s="118"/>
      <c r="E455" s="118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</row>
    <row r="456" spans="2:18">
      <c r="B456" s="118"/>
      <c r="C456" s="118"/>
      <c r="D456" s="118"/>
      <c r="E456" s="118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</row>
    <row r="457" spans="2:18">
      <c r="B457" s="118"/>
      <c r="C457" s="118"/>
      <c r="D457" s="118"/>
      <c r="E457" s="118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</row>
    <row r="458" spans="2:18">
      <c r="B458" s="118"/>
      <c r="C458" s="118"/>
      <c r="D458" s="118"/>
      <c r="E458" s="118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</row>
    <row r="459" spans="2:18">
      <c r="B459" s="118"/>
      <c r="C459" s="118"/>
      <c r="D459" s="118"/>
      <c r="E459" s="118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</row>
    <row r="460" spans="2:18">
      <c r="B460" s="118"/>
      <c r="C460" s="118"/>
      <c r="D460" s="118"/>
      <c r="E460" s="118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</row>
    <row r="461" spans="2:18">
      <c r="B461" s="118"/>
      <c r="C461" s="118"/>
      <c r="D461" s="118"/>
      <c r="E461" s="118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</row>
    <row r="462" spans="2:18">
      <c r="B462" s="118"/>
      <c r="C462" s="118"/>
      <c r="D462" s="118"/>
      <c r="E462" s="118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2:18">
      <c r="B463" s="118"/>
      <c r="C463" s="118"/>
      <c r="D463" s="118"/>
      <c r="E463" s="118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2:18">
      <c r="B464" s="118"/>
      <c r="C464" s="118"/>
      <c r="D464" s="118"/>
      <c r="E464" s="118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2:18">
      <c r="B465" s="118"/>
      <c r="C465" s="118"/>
      <c r="D465" s="118"/>
      <c r="E465" s="118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</row>
    <row r="466" spans="2:18">
      <c r="B466" s="118"/>
      <c r="C466" s="118"/>
      <c r="D466" s="118"/>
      <c r="E466" s="118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</row>
    <row r="467" spans="2:18">
      <c r="B467" s="118"/>
      <c r="C467" s="118"/>
      <c r="D467" s="118"/>
      <c r="E467" s="118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</row>
    <row r="468" spans="2:18">
      <c r="B468" s="118"/>
      <c r="C468" s="118"/>
      <c r="D468" s="118"/>
      <c r="E468" s="118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</row>
    <row r="469" spans="2:18">
      <c r="B469" s="118"/>
      <c r="C469" s="118"/>
      <c r="D469" s="118"/>
      <c r="E469" s="118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</row>
    <row r="470" spans="2:18">
      <c r="B470" s="118"/>
      <c r="C470" s="118"/>
      <c r="D470" s="118"/>
      <c r="E470" s="118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</row>
    <row r="471" spans="2:18">
      <c r="B471" s="118"/>
      <c r="C471" s="118"/>
      <c r="D471" s="118"/>
      <c r="E471" s="118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</row>
    <row r="472" spans="2:18">
      <c r="B472" s="118"/>
      <c r="C472" s="118"/>
      <c r="D472" s="118"/>
      <c r="E472" s="118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</row>
    <row r="473" spans="2:18">
      <c r="B473" s="118"/>
      <c r="C473" s="118"/>
      <c r="D473" s="118"/>
      <c r="E473" s="118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</row>
    <row r="474" spans="2:18">
      <c r="B474" s="118"/>
      <c r="C474" s="118"/>
      <c r="D474" s="118"/>
      <c r="E474" s="118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</row>
    <row r="475" spans="2:18">
      <c r="B475" s="118"/>
      <c r="C475" s="118"/>
      <c r="D475" s="118"/>
      <c r="E475" s="118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2:18">
      <c r="B476" s="118"/>
      <c r="C476" s="118"/>
      <c r="D476" s="118"/>
      <c r="E476" s="118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2:18">
      <c r="B477" s="118"/>
      <c r="C477" s="118"/>
      <c r="D477" s="118"/>
      <c r="E477" s="118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</row>
    <row r="478" spans="2:18">
      <c r="B478" s="118"/>
      <c r="C478" s="118"/>
      <c r="D478" s="118"/>
      <c r="E478" s="118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</row>
    <row r="479" spans="2:18">
      <c r="B479" s="118"/>
      <c r="C479" s="118"/>
      <c r="D479" s="118"/>
      <c r="E479" s="118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</row>
    <row r="480" spans="2:18">
      <c r="B480" s="118"/>
      <c r="C480" s="118"/>
      <c r="D480" s="118"/>
      <c r="E480" s="118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</row>
    <row r="481" spans="2:18">
      <c r="B481" s="118"/>
      <c r="C481" s="118"/>
      <c r="D481" s="118"/>
      <c r="E481" s="118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</row>
    <row r="482" spans="2:18">
      <c r="B482" s="118"/>
      <c r="C482" s="118"/>
      <c r="D482" s="118"/>
      <c r="E482" s="118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</row>
    <row r="483" spans="2:18">
      <c r="B483" s="118"/>
      <c r="C483" s="118"/>
      <c r="D483" s="118"/>
      <c r="E483" s="118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</row>
    <row r="484" spans="2:18">
      <c r="B484" s="118"/>
      <c r="C484" s="118"/>
      <c r="D484" s="118"/>
      <c r="E484" s="118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</row>
    <row r="485" spans="2:18">
      <c r="B485" s="118"/>
      <c r="C485" s="118"/>
      <c r="D485" s="118"/>
      <c r="E485" s="118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</row>
    <row r="486" spans="2:18">
      <c r="B486" s="118"/>
      <c r="C486" s="118"/>
      <c r="D486" s="118"/>
      <c r="E486" s="118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</row>
    <row r="487" spans="2:18">
      <c r="B487" s="118"/>
      <c r="C487" s="118"/>
      <c r="D487" s="118"/>
      <c r="E487" s="118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</row>
    <row r="488" spans="2:18">
      <c r="B488" s="118"/>
      <c r="C488" s="118"/>
      <c r="D488" s="118"/>
      <c r="E488" s="118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</row>
    <row r="489" spans="2:18">
      <c r="B489" s="118"/>
      <c r="C489" s="118"/>
      <c r="D489" s="118"/>
      <c r="E489" s="118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0" spans="2:18">
      <c r="B490" s="118"/>
      <c r="C490" s="118"/>
      <c r="D490" s="118"/>
      <c r="E490" s="118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</row>
    <row r="491" spans="2:18">
      <c r="B491" s="118"/>
      <c r="C491" s="118"/>
      <c r="D491" s="118"/>
      <c r="E491" s="118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</row>
    <row r="492" spans="2:18">
      <c r="B492" s="118"/>
      <c r="C492" s="118"/>
      <c r="D492" s="118"/>
      <c r="E492" s="118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</row>
    <row r="493" spans="2:18">
      <c r="B493" s="118"/>
      <c r="C493" s="118"/>
      <c r="D493" s="118"/>
      <c r="E493" s="118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</row>
    <row r="494" spans="2:18">
      <c r="B494" s="118"/>
      <c r="C494" s="118"/>
      <c r="D494" s="118"/>
      <c r="E494" s="118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</row>
    <row r="495" spans="2:18">
      <c r="B495" s="118"/>
      <c r="C495" s="118"/>
      <c r="D495" s="118"/>
      <c r="E495" s="118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</row>
    <row r="496" spans="2:18">
      <c r="B496" s="118"/>
      <c r="C496" s="118"/>
      <c r="D496" s="118"/>
      <c r="E496" s="118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</row>
    <row r="497" spans="2:18">
      <c r="B497" s="118"/>
      <c r="C497" s="118"/>
      <c r="D497" s="118"/>
      <c r="E497" s="118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</row>
    <row r="498" spans="2:18">
      <c r="B498" s="118"/>
      <c r="C498" s="118"/>
      <c r="D498" s="118"/>
      <c r="E498" s="118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</row>
    <row r="499" spans="2:18">
      <c r="B499" s="118"/>
      <c r="C499" s="118"/>
      <c r="D499" s="118"/>
      <c r="E499" s="118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</row>
    <row r="500" spans="2:18">
      <c r="B500" s="118"/>
      <c r="C500" s="118"/>
      <c r="D500" s="118"/>
      <c r="E500" s="118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</row>
    <row r="501" spans="2:18">
      <c r="B501" s="118"/>
      <c r="C501" s="118"/>
      <c r="D501" s="118"/>
      <c r="E501" s="118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</row>
    <row r="502" spans="2:18">
      <c r="B502" s="118"/>
      <c r="C502" s="118"/>
      <c r="D502" s="118"/>
      <c r="E502" s="118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</row>
    <row r="503" spans="2:18">
      <c r="B503" s="118"/>
      <c r="C503" s="118"/>
      <c r="D503" s="118"/>
      <c r="E503" s="118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</row>
    <row r="504" spans="2:18">
      <c r="B504" s="118"/>
      <c r="C504" s="118"/>
      <c r="D504" s="118"/>
      <c r="E504" s="118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</row>
    <row r="505" spans="2:18">
      <c r="B505" s="118"/>
      <c r="C505" s="118"/>
      <c r="D505" s="118"/>
      <c r="E505" s="118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</row>
    <row r="506" spans="2:18">
      <c r="B506" s="118"/>
      <c r="C506" s="118"/>
      <c r="D506" s="118"/>
      <c r="E506" s="118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</row>
    <row r="507" spans="2:18">
      <c r="B507" s="118"/>
      <c r="C507" s="118"/>
      <c r="D507" s="118"/>
      <c r="E507" s="118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</row>
    <row r="508" spans="2:18">
      <c r="B508" s="118"/>
      <c r="C508" s="118"/>
      <c r="D508" s="118"/>
      <c r="E508" s="118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</row>
    <row r="509" spans="2:18">
      <c r="B509" s="118"/>
      <c r="C509" s="118"/>
      <c r="D509" s="118"/>
      <c r="E509" s="118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</row>
    <row r="510" spans="2:18">
      <c r="B510" s="118"/>
      <c r="C510" s="118"/>
      <c r="D510" s="118"/>
      <c r="E510" s="118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</row>
    <row r="511" spans="2:18">
      <c r="B511" s="118"/>
      <c r="C511" s="118"/>
      <c r="D511" s="118"/>
      <c r="E511" s="118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</row>
    <row r="512" spans="2:18">
      <c r="B512" s="118"/>
      <c r="C512" s="118"/>
      <c r="D512" s="118"/>
      <c r="E512" s="118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</row>
    <row r="513" spans="2:18">
      <c r="B513" s="118"/>
      <c r="C513" s="118"/>
      <c r="D513" s="118"/>
      <c r="E513" s="118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</row>
    <row r="514" spans="2:18">
      <c r="B514" s="118"/>
      <c r="C514" s="118"/>
      <c r="D514" s="118"/>
      <c r="E514" s="118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</row>
    <row r="515" spans="2:18">
      <c r="B515" s="118"/>
      <c r="C515" s="118"/>
      <c r="D515" s="118"/>
      <c r="E515" s="118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</row>
    <row r="516" spans="2:18">
      <c r="B516" s="118"/>
      <c r="C516" s="118"/>
      <c r="D516" s="118"/>
      <c r="E516" s="11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</row>
    <row r="517" spans="2:18">
      <c r="B517" s="118"/>
      <c r="C517" s="118"/>
      <c r="D517" s="118"/>
      <c r="E517" s="118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</row>
    <row r="518" spans="2:18">
      <c r="B518" s="118"/>
      <c r="C518" s="118"/>
      <c r="D518" s="118"/>
      <c r="E518" s="118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</row>
    <row r="519" spans="2:18">
      <c r="B519" s="118"/>
      <c r="C519" s="118"/>
      <c r="D519" s="118"/>
      <c r="E519" s="118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</row>
    <row r="520" spans="2:18">
      <c r="B520" s="118"/>
      <c r="C520" s="118"/>
      <c r="D520" s="118"/>
      <c r="E520" s="118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</row>
    <row r="521" spans="2:18">
      <c r="B521" s="118"/>
      <c r="C521" s="118"/>
      <c r="D521" s="118"/>
      <c r="E521" s="118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</row>
    <row r="522" spans="2:18">
      <c r="B522" s="118"/>
      <c r="C522" s="118"/>
      <c r="D522" s="118"/>
      <c r="E522" s="118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</row>
    <row r="523" spans="2:18">
      <c r="B523" s="118"/>
      <c r="C523" s="118"/>
      <c r="D523" s="118"/>
      <c r="E523" s="118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</row>
    <row r="524" spans="2:18">
      <c r="B524" s="118"/>
      <c r="C524" s="118"/>
      <c r="D524" s="118"/>
      <c r="E524" s="11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</row>
    <row r="525" spans="2:18">
      <c r="B525" s="118"/>
      <c r="C525" s="118"/>
      <c r="D525" s="118"/>
      <c r="E525" s="118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</row>
    <row r="526" spans="2:18">
      <c r="B526" s="118"/>
      <c r="C526" s="118"/>
      <c r="D526" s="118"/>
      <c r="E526" s="118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</row>
    <row r="527" spans="2:18">
      <c r="B527" s="118"/>
      <c r="C527" s="118"/>
      <c r="D527" s="118"/>
      <c r="E527" s="118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</row>
    <row r="528" spans="2:18">
      <c r="B528" s="118"/>
      <c r="C528" s="118"/>
      <c r="D528" s="118"/>
      <c r="E528" s="118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</row>
    <row r="529" spans="2:18">
      <c r="B529" s="118"/>
      <c r="C529" s="118"/>
      <c r="D529" s="118"/>
      <c r="E529" s="118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</row>
    <row r="530" spans="2:18">
      <c r="B530" s="118"/>
      <c r="C530" s="118"/>
      <c r="D530" s="118"/>
      <c r="E530" s="118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</row>
    <row r="531" spans="2:18">
      <c r="B531" s="118"/>
      <c r="C531" s="118"/>
      <c r="D531" s="118"/>
      <c r="E531" s="118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</row>
    <row r="532" spans="2:18">
      <c r="B532" s="118"/>
      <c r="C532" s="118"/>
      <c r="D532" s="118"/>
      <c r="E532" s="118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</row>
    <row r="533" spans="2:18">
      <c r="B533" s="118"/>
      <c r="C533" s="118"/>
      <c r="D533" s="118"/>
      <c r="E533" s="118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</row>
    <row r="534" spans="2:18">
      <c r="B534" s="118"/>
      <c r="C534" s="118"/>
      <c r="D534" s="118"/>
      <c r="E534" s="118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</row>
    <row r="535" spans="2:18">
      <c r="B535" s="118"/>
      <c r="C535" s="118"/>
      <c r="D535" s="118"/>
      <c r="E535" s="118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</row>
    <row r="536" spans="2:18">
      <c r="B536" s="118"/>
      <c r="C536" s="118"/>
      <c r="D536" s="118"/>
      <c r="E536" s="118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</row>
    <row r="537" spans="2:18">
      <c r="B537" s="118"/>
      <c r="C537" s="118"/>
      <c r="D537" s="118"/>
      <c r="E537" s="118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</row>
    <row r="538" spans="2:18">
      <c r="B538" s="118"/>
      <c r="C538" s="118"/>
      <c r="D538" s="118"/>
      <c r="E538" s="118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</row>
    <row r="539" spans="2:18">
      <c r="B539" s="118"/>
      <c r="C539" s="118"/>
      <c r="D539" s="118"/>
      <c r="E539" s="118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</row>
    <row r="540" spans="2:18">
      <c r="B540" s="118"/>
      <c r="C540" s="118"/>
      <c r="D540" s="118"/>
      <c r="E540" s="118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</row>
    <row r="541" spans="2:18">
      <c r="B541" s="118"/>
      <c r="C541" s="118"/>
      <c r="D541" s="118"/>
      <c r="E541" s="118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</row>
    <row r="542" spans="2:18">
      <c r="B542" s="118"/>
      <c r="C542" s="118"/>
      <c r="D542" s="118"/>
      <c r="E542" s="118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</row>
    <row r="543" spans="2:18">
      <c r="B543" s="118"/>
      <c r="C543" s="118"/>
      <c r="D543" s="118"/>
      <c r="E543" s="118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</row>
    <row r="544" spans="2:18">
      <c r="B544" s="118"/>
      <c r="C544" s="118"/>
      <c r="D544" s="118"/>
      <c r="E544" s="118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</row>
    <row r="545" spans="2:18">
      <c r="B545" s="118"/>
      <c r="C545" s="118"/>
      <c r="D545" s="118"/>
      <c r="E545" s="118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</row>
    <row r="546" spans="2:18">
      <c r="B546" s="118"/>
      <c r="C546" s="118"/>
      <c r="D546" s="118"/>
      <c r="E546" s="118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</row>
    <row r="547" spans="2:18">
      <c r="B547" s="118"/>
      <c r="C547" s="118"/>
      <c r="D547" s="118"/>
      <c r="E547" s="118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</row>
    <row r="548" spans="2:18">
      <c r="B548" s="118"/>
      <c r="C548" s="118"/>
      <c r="D548" s="118"/>
      <c r="E548" s="118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</row>
    <row r="549" spans="2:18">
      <c r="B549" s="118"/>
      <c r="C549" s="118"/>
      <c r="D549" s="118"/>
      <c r="E549" s="118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</row>
    <row r="550" spans="2:18">
      <c r="B550" s="118"/>
      <c r="C550" s="118"/>
      <c r="D550" s="118"/>
      <c r="E550" s="118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</row>
    <row r="551" spans="2:18">
      <c r="B551" s="118"/>
      <c r="C551" s="118"/>
      <c r="D551" s="118"/>
      <c r="E551" s="118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</row>
    <row r="552" spans="2:18">
      <c r="B552" s="118"/>
      <c r="C552" s="118"/>
      <c r="D552" s="118"/>
      <c r="E552" s="118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</row>
    <row r="553" spans="2:18">
      <c r="B553" s="118"/>
      <c r="C553" s="118"/>
      <c r="D553" s="118"/>
      <c r="E553" s="118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</row>
    <row r="554" spans="2:18">
      <c r="B554" s="118"/>
      <c r="C554" s="118"/>
      <c r="D554" s="118"/>
      <c r="E554" s="118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</row>
    <row r="555" spans="2:18">
      <c r="B555" s="118"/>
      <c r="C555" s="118"/>
      <c r="D555" s="118"/>
      <c r="E555" s="118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</row>
    <row r="556" spans="2:18">
      <c r="B556" s="118"/>
      <c r="C556" s="118"/>
      <c r="D556" s="118"/>
      <c r="E556" s="118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</row>
    <row r="557" spans="2:18">
      <c r="B557" s="118"/>
      <c r="C557" s="118"/>
      <c r="D557" s="118"/>
      <c r="E557" s="118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</row>
    <row r="558" spans="2:18">
      <c r="B558" s="118"/>
      <c r="C558" s="118"/>
      <c r="D558" s="118"/>
      <c r="E558" s="118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</row>
    <row r="559" spans="2:18">
      <c r="B559" s="118"/>
      <c r="C559" s="118"/>
      <c r="D559" s="118"/>
      <c r="E559" s="118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</row>
    <row r="560" spans="2:18">
      <c r="B560" s="118"/>
      <c r="C560" s="118"/>
      <c r="D560" s="118"/>
      <c r="E560" s="118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</row>
    <row r="561" spans="2:18">
      <c r="B561" s="118"/>
      <c r="C561" s="118"/>
      <c r="D561" s="118"/>
      <c r="E561" s="118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</row>
    <row r="562" spans="2:18">
      <c r="B562" s="118"/>
      <c r="C562" s="118"/>
      <c r="D562" s="118"/>
      <c r="E562" s="118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</row>
    <row r="563" spans="2:18">
      <c r="B563" s="118"/>
      <c r="C563" s="118"/>
      <c r="D563" s="118"/>
      <c r="E563" s="118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</row>
    <row r="564" spans="2:18">
      <c r="B564" s="118"/>
      <c r="C564" s="118"/>
      <c r="D564" s="118"/>
      <c r="E564" s="118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</row>
    <row r="565" spans="2:18">
      <c r="B565" s="118"/>
      <c r="C565" s="118"/>
      <c r="D565" s="118"/>
      <c r="E565" s="118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</row>
    <row r="566" spans="2:18">
      <c r="B566" s="118"/>
      <c r="C566" s="118"/>
      <c r="D566" s="118"/>
      <c r="E566" s="118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</row>
    <row r="567" spans="2:18">
      <c r="B567" s="118"/>
      <c r="C567" s="118"/>
      <c r="D567" s="118"/>
      <c r="E567" s="118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</row>
    <row r="568" spans="2:18">
      <c r="B568" s="118"/>
      <c r="C568" s="118"/>
      <c r="D568" s="118"/>
      <c r="E568" s="118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</row>
    <row r="569" spans="2:18">
      <c r="B569" s="118"/>
      <c r="C569" s="118"/>
      <c r="D569" s="118"/>
      <c r="E569" s="118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</row>
    <row r="570" spans="2:18">
      <c r="B570" s="118"/>
      <c r="C570" s="118"/>
      <c r="D570" s="118"/>
      <c r="E570" s="118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</row>
    <row r="571" spans="2:18">
      <c r="B571" s="118"/>
      <c r="C571" s="118"/>
      <c r="D571" s="118"/>
      <c r="E571" s="118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</row>
    <row r="572" spans="2:18">
      <c r="B572" s="118"/>
      <c r="C572" s="118"/>
      <c r="D572" s="118"/>
      <c r="E572" s="118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</row>
    <row r="573" spans="2:18">
      <c r="B573" s="118"/>
      <c r="C573" s="118"/>
      <c r="D573" s="118"/>
      <c r="E573" s="118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</row>
    <row r="574" spans="2:18">
      <c r="B574" s="118"/>
      <c r="C574" s="118"/>
      <c r="D574" s="118"/>
      <c r="E574" s="118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</row>
    <row r="575" spans="2:18">
      <c r="B575" s="118"/>
      <c r="C575" s="118"/>
      <c r="D575" s="118"/>
      <c r="E575" s="118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</row>
    <row r="576" spans="2:18">
      <c r="B576" s="118"/>
      <c r="C576" s="118"/>
      <c r="D576" s="118"/>
      <c r="E576" s="118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</row>
    <row r="577" spans="2:18">
      <c r="B577" s="118"/>
      <c r="C577" s="118"/>
      <c r="D577" s="118"/>
      <c r="E577" s="118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</row>
    <row r="578" spans="2:18">
      <c r="B578" s="118"/>
      <c r="C578" s="118"/>
      <c r="D578" s="118"/>
      <c r="E578" s="118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</row>
    <row r="579" spans="2:18">
      <c r="B579" s="118"/>
      <c r="C579" s="118"/>
      <c r="D579" s="118"/>
      <c r="E579" s="118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</row>
    <row r="580" spans="2:18">
      <c r="B580" s="118"/>
      <c r="C580" s="118"/>
      <c r="D580" s="118"/>
      <c r="E580" s="118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</row>
    <row r="581" spans="2:18">
      <c r="B581" s="118"/>
      <c r="C581" s="118"/>
      <c r="D581" s="118"/>
      <c r="E581" s="118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</row>
    <row r="582" spans="2:18">
      <c r="B582" s="118"/>
      <c r="C582" s="118"/>
      <c r="D582" s="118"/>
      <c r="E582" s="118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</row>
    <row r="583" spans="2:18">
      <c r="B583" s="118"/>
      <c r="C583" s="118"/>
      <c r="D583" s="118"/>
      <c r="E583" s="118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</row>
    <row r="584" spans="2:18">
      <c r="B584" s="118"/>
      <c r="C584" s="118"/>
      <c r="D584" s="118"/>
      <c r="E584" s="118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</row>
    <row r="585" spans="2:18">
      <c r="B585" s="118"/>
      <c r="C585" s="118"/>
      <c r="D585" s="118"/>
      <c r="E585" s="118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</row>
    <row r="586" spans="2:18">
      <c r="B586" s="118"/>
      <c r="C586" s="118"/>
      <c r="D586" s="118"/>
      <c r="E586" s="118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</row>
    <row r="587" spans="2:18">
      <c r="B587" s="118"/>
      <c r="C587" s="118"/>
      <c r="D587" s="118"/>
      <c r="E587" s="118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</row>
    <row r="588" spans="2:18">
      <c r="B588" s="118"/>
      <c r="C588" s="118"/>
      <c r="D588" s="118"/>
      <c r="E588" s="118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</row>
    <row r="589" spans="2:18">
      <c r="B589" s="118"/>
      <c r="C589" s="118"/>
      <c r="D589" s="118"/>
      <c r="E589" s="118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</row>
    <row r="590" spans="2:18">
      <c r="B590" s="118"/>
      <c r="C590" s="118"/>
      <c r="D590" s="118"/>
      <c r="E590" s="118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</row>
    <row r="591" spans="2:18">
      <c r="B591" s="118"/>
      <c r="C591" s="118"/>
      <c r="D591" s="118"/>
      <c r="E591" s="118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</row>
    <row r="592" spans="2:18">
      <c r="B592" s="118"/>
      <c r="C592" s="118"/>
      <c r="D592" s="118"/>
      <c r="E592" s="118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</row>
    <row r="593" spans="2:18">
      <c r="B593" s="118"/>
      <c r="C593" s="118"/>
      <c r="D593" s="118"/>
      <c r="E593" s="118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</row>
    <row r="594" spans="2:18">
      <c r="B594" s="118"/>
      <c r="C594" s="118"/>
      <c r="D594" s="118"/>
      <c r="E594" s="118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</row>
    <row r="595" spans="2:18">
      <c r="B595" s="118"/>
      <c r="C595" s="118"/>
      <c r="D595" s="118"/>
      <c r="E595" s="118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</row>
    <row r="596" spans="2:18">
      <c r="B596" s="118"/>
      <c r="C596" s="118"/>
      <c r="D596" s="118"/>
      <c r="E596" s="118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</row>
    <row r="597" spans="2:18">
      <c r="B597" s="118"/>
      <c r="C597" s="118"/>
      <c r="D597" s="118"/>
      <c r="E597" s="118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</row>
    <row r="598" spans="2:18">
      <c r="B598" s="118"/>
      <c r="C598" s="118"/>
      <c r="D598" s="118"/>
      <c r="E598" s="118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</row>
    <row r="599" spans="2:18">
      <c r="B599" s="118"/>
      <c r="C599" s="118"/>
      <c r="D599" s="118"/>
      <c r="E599" s="118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</row>
    <row r="600" spans="2:18">
      <c r="B600" s="118"/>
      <c r="C600" s="118"/>
      <c r="D600" s="118"/>
      <c r="E600" s="118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</row>
    <row r="601" spans="2:18">
      <c r="B601" s="118"/>
      <c r="C601" s="118"/>
      <c r="D601" s="118"/>
      <c r="E601" s="118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</row>
    <row r="602" spans="2:18">
      <c r="B602" s="118"/>
      <c r="C602" s="118"/>
      <c r="D602" s="118"/>
      <c r="E602" s="118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</row>
    <row r="603" spans="2:18">
      <c r="B603" s="118"/>
      <c r="C603" s="118"/>
      <c r="D603" s="118"/>
      <c r="E603" s="118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</row>
    <row r="604" spans="2:18">
      <c r="B604" s="118"/>
      <c r="C604" s="118"/>
      <c r="D604" s="118"/>
      <c r="E604" s="118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</row>
    <row r="605" spans="2:18">
      <c r="B605" s="118"/>
      <c r="C605" s="118"/>
      <c r="D605" s="118"/>
      <c r="E605" s="118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</row>
    <row r="606" spans="2:18">
      <c r="B606" s="118"/>
      <c r="C606" s="118"/>
      <c r="D606" s="118"/>
      <c r="E606" s="118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</row>
    <row r="607" spans="2:18">
      <c r="B607" s="118"/>
      <c r="C607" s="118"/>
      <c r="D607" s="118"/>
      <c r="E607" s="118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</row>
    <row r="608" spans="2:18">
      <c r="B608" s="118"/>
      <c r="C608" s="118"/>
      <c r="D608" s="118"/>
      <c r="E608" s="118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</row>
    <row r="609" spans="2:18">
      <c r="B609" s="118"/>
      <c r="C609" s="118"/>
      <c r="D609" s="118"/>
      <c r="E609" s="118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</row>
    <row r="610" spans="2:18">
      <c r="B610" s="118"/>
      <c r="C610" s="118"/>
      <c r="D610" s="118"/>
      <c r="E610" s="118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</row>
    <row r="611" spans="2:18">
      <c r="B611" s="118"/>
      <c r="C611" s="118"/>
      <c r="D611" s="118"/>
      <c r="E611" s="118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</row>
    <row r="612" spans="2:18">
      <c r="B612" s="118"/>
      <c r="C612" s="118"/>
      <c r="D612" s="118"/>
      <c r="E612" s="118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</row>
    <row r="613" spans="2:18">
      <c r="B613" s="118"/>
      <c r="C613" s="118"/>
      <c r="D613" s="118"/>
      <c r="E613" s="118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</row>
    <row r="614" spans="2:18">
      <c r="B614" s="118"/>
      <c r="C614" s="118"/>
      <c r="D614" s="118"/>
      <c r="E614" s="118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</row>
    <row r="615" spans="2:18">
      <c r="B615" s="118"/>
      <c r="C615" s="118"/>
      <c r="D615" s="118"/>
      <c r="E615" s="118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</row>
    <row r="616" spans="2:18">
      <c r="B616" s="118"/>
      <c r="C616" s="118"/>
      <c r="D616" s="118"/>
      <c r="E616" s="118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</row>
    <row r="617" spans="2:18">
      <c r="B617" s="118"/>
      <c r="C617" s="118"/>
      <c r="D617" s="118"/>
      <c r="E617" s="118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</row>
    <row r="618" spans="2:18">
      <c r="B618" s="118"/>
      <c r="C618" s="118"/>
      <c r="D618" s="118"/>
      <c r="E618" s="118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</row>
    <row r="619" spans="2:18">
      <c r="B619" s="118"/>
      <c r="C619" s="118"/>
      <c r="D619" s="118"/>
      <c r="E619" s="118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</row>
    <row r="620" spans="2:18">
      <c r="B620" s="118"/>
      <c r="C620" s="118"/>
      <c r="D620" s="118"/>
      <c r="E620" s="118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</row>
    <row r="621" spans="2:18">
      <c r="B621" s="118"/>
      <c r="C621" s="118"/>
      <c r="D621" s="118"/>
      <c r="E621" s="118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</row>
    <row r="622" spans="2:18">
      <c r="B622" s="118"/>
      <c r="C622" s="118"/>
      <c r="D622" s="118"/>
      <c r="E622" s="118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</row>
    <row r="623" spans="2:18">
      <c r="B623" s="118"/>
      <c r="C623" s="118"/>
      <c r="D623" s="118"/>
      <c r="E623" s="118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</row>
    <row r="624" spans="2:18">
      <c r="B624" s="118"/>
      <c r="C624" s="118"/>
      <c r="D624" s="118"/>
      <c r="E624" s="118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</row>
    <row r="625" spans="2:18">
      <c r="B625" s="118"/>
      <c r="C625" s="118"/>
      <c r="D625" s="118"/>
      <c r="E625" s="118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</row>
    <row r="626" spans="2:18">
      <c r="B626" s="118"/>
      <c r="C626" s="118"/>
      <c r="D626" s="118"/>
      <c r="E626" s="118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</row>
    <row r="627" spans="2:18">
      <c r="B627" s="118"/>
      <c r="C627" s="118"/>
      <c r="D627" s="118"/>
      <c r="E627" s="118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</row>
    <row r="628" spans="2:18">
      <c r="B628" s="118"/>
      <c r="C628" s="118"/>
      <c r="D628" s="118"/>
      <c r="E628" s="11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</row>
    <row r="629" spans="2:18">
      <c r="B629" s="118"/>
      <c r="C629" s="118"/>
      <c r="D629" s="118"/>
      <c r="E629" s="118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</row>
    <row r="630" spans="2:18">
      <c r="B630" s="118"/>
      <c r="C630" s="118"/>
      <c r="D630" s="118"/>
      <c r="E630" s="118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</row>
    <row r="631" spans="2:18">
      <c r="B631" s="118"/>
      <c r="C631" s="118"/>
      <c r="D631" s="118"/>
      <c r="E631" s="118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</row>
    <row r="632" spans="2:18">
      <c r="B632" s="118"/>
      <c r="C632" s="118"/>
      <c r="D632" s="118"/>
      <c r="E632" s="118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</row>
    <row r="633" spans="2:18">
      <c r="B633" s="118"/>
      <c r="C633" s="118"/>
      <c r="D633" s="118"/>
      <c r="E633" s="118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</row>
    <row r="634" spans="2:18">
      <c r="B634" s="118"/>
      <c r="C634" s="118"/>
      <c r="D634" s="118"/>
      <c r="E634" s="118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</row>
    <row r="635" spans="2:18">
      <c r="B635" s="118"/>
      <c r="C635" s="118"/>
      <c r="D635" s="118"/>
      <c r="E635" s="118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</row>
    <row r="636" spans="2:18">
      <c r="B636" s="118"/>
      <c r="C636" s="118"/>
      <c r="D636" s="118"/>
      <c r="E636" s="11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</row>
    <row r="637" spans="2:18">
      <c r="B637" s="118"/>
      <c r="C637" s="118"/>
      <c r="D637" s="118"/>
      <c r="E637" s="118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</row>
    <row r="638" spans="2:18">
      <c r="B638" s="118"/>
      <c r="C638" s="118"/>
      <c r="D638" s="118"/>
      <c r="E638" s="118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</row>
    <row r="639" spans="2:18">
      <c r="B639" s="118"/>
      <c r="C639" s="118"/>
      <c r="D639" s="118"/>
      <c r="E639" s="118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</row>
    <row r="640" spans="2:18">
      <c r="B640" s="118"/>
      <c r="C640" s="118"/>
      <c r="D640" s="118"/>
      <c r="E640" s="118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</row>
    <row r="641" spans="2:18">
      <c r="B641" s="118"/>
      <c r="C641" s="118"/>
      <c r="D641" s="118"/>
      <c r="E641" s="118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</row>
    <row r="642" spans="2:18">
      <c r="B642" s="118"/>
      <c r="C642" s="118"/>
      <c r="D642" s="118"/>
      <c r="E642" s="118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</row>
    <row r="643" spans="2:18">
      <c r="B643" s="118"/>
      <c r="C643" s="118"/>
      <c r="D643" s="118"/>
      <c r="E643" s="118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</row>
    <row r="644" spans="2:18">
      <c r="B644" s="118"/>
      <c r="C644" s="118"/>
      <c r="D644" s="118"/>
      <c r="E644" s="11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</row>
    <row r="645" spans="2:18">
      <c r="B645" s="118"/>
      <c r="C645" s="118"/>
      <c r="D645" s="118"/>
      <c r="E645" s="118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</row>
    <row r="646" spans="2:18">
      <c r="B646" s="118"/>
      <c r="C646" s="118"/>
      <c r="D646" s="118"/>
      <c r="E646" s="118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</row>
    <row r="647" spans="2:18">
      <c r="B647" s="118"/>
      <c r="C647" s="118"/>
      <c r="D647" s="118"/>
      <c r="E647" s="118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</row>
    <row r="648" spans="2:18">
      <c r="B648" s="118"/>
      <c r="C648" s="118"/>
      <c r="D648" s="118"/>
      <c r="E648" s="118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</row>
    <row r="649" spans="2:18">
      <c r="B649" s="118"/>
      <c r="C649" s="118"/>
      <c r="D649" s="118"/>
      <c r="E649" s="118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</row>
    <row r="650" spans="2:18">
      <c r="B650" s="118"/>
      <c r="C650" s="118"/>
      <c r="D650" s="118"/>
      <c r="E650" s="118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</row>
    <row r="651" spans="2:18">
      <c r="B651" s="118"/>
      <c r="C651" s="118"/>
      <c r="D651" s="118"/>
      <c r="E651" s="118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</row>
    <row r="652" spans="2:18">
      <c r="B652" s="118"/>
      <c r="C652" s="118"/>
      <c r="D652" s="118"/>
      <c r="E652" s="11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</row>
    <row r="653" spans="2:18">
      <c r="B653" s="118"/>
      <c r="C653" s="118"/>
      <c r="D653" s="118"/>
      <c r="E653" s="118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</row>
    <row r="654" spans="2:18">
      <c r="B654" s="118"/>
      <c r="C654" s="118"/>
      <c r="D654" s="118"/>
      <c r="E654" s="118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</row>
    <row r="655" spans="2:18">
      <c r="B655" s="118"/>
      <c r="C655" s="118"/>
      <c r="D655" s="118"/>
      <c r="E655" s="118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</row>
    <row r="656" spans="2:18">
      <c r="B656" s="118"/>
      <c r="C656" s="118"/>
      <c r="D656" s="118"/>
      <c r="E656" s="118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</row>
    <row r="657" spans="2:18">
      <c r="B657" s="118"/>
      <c r="C657" s="118"/>
      <c r="D657" s="118"/>
      <c r="E657" s="118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</row>
    <row r="658" spans="2:18">
      <c r="B658" s="118"/>
      <c r="C658" s="118"/>
      <c r="D658" s="118"/>
      <c r="E658" s="118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</row>
    <row r="659" spans="2:18">
      <c r="B659" s="118"/>
      <c r="C659" s="118"/>
      <c r="D659" s="118"/>
      <c r="E659" s="118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</row>
    <row r="660" spans="2:18">
      <c r="B660" s="118"/>
      <c r="C660" s="118"/>
      <c r="D660" s="118"/>
      <c r="E660" s="11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</row>
    <row r="661" spans="2:18">
      <c r="B661" s="118"/>
      <c r="C661" s="118"/>
      <c r="D661" s="118"/>
      <c r="E661" s="118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</row>
    <row r="662" spans="2:18">
      <c r="B662" s="118"/>
      <c r="C662" s="118"/>
      <c r="D662" s="118"/>
      <c r="E662" s="118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</row>
    <row r="663" spans="2:18">
      <c r="B663" s="118"/>
      <c r="C663" s="118"/>
      <c r="D663" s="118"/>
      <c r="E663" s="118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</row>
    <row r="664" spans="2:18">
      <c r="B664" s="118"/>
      <c r="C664" s="118"/>
      <c r="D664" s="118"/>
      <c r="E664" s="118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</row>
    <row r="665" spans="2:18">
      <c r="B665" s="118"/>
      <c r="C665" s="118"/>
      <c r="D665" s="118"/>
      <c r="E665" s="118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</row>
    <row r="666" spans="2:18">
      <c r="B666" s="118"/>
      <c r="C666" s="118"/>
      <c r="D666" s="118"/>
      <c r="E666" s="118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</row>
    <row r="667" spans="2:18">
      <c r="B667" s="118"/>
      <c r="C667" s="118"/>
      <c r="D667" s="118"/>
      <c r="E667" s="118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</row>
    <row r="668" spans="2:18">
      <c r="B668" s="118"/>
      <c r="C668" s="118"/>
      <c r="D668" s="118"/>
      <c r="E668" s="11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</row>
    <row r="669" spans="2:18">
      <c r="B669" s="118"/>
      <c r="C669" s="118"/>
      <c r="D669" s="118"/>
      <c r="E669" s="118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</row>
    <row r="670" spans="2:18">
      <c r="B670" s="118"/>
      <c r="C670" s="118"/>
      <c r="D670" s="118"/>
      <c r="E670" s="118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</row>
    <row r="671" spans="2:18">
      <c r="B671" s="118"/>
      <c r="C671" s="118"/>
      <c r="D671" s="118"/>
      <c r="E671" s="118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</row>
    <row r="672" spans="2:18">
      <c r="B672" s="118"/>
      <c r="C672" s="118"/>
      <c r="D672" s="118"/>
      <c r="E672" s="118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</row>
    <row r="673" spans="2:18">
      <c r="B673" s="118"/>
      <c r="C673" s="118"/>
      <c r="D673" s="118"/>
      <c r="E673" s="118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</row>
    <row r="674" spans="2:18">
      <c r="B674" s="118"/>
      <c r="C674" s="118"/>
      <c r="D674" s="118"/>
      <c r="E674" s="118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</row>
    <row r="675" spans="2:18">
      <c r="B675" s="118"/>
      <c r="C675" s="118"/>
      <c r="D675" s="118"/>
      <c r="E675" s="118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</row>
    <row r="676" spans="2:18">
      <c r="B676" s="118"/>
      <c r="C676" s="118"/>
      <c r="D676" s="118"/>
      <c r="E676" s="118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</row>
    <row r="677" spans="2:18">
      <c r="B677" s="118"/>
      <c r="C677" s="118"/>
      <c r="D677" s="118"/>
      <c r="E677" s="118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</row>
    <row r="678" spans="2:18">
      <c r="B678" s="118"/>
      <c r="C678" s="118"/>
      <c r="D678" s="118"/>
      <c r="E678" s="118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</row>
    <row r="679" spans="2:18">
      <c r="B679" s="118"/>
      <c r="C679" s="118"/>
      <c r="D679" s="118"/>
      <c r="E679" s="118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</row>
    <row r="680" spans="2:18">
      <c r="B680" s="118"/>
      <c r="C680" s="118"/>
      <c r="D680" s="118"/>
      <c r="E680" s="118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</row>
    <row r="681" spans="2:18">
      <c r="B681" s="118"/>
      <c r="C681" s="118"/>
      <c r="D681" s="118"/>
      <c r="E681" s="118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</row>
    <row r="682" spans="2:18">
      <c r="B682" s="118"/>
      <c r="C682" s="118"/>
      <c r="D682" s="118"/>
      <c r="E682" s="118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</row>
    <row r="683" spans="2:18">
      <c r="B683" s="118"/>
      <c r="C683" s="118"/>
      <c r="D683" s="118"/>
      <c r="E683" s="118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</row>
    <row r="684" spans="2:18">
      <c r="B684" s="118"/>
      <c r="C684" s="118"/>
      <c r="D684" s="118"/>
      <c r="E684" s="118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</row>
    <row r="685" spans="2:18">
      <c r="B685" s="118"/>
      <c r="C685" s="118"/>
      <c r="D685" s="118"/>
      <c r="E685" s="118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</row>
    <row r="686" spans="2:18">
      <c r="B686" s="118"/>
      <c r="C686" s="118"/>
      <c r="D686" s="118"/>
      <c r="E686" s="118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</row>
    <row r="687" spans="2:18">
      <c r="B687" s="118"/>
      <c r="C687" s="118"/>
      <c r="D687" s="118"/>
      <c r="E687" s="118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</row>
    <row r="688" spans="2:18">
      <c r="B688" s="118"/>
      <c r="C688" s="118"/>
      <c r="D688" s="118"/>
      <c r="E688" s="118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</row>
    <row r="689" spans="2:18">
      <c r="B689" s="118"/>
      <c r="C689" s="118"/>
      <c r="D689" s="118"/>
      <c r="E689" s="118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</row>
    <row r="690" spans="2:18">
      <c r="B690" s="118"/>
      <c r="C690" s="118"/>
      <c r="D690" s="118"/>
      <c r="E690" s="118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</row>
    <row r="691" spans="2:18">
      <c r="B691" s="118"/>
      <c r="C691" s="118"/>
      <c r="D691" s="118"/>
      <c r="E691" s="118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</row>
    <row r="692" spans="2:18">
      <c r="B692" s="118"/>
      <c r="C692" s="118"/>
      <c r="D692" s="118"/>
      <c r="E692" s="118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</row>
    <row r="693" spans="2:18">
      <c r="B693" s="118"/>
      <c r="C693" s="118"/>
      <c r="D693" s="118"/>
      <c r="E693" s="118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</row>
    <row r="694" spans="2:18">
      <c r="B694" s="118"/>
      <c r="C694" s="118"/>
      <c r="D694" s="118"/>
      <c r="E694" s="118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</row>
    <row r="695" spans="2:18">
      <c r="B695" s="118"/>
      <c r="C695" s="118"/>
      <c r="D695" s="118"/>
      <c r="E695" s="118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</row>
    <row r="696" spans="2:18">
      <c r="B696" s="118"/>
      <c r="C696" s="118"/>
      <c r="D696" s="118"/>
      <c r="E696" s="118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</row>
    <row r="697" spans="2:18">
      <c r="B697" s="118"/>
      <c r="C697" s="118"/>
      <c r="D697" s="118"/>
      <c r="E697" s="118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</row>
    <row r="698" spans="2:18">
      <c r="B698" s="118"/>
      <c r="C698" s="118"/>
      <c r="D698" s="118"/>
      <c r="E698" s="118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</row>
    <row r="699" spans="2:18">
      <c r="B699" s="118"/>
      <c r="C699" s="118"/>
      <c r="D699" s="118"/>
      <c r="E699" s="118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</row>
    <row r="700" spans="2:18">
      <c r="B700" s="118"/>
      <c r="C700" s="118"/>
      <c r="D700" s="118"/>
      <c r="E700" s="118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</row>
    <row r="701" spans="2:18">
      <c r="B701" s="118"/>
      <c r="C701" s="118"/>
      <c r="D701" s="118"/>
      <c r="E701" s="118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</row>
    <row r="702" spans="2:18">
      <c r="B702" s="118"/>
      <c r="C702" s="118"/>
      <c r="D702" s="118"/>
      <c r="E702" s="118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</row>
    <row r="703" spans="2:18">
      <c r="B703" s="118"/>
      <c r="C703" s="118"/>
      <c r="D703" s="118"/>
      <c r="E703" s="118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</row>
    <row r="704" spans="2:18">
      <c r="B704" s="118"/>
      <c r="C704" s="118"/>
      <c r="D704" s="118"/>
      <c r="E704" s="118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</row>
    <row r="705" spans="2:18">
      <c r="B705" s="118"/>
      <c r="C705" s="118"/>
      <c r="D705" s="118"/>
      <c r="E705" s="118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</row>
    <row r="706" spans="2:18">
      <c r="B706" s="118"/>
      <c r="C706" s="118"/>
      <c r="D706" s="118"/>
      <c r="E706" s="118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</row>
    <row r="707" spans="2:18">
      <c r="B707" s="118"/>
      <c r="C707" s="118"/>
      <c r="D707" s="118"/>
      <c r="E707" s="118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</row>
    <row r="708" spans="2:18">
      <c r="B708" s="118"/>
      <c r="C708" s="118"/>
      <c r="D708" s="118"/>
      <c r="E708" s="118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</row>
    <row r="709" spans="2:18">
      <c r="B709" s="118"/>
      <c r="C709" s="118"/>
      <c r="D709" s="118"/>
      <c r="E709" s="118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</row>
    <row r="710" spans="2:18">
      <c r="B710" s="118"/>
      <c r="C710" s="118"/>
      <c r="D710" s="118"/>
      <c r="E710" s="118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</row>
    <row r="711" spans="2:18">
      <c r="B711" s="118"/>
      <c r="C711" s="118"/>
      <c r="D711" s="118"/>
      <c r="E711" s="118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</row>
    <row r="712" spans="2:18">
      <c r="B712" s="118"/>
      <c r="C712" s="118"/>
      <c r="D712" s="118"/>
      <c r="E712" s="118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</row>
    <row r="713" spans="2:18">
      <c r="B713" s="118"/>
      <c r="C713" s="118"/>
      <c r="D713" s="118"/>
      <c r="E713" s="118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</row>
    <row r="714" spans="2:18">
      <c r="B714" s="118"/>
      <c r="C714" s="118"/>
      <c r="D714" s="118"/>
      <c r="E714" s="118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</row>
    <row r="715" spans="2:18">
      <c r="B715" s="118"/>
      <c r="C715" s="118"/>
      <c r="D715" s="118"/>
      <c r="E715" s="118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</row>
    <row r="716" spans="2:18">
      <c r="B716" s="118"/>
      <c r="C716" s="118"/>
      <c r="D716" s="118"/>
      <c r="E716" s="118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</row>
    <row r="717" spans="2:18">
      <c r="B717" s="118"/>
      <c r="C717" s="118"/>
      <c r="D717" s="118"/>
      <c r="E717" s="118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</row>
    <row r="718" spans="2:18">
      <c r="B718" s="118"/>
      <c r="C718" s="118"/>
      <c r="D718" s="118"/>
      <c r="E718" s="118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</row>
    <row r="719" spans="2:18">
      <c r="B719" s="118"/>
      <c r="C719" s="118"/>
      <c r="D719" s="118"/>
      <c r="E719" s="118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</row>
    <row r="720" spans="2:18">
      <c r="B720" s="118"/>
      <c r="C720" s="118"/>
      <c r="D720" s="118"/>
      <c r="E720" s="118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</row>
    <row r="721" spans="2:18">
      <c r="B721" s="118"/>
      <c r="C721" s="118"/>
      <c r="D721" s="118"/>
      <c r="E721" s="118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</row>
    <row r="722" spans="2:18">
      <c r="B722" s="118"/>
      <c r="C722" s="118"/>
      <c r="D722" s="118"/>
      <c r="E722" s="118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</row>
    <row r="723" spans="2:18">
      <c r="B723" s="118"/>
      <c r="C723" s="118"/>
      <c r="D723" s="118"/>
      <c r="E723" s="118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</row>
    <row r="724" spans="2:18">
      <c r="B724" s="118"/>
      <c r="C724" s="118"/>
      <c r="D724" s="118"/>
      <c r="E724" s="118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</row>
    <row r="725" spans="2:18">
      <c r="B725" s="118"/>
      <c r="C725" s="118"/>
      <c r="D725" s="118"/>
      <c r="E725" s="118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</row>
    <row r="726" spans="2:18">
      <c r="B726" s="118"/>
      <c r="C726" s="118"/>
      <c r="D726" s="118"/>
      <c r="E726" s="118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</row>
    <row r="727" spans="2:18">
      <c r="B727" s="118"/>
      <c r="C727" s="118"/>
      <c r="D727" s="118"/>
      <c r="E727" s="118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</row>
    <row r="728" spans="2:18">
      <c r="B728" s="118"/>
      <c r="C728" s="118"/>
      <c r="D728" s="118"/>
      <c r="E728" s="118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</row>
    <row r="729" spans="2:18">
      <c r="B729" s="118"/>
      <c r="C729" s="118"/>
      <c r="D729" s="118"/>
      <c r="E729" s="118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</row>
    <row r="730" spans="2:18">
      <c r="B730" s="118"/>
      <c r="C730" s="118"/>
      <c r="D730" s="118"/>
      <c r="E730" s="118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</row>
    <row r="731" spans="2:18">
      <c r="B731" s="118"/>
      <c r="C731" s="118"/>
      <c r="D731" s="118"/>
      <c r="E731" s="118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</row>
    <row r="732" spans="2:18">
      <c r="B732" s="118"/>
      <c r="C732" s="118"/>
      <c r="D732" s="118"/>
      <c r="E732" s="118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</row>
    <row r="733" spans="2:18">
      <c r="B733" s="118"/>
      <c r="C733" s="118"/>
      <c r="D733" s="118"/>
      <c r="E733" s="118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</row>
    <row r="734" spans="2:18">
      <c r="B734" s="118"/>
      <c r="C734" s="118"/>
      <c r="D734" s="118"/>
      <c r="E734" s="118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</row>
    <row r="735" spans="2:18">
      <c r="B735" s="118"/>
      <c r="C735" s="118"/>
      <c r="D735" s="118"/>
      <c r="E735" s="118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</row>
    <row r="736" spans="2:18">
      <c r="B736" s="118"/>
      <c r="C736" s="118"/>
      <c r="D736" s="118"/>
      <c r="E736" s="118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</row>
    <row r="737" spans="2:18">
      <c r="B737" s="118"/>
      <c r="C737" s="118"/>
      <c r="D737" s="118"/>
      <c r="E737" s="118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</row>
    <row r="738" spans="2:18">
      <c r="B738" s="118"/>
      <c r="C738" s="118"/>
      <c r="D738" s="118"/>
      <c r="E738" s="118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</row>
    <row r="739" spans="2:18">
      <c r="B739" s="118"/>
      <c r="C739" s="118"/>
      <c r="D739" s="118"/>
      <c r="E739" s="118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</row>
    <row r="740" spans="2:18">
      <c r="B740" s="118"/>
      <c r="C740" s="118"/>
      <c r="D740" s="118"/>
      <c r="E740" s="118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</row>
    <row r="741" spans="2:18">
      <c r="B741" s="118"/>
      <c r="C741" s="118"/>
      <c r="D741" s="118"/>
      <c r="E741" s="118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</row>
    <row r="742" spans="2:18">
      <c r="B742" s="118"/>
      <c r="C742" s="118"/>
      <c r="D742" s="118"/>
      <c r="E742" s="118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</row>
    <row r="743" spans="2:18">
      <c r="B743" s="118"/>
      <c r="C743" s="118"/>
      <c r="D743" s="118"/>
      <c r="E743" s="118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</row>
    <row r="744" spans="2:18">
      <c r="B744" s="118"/>
      <c r="C744" s="118"/>
      <c r="D744" s="118"/>
      <c r="E744" s="118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</row>
    <row r="745" spans="2:18">
      <c r="B745" s="118"/>
      <c r="C745" s="118"/>
      <c r="D745" s="118"/>
      <c r="E745" s="118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</row>
    <row r="746" spans="2:18">
      <c r="B746" s="118"/>
      <c r="C746" s="118"/>
      <c r="D746" s="118"/>
      <c r="E746" s="118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</row>
    <row r="747" spans="2:18">
      <c r="B747" s="118"/>
      <c r="C747" s="118"/>
      <c r="D747" s="118"/>
      <c r="E747" s="118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</row>
    <row r="748" spans="2:18">
      <c r="B748" s="118"/>
      <c r="C748" s="118"/>
      <c r="D748" s="118"/>
      <c r="E748" s="118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</row>
    <row r="749" spans="2:18">
      <c r="B749" s="118"/>
      <c r="C749" s="118"/>
      <c r="D749" s="118"/>
      <c r="E749" s="118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</row>
    <row r="750" spans="2:18">
      <c r="B750" s="118"/>
      <c r="C750" s="118"/>
      <c r="D750" s="118"/>
      <c r="E750" s="118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</row>
    <row r="751" spans="2:18">
      <c r="B751" s="118"/>
      <c r="C751" s="118"/>
      <c r="D751" s="118"/>
      <c r="E751" s="118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</row>
    <row r="752" spans="2:18">
      <c r="B752" s="118"/>
      <c r="C752" s="118"/>
      <c r="D752" s="118"/>
      <c r="E752" s="118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</row>
    <row r="753" spans="2:18">
      <c r="B753" s="118"/>
      <c r="C753" s="118"/>
      <c r="D753" s="118"/>
      <c r="E753" s="118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</row>
    <row r="754" spans="2:18">
      <c r="B754" s="118"/>
      <c r="C754" s="118"/>
      <c r="D754" s="118"/>
      <c r="E754" s="118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</row>
    <row r="755" spans="2:18">
      <c r="B755" s="118"/>
      <c r="C755" s="118"/>
      <c r="D755" s="118"/>
      <c r="E755" s="118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</row>
    <row r="756" spans="2:18">
      <c r="B756" s="118"/>
      <c r="C756" s="118"/>
      <c r="D756" s="118"/>
      <c r="E756" s="118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</row>
    <row r="757" spans="2:18">
      <c r="B757" s="118"/>
      <c r="C757" s="118"/>
      <c r="D757" s="118"/>
      <c r="E757" s="118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</row>
    <row r="758" spans="2:18">
      <c r="B758" s="118"/>
      <c r="C758" s="118"/>
      <c r="D758" s="118"/>
      <c r="E758" s="118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</row>
    <row r="759" spans="2:18">
      <c r="B759" s="118"/>
      <c r="C759" s="118"/>
      <c r="D759" s="118"/>
      <c r="E759" s="118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</row>
    <row r="760" spans="2:18">
      <c r="B760" s="118"/>
      <c r="C760" s="118"/>
      <c r="D760" s="118"/>
      <c r="E760" s="118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</row>
    <row r="761" spans="2:18">
      <c r="B761" s="118"/>
      <c r="C761" s="118"/>
      <c r="D761" s="118"/>
      <c r="E761" s="118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</row>
    <row r="762" spans="2:18">
      <c r="B762" s="118"/>
      <c r="C762" s="118"/>
      <c r="D762" s="118"/>
      <c r="E762" s="118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</row>
    <row r="763" spans="2:18">
      <c r="B763" s="118"/>
      <c r="C763" s="118"/>
      <c r="D763" s="118"/>
      <c r="E763" s="118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</row>
    <row r="764" spans="2:18">
      <c r="B764" s="118"/>
      <c r="C764" s="118"/>
      <c r="D764" s="118"/>
      <c r="E764" s="118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</row>
    <row r="765" spans="2:18">
      <c r="B765" s="118"/>
      <c r="C765" s="118"/>
      <c r="D765" s="118"/>
      <c r="E765" s="118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</row>
    <row r="766" spans="2:18">
      <c r="B766" s="118"/>
      <c r="C766" s="118"/>
      <c r="D766" s="118"/>
      <c r="E766" s="118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</row>
    <row r="767" spans="2:18">
      <c r="B767" s="118"/>
      <c r="C767" s="118"/>
      <c r="D767" s="118"/>
      <c r="E767" s="118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</row>
    <row r="768" spans="2:18">
      <c r="B768" s="118"/>
      <c r="C768" s="118"/>
      <c r="D768" s="118"/>
      <c r="E768" s="118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</row>
    <row r="769" spans="2:18">
      <c r="B769" s="118"/>
      <c r="C769" s="118"/>
      <c r="D769" s="118"/>
      <c r="E769" s="118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</row>
    <row r="770" spans="2:18">
      <c r="B770" s="118"/>
      <c r="C770" s="118"/>
      <c r="D770" s="118"/>
      <c r="E770" s="118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</row>
    <row r="771" spans="2:18">
      <c r="B771" s="118"/>
      <c r="C771" s="118"/>
      <c r="D771" s="118"/>
      <c r="E771" s="118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</row>
    <row r="772" spans="2:18">
      <c r="B772" s="118"/>
      <c r="C772" s="118"/>
      <c r="D772" s="118"/>
      <c r="E772" s="118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</row>
    <row r="773" spans="2:18">
      <c r="B773" s="118"/>
      <c r="C773" s="118"/>
      <c r="D773" s="118"/>
      <c r="E773" s="118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</row>
    <row r="774" spans="2:18">
      <c r="B774" s="118"/>
      <c r="C774" s="118"/>
      <c r="D774" s="118"/>
      <c r="E774" s="118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</row>
    <row r="775" spans="2:18">
      <c r="B775" s="118"/>
      <c r="C775" s="118"/>
      <c r="D775" s="118"/>
      <c r="E775" s="118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</row>
    <row r="776" spans="2:18">
      <c r="B776" s="118"/>
      <c r="C776" s="118"/>
      <c r="D776" s="118"/>
      <c r="E776" s="118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</row>
    <row r="777" spans="2:18">
      <c r="B777" s="118"/>
      <c r="C777" s="118"/>
      <c r="D777" s="118"/>
      <c r="E777" s="118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</row>
    <row r="778" spans="2:18">
      <c r="B778" s="118"/>
      <c r="C778" s="118"/>
      <c r="D778" s="118"/>
      <c r="E778" s="118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</row>
    <row r="779" spans="2:18">
      <c r="B779" s="118"/>
      <c r="C779" s="118"/>
      <c r="D779" s="118"/>
      <c r="E779" s="118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</row>
    <row r="780" spans="2:18">
      <c r="B780" s="118"/>
      <c r="C780" s="118"/>
      <c r="D780" s="118"/>
      <c r="E780" s="118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</row>
    <row r="781" spans="2:18">
      <c r="B781" s="118"/>
      <c r="C781" s="118"/>
      <c r="D781" s="118"/>
      <c r="E781" s="118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</row>
    <row r="782" spans="2:18">
      <c r="B782" s="118"/>
      <c r="C782" s="118"/>
      <c r="D782" s="118"/>
      <c r="E782" s="118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</row>
    <row r="783" spans="2:18">
      <c r="B783" s="118"/>
      <c r="C783" s="118"/>
      <c r="D783" s="118"/>
      <c r="E783" s="118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</row>
    <row r="784" spans="2:18">
      <c r="B784" s="118"/>
      <c r="C784" s="118"/>
      <c r="D784" s="118"/>
      <c r="E784" s="118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</row>
    <row r="785" spans="2:18">
      <c r="B785" s="118"/>
      <c r="C785" s="118"/>
      <c r="D785" s="118"/>
      <c r="E785" s="118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</row>
    <row r="786" spans="2:18">
      <c r="B786" s="118"/>
      <c r="C786" s="118"/>
      <c r="D786" s="118"/>
      <c r="E786" s="118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</row>
    <row r="787" spans="2:18">
      <c r="B787" s="118"/>
      <c r="C787" s="118"/>
      <c r="D787" s="118"/>
      <c r="E787" s="118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</row>
    <row r="788" spans="2:18">
      <c r="B788" s="118"/>
      <c r="C788" s="118"/>
      <c r="D788" s="118"/>
      <c r="E788" s="118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</row>
    <row r="789" spans="2:18">
      <c r="B789" s="118"/>
      <c r="C789" s="118"/>
      <c r="D789" s="118"/>
      <c r="E789" s="118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</row>
    <row r="790" spans="2:18">
      <c r="B790" s="118"/>
      <c r="C790" s="118"/>
      <c r="D790" s="118"/>
      <c r="E790" s="118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</row>
    <row r="791" spans="2:18">
      <c r="B791" s="118"/>
      <c r="C791" s="118"/>
      <c r="D791" s="118"/>
      <c r="E791" s="118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</row>
    <row r="792" spans="2:18">
      <c r="B792" s="118"/>
      <c r="C792" s="118"/>
      <c r="D792" s="118"/>
      <c r="E792" s="118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</row>
    <row r="793" spans="2:18">
      <c r="B793" s="118"/>
      <c r="C793" s="118"/>
      <c r="D793" s="118"/>
      <c r="E793" s="118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</row>
    <row r="794" spans="2:18">
      <c r="B794" s="118"/>
      <c r="C794" s="118"/>
      <c r="D794" s="118"/>
      <c r="E794" s="118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</row>
    <row r="795" spans="2:18">
      <c r="B795" s="118"/>
      <c r="C795" s="118"/>
      <c r="D795" s="118"/>
      <c r="E795" s="118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</row>
    <row r="796" spans="2:18">
      <c r="B796" s="118"/>
      <c r="C796" s="118"/>
      <c r="D796" s="118"/>
      <c r="E796" s="118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</row>
    <row r="797" spans="2:18">
      <c r="B797" s="118"/>
      <c r="C797" s="118"/>
      <c r="D797" s="118"/>
      <c r="E797" s="118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</row>
    <row r="798" spans="2:18">
      <c r="B798" s="118"/>
      <c r="C798" s="118"/>
      <c r="D798" s="118"/>
      <c r="E798" s="118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</row>
    <row r="799" spans="2:18">
      <c r="B799" s="118"/>
      <c r="C799" s="118"/>
      <c r="D799" s="118"/>
      <c r="E799" s="118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</row>
    <row r="800" spans="2:18">
      <c r="B800" s="118"/>
      <c r="C800" s="118"/>
      <c r="D800" s="118"/>
      <c r="E800" s="118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</row>
    <row r="801" spans="2:18">
      <c r="B801" s="118"/>
      <c r="C801" s="118"/>
      <c r="D801" s="118"/>
      <c r="E801" s="118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</row>
    <row r="802" spans="2:18">
      <c r="B802" s="118"/>
      <c r="C802" s="118"/>
      <c r="D802" s="118"/>
      <c r="E802" s="118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</row>
    <row r="803" spans="2:18">
      <c r="B803" s="118"/>
      <c r="C803" s="118"/>
      <c r="D803" s="118"/>
      <c r="E803" s="118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</row>
    <row r="804" spans="2:18">
      <c r="B804" s="118"/>
      <c r="C804" s="118"/>
      <c r="D804" s="118"/>
      <c r="E804" s="118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</row>
    <row r="805" spans="2:18">
      <c r="B805" s="118"/>
      <c r="C805" s="118"/>
      <c r="D805" s="118"/>
      <c r="E805" s="118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</row>
    <row r="806" spans="2:18">
      <c r="B806" s="118"/>
      <c r="C806" s="118"/>
      <c r="D806" s="118"/>
      <c r="E806" s="118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</row>
    <row r="807" spans="2:18">
      <c r="B807" s="118"/>
      <c r="C807" s="118"/>
      <c r="D807" s="118"/>
      <c r="E807" s="118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</row>
    <row r="808" spans="2:18">
      <c r="B808" s="118"/>
      <c r="C808" s="118"/>
      <c r="D808" s="118"/>
      <c r="E808" s="118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</row>
    <row r="809" spans="2:18">
      <c r="B809" s="118"/>
      <c r="C809" s="118"/>
      <c r="D809" s="118"/>
      <c r="E809" s="118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</row>
    <row r="810" spans="2:18">
      <c r="B810" s="118"/>
      <c r="C810" s="118"/>
      <c r="D810" s="118"/>
      <c r="E810" s="118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</row>
    <row r="811" spans="2:18">
      <c r="B811" s="118"/>
      <c r="C811" s="118"/>
      <c r="D811" s="118"/>
      <c r="E811" s="118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</row>
    <row r="812" spans="2:18">
      <c r="B812" s="118"/>
      <c r="C812" s="118"/>
      <c r="D812" s="118"/>
      <c r="E812" s="118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</row>
    <row r="813" spans="2:18">
      <c r="B813" s="118"/>
      <c r="C813" s="118"/>
      <c r="D813" s="118"/>
      <c r="E813" s="118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</row>
    <row r="814" spans="2:18">
      <c r="B814" s="118"/>
      <c r="C814" s="118"/>
      <c r="D814" s="118"/>
      <c r="E814" s="118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</row>
    <row r="815" spans="2:18">
      <c r="B815" s="118"/>
      <c r="C815" s="118"/>
      <c r="D815" s="118"/>
      <c r="E815" s="118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</row>
    <row r="816" spans="2:18">
      <c r="B816" s="118"/>
      <c r="C816" s="118"/>
      <c r="D816" s="118"/>
      <c r="E816" s="118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</row>
    <row r="817" spans="2:18">
      <c r="B817" s="118"/>
      <c r="C817" s="118"/>
      <c r="D817" s="118"/>
      <c r="E817" s="118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</row>
    <row r="818" spans="2:18">
      <c r="B818" s="118"/>
      <c r="C818" s="118"/>
      <c r="D818" s="118"/>
      <c r="E818" s="118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</row>
    <row r="819" spans="2:18">
      <c r="B819" s="118"/>
      <c r="C819" s="118"/>
      <c r="D819" s="118"/>
      <c r="E819" s="118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</row>
    <row r="820" spans="2:18">
      <c r="B820" s="118"/>
      <c r="C820" s="118"/>
      <c r="D820" s="118"/>
      <c r="E820" s="118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</row>
    <row r="821" spans="2:18">
      <c r="B821" s="118"/>
      <c r="C821" s="118"/>
      <c r="D821" s="118"/>
      <c r="E821" s="118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</row>
    <row r="822" spans="2:18">
      <c r="B822" s="118"/>
      <c r="C822" s="118"/>
      <c r="D822" s="118"/>
      <c r="E822" s="118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</row>
    <row r="823" spans="2:18">
      <c r="B823" s="118"/>
      <c r="C823" s="118"/>
      <c r="D823" s="118"/>
      <c r="E823" s="118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</row>
    <row r="824" spans="2:18">
      <c r="B824" s="118"/>
      <c r="C824" s="118"/>
      <c r="D824" s="118"/>
      <c r="E824" s="118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</row>
    <row r="825" spans="2:18">
      <c r="B825" s="118"/>
      <c r="C825" s="118"/>
      <c r="D825" s="118"/>
      <c r="E825" s="118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</row>
    <row r="826" spans="2:18">
      <c r="B826" s="118"/>
      <c r="C826" s="118"/>
      <c r="D826" s="118"/>
      <c r="E826" s="118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</row>
    <row r="827" spans="2:18">
      <c r="B827" s="118"/>
      <c r="C827" s="118"/>
      <c r="D827" s="118"/>
      <c r="E827" s="118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</row>
    <row r="828" spans="2:18">
      <c r="B828" s="118"/>
      <c r="C828" s="118"/>
      <c r="D828" s="118"/>
      <c r="E828" s="118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</row>
    <row r="829" spans="2:18">
      <c r="B829" s="118"/>
      <c r="C829" s="118"/>
      <c r="D829" s="118"/>
      <c r="E829" s="118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</row>
    <row r="830" spans="2:18">
      <c r="B830" s="118"/>
      <c r="C830" s="118"/>
      <c r="D830" s="118"/>
      <c r="E830" s="118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</row>
    <row r="831" spans="2:18">
      <c r="B831" s="118"/>
      <c r="C831" s="118"/>
      <c r="D831" s="118"/>
      <c r="E831" s="118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</row>
    <row r="832" spans="2:18">
      <c r="B832" s="118"/>
      <c r="C832" s="118"/>
      <c r="D832" s="118"/>
      <c r="E832" s="118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</row>
    <row r="833" spans="2:18">
      <c r="B833" s="118"/>
      <c r="C833" s="118"/>
      <c r="D833" s="118"/>
      <c r="E833" s="118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</row>
    <row r="834" spans="2:18">
      <c r="B834" s="118"/>
      <c r="C834" s="118"/>
      <c r="D834" s="118"/>
      <c r="E834" s="118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</row>
    <row r="835" spans="2:18">
      <c r="B835" s="118"/>
      <c r="C835" s="118"/>
      <c r="D835" s="118"/>
      <c r="E835" s="118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</row>
    <row r="836" spans="2:18">
      <c r="B836" s="118"/>
      <c r="C836" s="118"/>
      <c r="D836" s="118"/>
      <c r="E836" s="118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</row>
    <row r="837" spans="2:18">
      <c r="B837" s="118"/>
      <c r="C837" s="118"/>
      <c r="D837" s="118"/>
      <c r="E837" s="118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</row>
    <row r="838" spans="2:18">
      <c r="B838" s="118"/>
      <c r="C838" s="118"/>
      <c r="D838" s="118"/>
      <c r="E838" s="118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</row>
    <row r="839" spans="2:18">
      <c r="B839" s="118"/>
      <c r="C839" s="118"/>
      <c r="D839" s="118"/>
      <c r="E839" s="118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</row>
    <row r="840" spans="2:18">
      <c r="B840" s="118"/>
      <c r="C840" s="118"/>
      <c r="D840" s="118"/>
      <c r="E840" s="118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</row>
    <row r="841" spans="2:18">
      <c r="B841" s="118"/>
      <c r="C841" s="118"/>
      <c r="D841" s="118"/>
      <c r="E841" s="118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</row>
    <row r="842" spans="2:18">
      <c r="B842" s="118"/>
      <c r="C842" s="118"/>
      <c r="D842" s="118"/>
      <c r="E842" s="118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</row>
    <row r="843" spans="2:18">
      <c r="B843" s="118"/>
      <c r="C843" s="118"/>
      <c r="D843" s="118"/>
      <c r="E843" s="118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</row>
    <row r="844" spans="2:18">
      <c r="B844" s="118"/>
      <c r="C844" s="118"/>
      <c r="D844" s="118"/>
      <c r="E844" s="118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</row>
    <row r="845" spans="2:18">
      <c r="B845" s="118"/>
      <c r="C845" s="118"/>
      <c r="D845" s="118"/>
      <c r="E845" s="118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</row>
    <row r="846" spans="2:18">
      <c r="B846" s="118"/>
      <c r="C846" s="118"/>
      <c r="D846" s="118"/>
      <c r="E846" s="118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</row>
    <row r="847" spans="2:18">
      <c r="B847" s="118"/>
      <c r="C847" s="118"/>
      <c r="D847" s="118"/>
      <c r="E847" s="118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</row>
    <row r="848" spans="2:18">
      <c r="B848" s="118"/>
      <c r="C848" s="118"/>
      <c r="D848" s="118"/>
      <c r="E848" s="118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</row>
    <row r="849" spans="2:18">
      <c r="B849" s="118"/>
      <c r="C849" s="118"/>
      <c r="D849" s="118"/>
      <c r="E849" s="118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</row>
    <row r="850" spans="2:18">
      <c r="B850" s="118"/>
      <c r="C850" s="118"/>
      <c r="D850" s="118"/>
      <c r="E850" s="118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</row>
    <row r="851" spans="2:18">
      <c r="B851" s="118"/>
      <c r="C851" s="118"/>
      <c r="D851" s="118"/>
      <c r="E851" s="118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</row>
    <row r="852" spans="2:18">
      <c r="B852" s="118"/>
      <c r="C852" s="118"/>
      <c r="D852" s="118"/>
      <c r="E852" s="118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</row>
    <row r="853" spans="2:18">
      <c r="B853" s="118"/>
      <c r="C853" s="118"/>
      <c r="D853" s="118"/>
      <c r="E853" s="118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</row>
    <row r="854" spans="2:18">
      <c r="B854" s="118"/>
      <c r="C854" s="118"/>
      <c r="D854" s="118"/>
      <c r="E854" s="118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</row>
    <row r="855" spans="2:18">
      <c r="B855" s="118"/>
      <c r="C855" s="118"/>
      <c r="D855" s="118"/>
      <c r="E855" s="118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</row>
    <row r="856" spans="2:18">
      <c r="B856" s="118"/>
      <c r="C856" s="118"/>
      <c r="D856" s="118"/>
      <c r="E856" s="118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</row>
    <row r="857" spans="2:18">
      <c r="B857" s="118"/>
      <c r="C857" s="118"/>
      <c r="D857" s="118"/>
      <c r="E857" s="118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</row>
    <row r="858" spans="2:18">
      <c r="B858" s="118"/>
      <c r="C858" s="118"/>
      <c r="D858" s="118"/>
      <c r="E858" s="118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</row>
    <row r="859" spans="2:18">
      <c r="B859" s="118"/>
      <c r="C859" s="118"/>
      <c r="D859" s="118"/>
      <c r="E859" s="118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</row>
    <row r="860" spans="2:18">
      <c r="B860" s="118"/>
      <c r="C860" s="118"/>
      <c r="D860" s="118"/>
      <c r="E860" s="118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</row>
    <row r="861" spans="2:18">
      <c r="B861" s="118"/>
      <c r="C861" s="118"/>
      <c r="D861" s="118"/>
      <c r="E861" s="118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</row>
    <row r="862" spans="2:18">
      <c r="B862" s="118"/>
      <c r="C862" s="118"/>
      <c r="D862" s="118"/>
      <c r="E862" s="118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</row>
    <row r="863" spans="2:18">
      <c r="B863" s="118"/>
      <c r="C863" s="118"/>
      <c r="D863" s="118"/>
      <c r="E863" s="118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</row>
    <row r="864" spans="2:18">
      <c r="B864" s="118"/>
      <c r="C864" s="118"/>
      <c r="D864" s="118"/>
      <c r="E864" s="118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</row>
    <row r="865" spans="2:18">
      <c r="B865" s="118"/>
      <c r="C865" s="118"/>
      <c r="D865" s="118"/>
      <c r="E865" s="118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</row>
    <row r="866" spans="2:18">
      <c r="B866" s="118"/>
      <c r="C866" s="118"/>
      <c r="D866" s="118"/>
      <c r="E866" s="118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</row>
    <row r="867" spans="2:18">
      <c r="B867" s="118"/>
      <c r="C867" s="118"/>
      <c r="D867" s="118"/>
      <c r="E867" s="118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</row>
    <row r="868" spans="2:18">
      <c r="B868" s="118"/>
      <c r="C868" s="118"/>
      <c r="D868" s="118"/>
      <c r="E868" s="118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</row>
    <row r="869" spans="2:18">
      <c r="B869" s="118"/>
      <c r="C869" s="118"/>
      <c r="D869" s="118"/>
      <c r="E869" s="118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</row>
    <row r="870" spans="2:18">
      <c r="B870" s="118"/>
      <c r="C870" s="118"/>
      <c r="D870" s="118"/>
      <c r="E870" s="118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</row>
    <row r="871" spans="2:18">
      <c r="B871" s="118"/>
      <c r="C871" s="118"/>
      <c r="D871" s="118"/>
      <c r="E871" s="118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</row>
    <row r="872" spans="2:18">
      <c r="B872" s="118"/>
      <c r="C872" s="118"/>
      <c r="D872" s="118"/>
      <c r="E872" s="118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</row>
    <row r="873" spans="2:18">
      <c r="B873" s="118"/>
      <c r="C873" s="118"/>
      <c r="D873" s="118"/>
      <c r="E873" s="118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</row>
    <row r="874" spans="2:18">
      <c r="B874" s="118"/>
      <c r="C874" s="118"/>
      <c r="D874" s="118"/>
      <c r="E874" s="118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</row>
    <row r="875" spans="2:18">
      <c r="B875" s="118"/>
      <c r="C875" s="118"/>
      <c r="D875" s="118"/>
      <c r="E875" s="118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</row>
    <row r="876" spans="2:18">
      <c r="B876" s="118"/>
      <c r="C876" s="118"/>
      <c r="D876" s="118"/>
      <c r="E876" s="118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</row>
    <row r="877" spans="2:18">
      <c r="B877" s="118"/>
      <c r="C877" s="118"/>
      <c r="D877" s="118"/>
      <c r="E877" s="118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</row>
    <row r="878" spans="2:18">
      <c r="B878" s="118"/>
      <c r="C878" s="118"/>
      <c r="D878" s="118"/>
      <c r="E878" s="118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</row>
    <row r="879" spans="2:18">
      <c r="B879" s="118"/>
      <c r="C879" s="118"/>
      <c r="D879" s="118"/>
      <c r="E879" s="118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</row>
    <row r="880" spans="2:18">
      <c r="B880" s="118"/>
      <c r="C880" s="118"/>
      <c r="D880" s="118"/>
      <c r="E880" s="118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</row>
    <row r="881" spans="2:18">
      <c r="B881" s="118"/>
      <c r="C881" s="118"/>
      <c r="D881" s="118"/>
      <c r="E881" s="118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</row>
    <row r="882" spans="2:18">
      <c r="B882" s="118"/>
      <c r="C882" s="118"/>
      <c r="D882" s="118"/>
      <c r="E882" s="118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</row>
    <row r="883" spans="2:18">
      <c r="B883" s="118"/>
      <c r="C883" s="118"/>
      <c r="D883" s="118"/>
      <c r="E883" s="118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</row>
    <row r="884" spans="2:18">
      <c r="B884" s="118"/>
      <c r="C884" s="118"/>
      <c r="D884" s="118"/>
      <c r="E884" s="118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</row>
    <row r="885" spans="2:18">
      <c r="B885" s="118"/>
      <c r="C885" s="118"/>
      <c r="D885" s="118"/>
      <c r="E885" s="118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</row>
    <row r="886" spans="2:18">
      <c r="B886" s="118"/>
      <c r="C886" s="118"/>
      <c r="D886" s="118"/>
      <c r="E886" s="118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</row>
    <row r="887" spans="2:18">
      <c r="B887" s="118"/>
      <c r="C887" s="118"/>
      <c r="D887" s="118"/>
      <c r="E887" s="118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</row>
    <row r="888" spans="2:18">
      <c r="B888" s="118"/>
      <c r="C888" s="118"/>
      <c r="D888" s="118"/>
      <c r="E888" s="118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</row>
    <row r="889" spans="2:18">
      <c r="B889" s="118"/>
      <c r="C889" s="118"/>
      <c r="D889" s="118"/>
      <c r="E889" s="118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</row>
    <row r="890" spans="2:18">
      <c r="B890" s="118"/>
      <c r="C890" s="118"/>
      <c r="D890" s="118"/>
      <c r="E890" s="118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</row>
    <row r="891" spans="2:18">
      <c r="B891" s="118"/>
      <c r="C891" s="118"/>
      <c r="D891" s="118"/>
      <c r="E891" s="118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</row>
    <row r="892" spans="2:18">
      <c r="B892" s="118"/>
      <c r="C892" s="118"/>
      <c r="D892" s="118"/>
      <c r="E892" s="118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</row>
    <row r="893" spans="2:18">
      <c r="B893" s="118"/>
      <c r="C893" s="118"/>
      <c r="D893" s="118"/>
      <c r="E893" s="118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</row>
    <row r="894" spans="2:18">
      <c r="B894" s="118"/>
      <c r="C894" s="118"/>
      <c r="D894" s="118"/>
      <c r="E894" s="118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</row>
    <row r="895" spans="2:18">
      <c r="B895" s="118"/>
      <c r="C895" s="118"/>
      <c r="D895" s="118"/>
      <c r="E895" s="118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</row>
    <row r="896" spans="2:18">
      <c r="B896" s="118"/>
      <c r="C896" s="118"/>
      <c r="D896" s="118"/>
      <c r="E896" s="118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</row>
    <row r="897" spans="2:18">
      <c r="B897" s="118"/>
      <c r="C897" s="118"/>
      <c r="D897" s="118"/>
      <c r="E897" s="118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</row>
    <row r="898" spans="2:18">
      <c r="B898" s="118"/>
      <c r="C898" s="118"/>
      <c r="D898" s="118"/>
      <c r="E898" s="118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</row>
    <row r="899" spans="2:18">
      <c r="B899" s="118"/>
      <c r="C899" s="118"/>
      <c r="D899" s="118"/>
      <c r="E899" s="118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</row>
    <row r="900" spans="2:18">
      <c r="B900" s="118"/>
      <c r="C900" s="118"/>
      <c r="D900" s="118"/>
      <c r="E900" s="118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</row>
    <row r="901" spans="2:18">
      <c r="B901" s="118"/>
      <c r="C901" s="118"/>
      <c r="D901" s="118"/>
      <c r="E901" s="118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</row>
    <row r="902" spans="2:18">
      <c r="B902" s="118"/>
      <c r="C902" s="118"/>
      <c r="D902" s="118"/>
      <c r="E902" s="118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</row>
    <row r="903" spans="2:18">
      <c r="B903" s="118"/>
      <c r="C903" s="118"/>
      <c r="D903" s="118"/>
      <c r="E903" s="118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</row>
    <row r="904" spans="2:18">
      <c r="B904" s="118"/>
      <c r="C904" s="118"/>
      <c r="D904" s="118"/>
      <c r="E904" s="118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</row>
    <row r="905" spans="2:18">
      <c r="B905" s="118"/>
      <c r="C905" s="118"/>
      <c r="D905" s="118"/>
      <c r="E905" s="118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</row>
    <row r="906" spans="2:18">
      <c r="B906" s="118"/>
      <c r="C906" s="118"/>
      <c r="D906" s="118"/>
      <c r="E906" s="118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</row>
    <row r="907" spans="2:18">
      <c r="B907" s="118"/>
      <c r="C907" s="118"/>
      <c r="D907" s="118"/>
      <c r="E907" s="118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</row>
    <row r="908" spans="2:18">
      <c r="B908" s="118"/>
      <c r="C908" s="118"/>
      <c r="D908" s="118"/>
      <c r="E908" s="118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</row>
    <row r="909" spans="2:18">
      <c r="B909" s="118"/>
      <c r="C909" s="118"/>
      <c r="D909" s="118"/>
      <c r="E909" s="118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</row>
    <row r="910" spans="2:18">
      <c r="B910" s="118"/>
      <c r="C910" s="118"/>
      <c r="D910" s="118"/>
      <c r="E910" s="118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</row>
    <row r="911" spans="2:18">
      <c r="B911" s="118"/>
      <c r="C911" s="118"/>
      <c r="D911" s="118"/>
      <c r="E911" s="118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</row>
    <row r="912" spans="2:18">
      <c r="B912" s="118"/>
      <c r="C912" s="118"/>
      <c r="D912" s="118"/>
      <c r="E912" s="118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</row>
    <row r="913" spans="2:18">
      <c r="B913" s="118"/>
      <c r="C913" s="118"/>
      <c r="D913" s="118"/>
      <c r="E913" s="118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</row>
    <row r="914" spans="2:18">
      <c r="B914" s="118"/>
      <c r="C914" s="118"/>
      <c r="D914" s="118"/>
      <c r="E914" s="118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</row>
    <row r="915" spans="2:18">
      <c r="B915" s="118"/>
      <c r="C915" s="118"/>
      <c r="D915" s="118"/>
      <c r="E915" s="118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</row>
    <row r="916" spans="2:18">
      <c r="B916" s="118"/>
      <c r="C916" s="118"/>
      <c r="D916" s="118"/>
      <c r="E916" s="118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</row>
    <row r="917" spans="2:18">
      <c r="B917" s="118"/>
      <c r="C917" s="118"/>
      <c r="D917" s="118"/>
      <c r="E917" s="118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</row>
    <row r="918" spans="2:18">
      <c r="B918" s="118"/>
      <c r="C918" s="118"/>
      <c r="D918" s="118"/>
      <c r="E918" s="118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</row>
    <row r="919" spans="2:18">
      <c r="B919" s="118"/>
      <c r="C919" s="118"/>
      <c r="D919" s="118"/>
      <c r="E919" s="118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</row>
    <row r="920" spans="2:18">
      <c r="B920" s="118"/>
      <c r="C920" s="118"/>
      <c r="D920" s="118"/>
      <c r="E920" s="118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</row>
    <row r="921" spans="2:18">
      <c r="B921" s="118"/>
      <c r="C921" s="118"/>
      <c r="D921" s="118"/>
      <c r="E921" s="118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</row>
    <row r="922" spans="2:18">
      <c r="B922" s="118"/>
      <c r="C922" s="118"/>
      <c r="D922" s="118"/>
      <c r="E922" s="118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</row>
    <row r="923" spans="2:18">
      <c r="B923" s="118"/>
      <c r="C923" s="118"/>
      <c r="D923" s="118"/>
      <c r="E923" s="118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</row>
    <row r="924" spans="2:18">
      <c r="B924" s="118"/>
      <c r="C924" s="118"/>
      <c r="D924" s="118"/>
      <c r="E924" s="118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</row>
    <row r="925" spans="2:18">
      <c r="B925" s="118"/>
      <c r="C925" s="118"/>
      <c r="D925" s="118"/>
      <c r="E925" s="118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</row>
    <row r="926" spans="2:18">
      <c r="B926" s="118"/>
      <c r="C926" s="118"/>
      <c r="D926" s="118"/>
      <c r="E926" s="118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</row>
    <row r="927" spans="2:18">
      <c r="B927" s="118"/>
      <c r="C927" s="118"/>
      <c r="D927" s="118"/>
      <c r="E927" s="118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</row>
    <row r="928" spans="2:18">
      <c r="B928" s="118"/>
      <c r="C928" s="118"/>
      <c r="D928" s="118"/>
      <c r="E928" s="118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</row>
    <row r="929" spans="2:18">
      <c r="B929" s="118"/>
      <c r="C929" s="118"/>
      <c r="D929" s="118"/>
      <c r="E929" s="118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</row>
    <row r="930" spans="2:18">
      <c r="B930" s="118"/>
      <c r="C930" s="118"/>
      <c r="D930" s="118"/>
      <c r="E930" s="118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</row>
    <row r="931" spans="2:18">
      <c r="B931" s="118"/>
      <c r="C931" s="118"/>
      <c r="D931" s="118"/>
      <c r="E931" s="118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</row>
    <row r="932" spans="2:18">
      <c r="B932" s="118"/>
      <c r="C932" s="118"/>
      <c r="D932" s="118"/>
      <c r="E932" s="118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</row>
    <row r="933" spans="2:18">
      <c r="B933" s="118"/>
      <c r="C933" s="118"/>
      <c r="D933" s="118"/>
      <c r="E933" s="118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</row>
    <row r="934" spans="2:18">
      <c r="B934" s="118"/>
      <c r="C934" s="118"/>
      <c r="D934" s="118"/>
      <c r="E934" s="118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</row>
    <row r="935" spans="2:18">
      <c r="B935" s="118"/>
      <c r="C935" s="118"/>
      <c r="D935" s="118"/>
      <c r="E935" s="118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</row>
    <row r="936" spans="2:18">
      <c r="B936" s="118"/>
      <c r="C936" s="118"/>
      <c r="D936" s="118"/>
      <c r="E936" s="118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</row>
    <row r="937" spans="2:18">
      <c r="B937" s="118"/>
      <c r="C937" s="118"/>
      <c r="D937" s="118"/>
      <c r="E937" s="118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</row>
    <row r="938" spans="2:18">
      <c r="B938" s="118"/>
      <c r="C938" s="118"/>
      <c r="D938" s="118"/>
      <c r="E938" s="118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</row>
    <row r="939" spans="2:18">
      <c r="B939" s="118"/>
      <c r="C939" s="118"/>
      <c r="D939" s="118"/>
      <c r="E939" s="118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</row>
    <row r="940" spans="2:18">
      <c r="B940" s="118"/>
      <c r="C940" s="118"/>
      <c r="D940" s="118"/>
      <c r="E940" s="118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</row>
    <row r="941" spans="2:18">
      <c r="B941" s="118"/>
      <c r="C941" s="118"/>
      <c r="D941" s="118"/>
      <c r="E941" s="118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</row>
    <row r="942" spans="2:18">
      <c r="B942" s="118"/>
      <c r="C942" s="118"/>
      <c r="D942" s="118"/>
      <c r="E942" s="118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</row>
    <row r="943" spans="2:18">
      <c r="B943" s="118"/>
      <c r="C943" s="118"/>
      <c r="D943" s="118"/>
      <c r="E943" s="118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</row>
    <row r="944" spans="2:18">
      <c r="B944" s="118"/>
      <c r="C944" s="118"/>
      <c r="D944" s="118"/>
      <c r="E944" s="118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</row>
    <row r="945" spans="2:18">
      <c r="B945" s="118"/>
      <c r="C945" s="118"/>
      <c r="D945" s="118"/>
      <c r="E945" s="118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</row>
    <row r="946" spans="2:18">
      <c r="B946" s="118"/>
      <c r="C946" s="118"/>
      <c r="D946" s="118"/>
      <c r="E946" s="118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</row>
    <row r="947" spans="2:18">
      <c r="B947" s="118"/>
      <c r="C947" s="118"/>
      <c r="D947" s="118"/>
      <c r="E947" s="118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</row>
    <row r="948" spans="2:18">
      <c r="B948" s="118"/>
      <c r="C948" s="118"/>
      <c r="D948" s="118"/>
      <c r="E948" s="118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</row>
    <row r="949" spans="2:18">
      <c r="B949" s="118"/>
      <c r="C949" s="118"/>
      <c r="D949" s="118"/>
      <c r="E949" s="118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</row>
    <row r="950" spans="2:18">
      <c r="B950" s="118"/>
      <c r="C950" s="118"/>
      <c r="D950" s="118"/>
      <c r="E950" s="118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</row>
    <row r="951" spans="2:18">
      <c r="B951" s="118"/>
      <c r="C951" s="118"/>
      <c r="D951" s="118"/>
      <c r="E951" s="118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</row>
    <row r="952" spans="2:18">
      <c r="B952" s="118"/>
      <c r="C952" s="118"/>
      <c r="D952" s="118"/>
      <c r="E952" s="118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</row>
    <row r="953" spans="2:18">
      <c r="B953" s="118"/>
      <c r="C953" s="118"/>
      <c r="D953" s="118"/>
      <c r="E953" s="118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</row>
    <row r="954" spans="2:18">
      <c r="B954" s="118"/>
      <c r="C954" s="118"/>
      <c r="D954" s="118"/>
      <c r="E954" s="118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</row>
    <row r="955" spans="2:18">
      <c r="B955" s="118"/>
      <c r="C955" s="118"/>
      <c r="D955" s="118"/>
      <c r="E955" s="118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</row>
    <row r="956" spans="2:18">
      <c r="B956" s="118"/>
      <c r="C956" s="118"/>
      <c r="D956" s="118"/>
      <c r="E956" s="118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</row>
    <row r="957" spans="2:18">
      <c r="B957" s="118"/>
      <c r="C957" s="118"/>
      <c r="D957" s="118"/>
      <c r="E957" s="118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</row>
    <row r="958" spans="2:18">
      <c r="B958" s="118"/>
      <c r="C958" s="118"/>
      <c r="D958" s="118"/>
      <c r="E958" s="118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</row>
    <row r="959" spans="2:18">
      <c r="B959" s="118"/>
      <c r="C959" s="118"/>
      <c r="D959" s="118"/>
      <c r="E959" s="118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</row>
    <row r="960" spans="2:18">
      <c r="B960" s="118"/>
      <c r="C960" s="118"/>
      <c r="D960" s="118"/>
      <c r="E960" s="118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</row>
    <row r="961" spans="2:18">
      <c r="B961" s="118"/>
      <c r="C961" s="118"/>
      <c r="D961" s="118"/>
      <c r="E961" s="118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</row>
    <row r="962" spans="2:18">
      <c r="B962" s="118"/>
      <c r="C962" s="118"/>
      <c r="D962" s="118"/>
      <c r="E962" s="118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</row>
    <row r="963" spans="2:18">
      <c r="B963" s="118"/>
      <c r="C963" s="118"/>
      <c r="D963" s="118"/>
      <c r="E963" s="118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</row>
    <row r="964" spans="2:18">
      <c r="B964" s="118"/>
      <c r="C964" s="118"/>
      <c r="D964" s="118"/>
      <c r="E964" s="118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</row>
    <row r="965" spans="2:18">
      <c r="B965" s="118"/>
      <c r="C965" s="118"/>
      <c r="D965" s="118"/>
      <c r="E965" s="118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</row>
    <row r="966" spans="2:18">
      <c r="B966" s="118"/>
      <c r="C966" s="118"/>
      <c r="D966" s="118"/>
      <c r="E966" s="118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</row>
    <row r="967" spans="2:18">
      <c r="B967" s="118"/>
      <c r="C967" s="118"/>
      <c r="D967" s="118"/>
      <c r="E967" s="118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</row>
    <row r="968" spans="2:18">
      <c r="B968" s="118"/>
      <c r="C968" s="118"/>
      <c r="D968" s="118"/>
      <c r="E968" s="118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</row>
    <row r="969" spans="2:18">
      <c r="B969" s="118"/>
      <c r="C969" s="118"/>
      <c r="D969" s="118"/>
      <c r="E969" s="118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</row>
    <row r="970" spans="2:18">
      <c r="B970" s="118"/>
      <c r="C970" s="118"/>
      <c r="D970" s="118"/>
      <c r="E970" s="118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</row>
    <row r="971" spans="2:18">
      <c r="B971" s="118"/>
      <c r="C971" s="118"/>
      <c r="D971" s="118"/>
      <c r="E971" s="118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</row>
    <row r="972" spans="2:18">
      <c r="B972" s="118"/>
      <c r="C972" s="118"/>
      <c r="D972" s="118"/>
      <c r="E972" s="118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</row>
    <row r="973" spans="2:18">
      <c r="B973" s="118"/>
      <c r="C973" s="118"/>
      <c r="D973" s="118"/>
      <c r="E973" s="118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</row>
    <row r="974" spans="2:18">
      <c r="B974" s="118"/>
      <c r="C974" s="118"/>
      <c r="D974" s="118"/>
      <c r="E974" s="118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</row>
    <row r="975" spans="2:18">
      <c r="B975" s="118"/>
      <c r="C975" s="118"/>
      <c r="D975" s="118"/>
      <c r="E975" s="118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</row>
    <row r="976" spans="2:18">
      <c r="B976" s="118"/>
      <c r="C976" s="118"/>
      <c r="D976" s="118"/>
      <c r="E976" s="118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</row>
    <row r="977" spans="2:18">
      <c r="B977" s="118"/>
      <c r="C977" s="118"/>
      <c r="D977" s="118"/>
      <c r="E977" s="118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</row>
    <row r="978" spans="2:18">
      <c r="B978" s="118"/>
      <c r="C978" s="118"/>
      <c r="D978" s="118"/>
      <c r="E978" s="118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</row>
    <row r="979" spans="2:18">
      <c r="B979" s="118"/>
      <c r="C979" s="118"/>
      <c r="D979" s="118"/>
      <c r="E979" s="118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</row>
    <row r="980" spans="2:18">
      <c r="B980" s="118"/>
      <c r="C980" s="118"/>
      <c r="D980" s="118"/>
      <c r="E980" s="118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</row>
    <row r="981" spans="2:18">
      <c r="B981" s="118"/>
      <c r="C981" s="118"/>
      <c r="D981" s="118"/>
      <c r="E981" s="118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</row>
    <row r="982" spans="2:18">
      <c r="B982" s="118"/>
      <c r="C982" s="118"/>
      <c r="D982" s="118"/>
      <c r="E982" s="118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</row>
    <row r="983" spans="2:18">
      <c r="B983" s="118"/>
      <c r="C983" s="118"/>
      <c r="D983" s="118"/>
      <c r="E983" s="118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</row>
    <row r="984" spans="2:18">
      <c r="B984" s="118"/>
      <c r="C984" s="118"/>
      <c r="D984" s="118"/>
      <c r="E984" s="118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</row>
    <row r="985" spans="2:18">
      <c r="B985" s="118"/>
      <c r="C985" s="118"/>
      <c r="D985" s="118"/>
      <c r="E985" s="118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</row>
    <row r="986" spans="2:18">
      <c r="B986" s="118"/>
      <c r="C986" s="118"/>
      <c r="D986" s="118"/>
      <c r="E986" s="118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</row>
    <row r="987" spans="2:18">
      <c r="B987" s="118"/>
      <c r="C987" s="118"/>
      <c r="D987" s="118"/>
      <c r="E987" s="118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</row>
    <row r="988" spans="2:18">
      <c r="B988" s="118"/>
      <c r="C988" s="118"/>
      <c r="D988" s="118"/>
      <c r="E988" s="118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</row>
    <row r="989" spans="2:18">
      <c r="B989" s="118"/>
      <c r="C989" s="118"/>
      <c r="D989" s="118"/>
      <c r="E989" s="118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</row>
    <row r="990" spans="2:18">
      <c r="B990" s="118"/>
      <c r="C990" s="118"/>
      <c r="D990" s="118"/>
      <c r="E990" s="118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</row>
    <row r="991" spans="2:18">
      <c r="B991" s="118"/>
      <c r="C991" s="118"/>
      <c r="D991" s="118"/>
      <c r="E991" s="118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</row>
    <row r="992" spans="2:18">
      <c r="B992" s="118"/>
      <c r="C992" s="118"/>
      <c r="D992" s="118"/>
      <c r="E992" s="118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</row>
    <row r="993" spans="2:18">
      <c r="B993" s="118"/>
      <c r="C993" s="118"/>
      <c r="D993" s="118"/>
      <c r="E993" s="118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</row>
    <row r="994" spans="2:18">
      <c r="B994" s="118"/>
      <c r="C994" s="118"/>
      <c r="D994" s="118"/>
      <c r="E994" s="118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</row>
    <row r="995" spans="2:18">
      <c r="B995" s="118"/>
      <c r="C995" s="118"/>
      <c r="D995" s="118"/>
      <c r="E995" s="118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</row>
    <row r="996" spans="2:18">
      <c r="B996" s="118"/>
      <c r="C996" s="118"/>
      <c r="D996" s="118"/>
      <c r="E996" s="118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</row>
    <row r="997" spans="2:18">
      <c r="B997" s="118"/>
      <c r="C997" s="118"/>
      <c r="D997" s="118"/>
      <c r="E997" s="118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</row>
    <row r="998" spans="2:18">
      <c r="B998" s="118"/>
      <c r="C998" s="118"/>
      <c r="D998" s="118"/>
      <c r="E998" s="118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</row>
    <row r="999" spans="2:18">
      <c r="B999" s="118"/>
      <c r="C999" s="118"/>
      <c r="D999" s="118"/>
      <c r="E999" s="118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</row>
    <row r="1000" spans="2:18">
      <c r="B1000" s="118"/>
      <c r="C1000" s="118"/>
      <c r="D1000" s="118"/>
      <c r="E1000" s="118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</row>
    <row r="1001" spans="2:18">
      <c r="B1001" s="118"/>
      <c r="C1001" s="118"/>
      <c r="D1001" s="118"/>
      <c r="E1001" s="118"/>
      <c r="F1001" s="119"/>
      <c r="G1001" s="119"/>
      <c r="H1001" s="119"/>
      <c r="I1001" s="119"/>
      <c r="J1001" s="119"/>
      <c r="K1001" s="119"/>
      <c r="L1001" s="119"/>
      <c r="M1001" s="119"/>
      <c r="N1001" s="119"/>
      <c r="O1001" s="119"/>
      <c r="P1001" s="119"/>
      <c r="Q1001" s="119"/>
      <c r="R1001" s="119"/>
    </row>
    <row r="1002" spans="2:18">
      <c r="B1002" s="118"/>
      <c r="C1002" s="118"/>
      <c r="D1002" s="118"/>
      <c r="E1002" s="118"/>
      <c r="F1002" s="119"/>
      <c r="G1002" s="119"/>
      <c r="H1002" s="119"/>
      <c r="I1002" s="119"/>
      <c r="J1002" s="119"/>
      <c r="K1002" s="119"/>
      <c r="L1002" s="119"/>
      <c r="M1002" s="119"/>
      <c r="N1002" s="119"/>
      <c r="O1002" s="119"/>
      <c r="P1002" s="119"/>
      <c r="Q1002" s="119"/>
      <c r="R1002" s="119"/>
    </row>
    <row r="1003" spans="2:18">
      <c r="B1003" s="118"/>
      <c r="C1003" s="118"/>
      <c r="D1003" s="118"/>
      <c r="E1003" s="118"/>
      <c r="F1003" s="119"/>
      <c r="G1003" s="119"/>
      <c r="H1003" s="119"/>
      <c r="I1003" s="119"/>
      <c r="J1003" s="119"/>
      <c r="K1003" s="119"/>
      <c r="L1003" s="119"/>
      <c r="M1003" s="119"/>
      <c r="N1003" s="119"/>
      <c r="O1003" s="119"/>
      <c r="P1003" s="119"/>
      <c r="Q1003" s="119"/>
      <c r="R1003" s="119"/>
    </row>
    <row r="1004" spans="2:18">
      <c r="B1004" s="118"/>
      <c r="C1004" s="118"/>
      <c r="D1004" s="118"/>
      <c r="E1004" s="118"/>
      <c r="F1004" s="119"/>
      <c r="G1004" s="119"/>
      <c r="H1004" s="119"/>
      <c r="I1004" s="119"/>
      <c r="J1004" s="119"/>
      <c r="K1004" s="119"/>
      <c r="L1004" s="119"/>
      <c r="M1004" s="119"/>
      <c r="N1004" s="119"/>
      <c r="O1004" s="119"/>
      <c r="P1004" s="119"/>
      <c r="Q1004" s="119"/>
      <c r="R1004" s="119"/>
    </row>
    <row r="1005" spans="2:18">
      <c r="B1005" s="118"/>
      <c r="C1005" s="118"/>
      <c r="D1005" s="118"/>
      <c r="E1005" s="118"/>
      <c r="F1005" s="119"/>
      <c r="G1005" s="119"/>
      <c r="H1005" s="119"/>
      <c r="I1005" s="119"/>
      <c r="J1005" s="119"/>
      <c r="K1005" s="119"/>
      <c r="L1005" s="119"/>
      <c r="M1005" s="119"/>
      <c r="N1005" s="119"/>
      <c r="O1005" s="119"/>
      <c r="P1005" s="119"/>
      <c r="Q1005" s="119"/>
      <c r="R1005" s="119"/>
    </row>
    <row r="1006" spans="2:18">
      <c r="B1006" s="118"/>
      <c r="C1006" s="118"/>
      <c r="D1006" s="118"/>
      <c r="E1006" s="118"/>
      <c r="F1006" s="119"/>
      <c r="G1006" s="119"/>
      <c r="H1006" s="119"/>
      <c r="I1006" s="119"/>
      <c r="J1006" s="119"/>
      <c r="K1006" s="119"/>
      <c r="L1006" s="119"/>
      <c r="M1006" s="119"/>
      <c r="N1006" s="119"/>
      <c r="O1006" s="119"/>
      <c r="P1006" s="119"/>
      <c r="Q1006" s="119"/>
      <c r="R1006" s="119"/>
    </row>
    <row r="1007" spans="2:18">
      <c r="B1007" s="118"/>
      <c r="C1007" s="118"/>
      <c r="D1007" s="118"/>
      <c r="E1007" s="118"/>
      <c r="F1007" s="119"/>
      <c r="G1007" s="119"/>
      <c r="H1007" s="119"/>
      <c r="I1007" s="119"/>
      <c r="J1007" s="119"/>
      <c r="K1007" s="119"/>
      <c r="L1007" s="119"/>
      <c r="M1007" s="119"/>
      <c r="N1007" s="119"/>
      <c r="O1007" s="119"/>
      <c r="P1007" s="119"/>
      <c r="Q1007" s="119"/>
      <c r="R1007" s="119"/>
    </row>
    <row r="1008" spans="2:18">
      <c r="B1008" s="118"/>
      <c r="C1008" s="118"/>
      <c r="D1008" s="118"/>
      <c r="E1008" s="118"/>
      <c r="F1008" s="119"/>
      <c r="G1008" s="119"/>
      <c r="H1008" s="119"/>
      <c r="I1008" s="119"/>
      <c r="J1008" s="119"/>
      <c r="K1008" s="119"/>
      <c r="L1008" s="119"/>
      <c r="M1008" s="119"/>
      <c r="N1008" s="119"/>
      <c r="O1008" s="119"/>
      <c r="P1008" s="119"/>
      <c r="Q1008" s="119"/>
      <c r="R1008" s="119"/>
    </row>
    <row r="1009" spans="2:18">
      <c r="B1009" s="118"/>
      <c r="C1009" s="118"/>
      <c r="D1009" s="118"/>
      <c r="E1009" s="118"/>
      <c r="F1009" s="119"/>
      <c r="G1009" s="119"/>
      <c r="H1009" s="119"/>
      <c r="I1009" s="119"/>
      <c r="J1009" s="119"/>
      <c r="K1009" s="119"/>
      <c r="L1009" s="119"/>
      <c r="M1009" s="119"/>
      <c r="N1009" s="119"/>
      <c r="O1009" s="119"/>
      <c r="P1009" s="119"/>
      <c r="Q1009" s="119"/>
      <c r="R1009" s="119"/>
    </row>
    <row r="1010" spans="2:18">
      <c r="B1010" s="118"/>
      <c r="C1010" s="118"/>
      <c r="D1010" s="118"/>
      <c r="E1010" s="118"/>
      <c r="F1010" s="119"/>
      <c r="G1010" s="119"/>
      <c r="H1010" s="119"/>
      <c r="I1010" s="119"/>
      <c r="J1010" s="119"/>
      <c r="K1010" s="119"/>
      <c r="L1010" s="119"/>
      <c r="M1010" s="119"/>
      <c r="N1010" s="119"/>
      <c r="O1010" s="119"/>
      <c r="P1010" s="119"/>
      <c r="Q1010" s="119"/>
      <c r="R1010" s="119"/>
    </row>
    <row r="1011" spans="2:18">
      <c r="B1011" s="118"/>
      <c r="C1011" s="118"/>
      <c r="D1011" s="118"/>
      <c r="E1011" s="118"/>
      <c r="F1011" s="119"/>
      <c r="G1011" s="119"/>
      <c r="H1011" s="119"/>
      <c r="I1011" s="119"/>
      <c r="J1011" s="119"/>
      <c r="K1011" s="119"/>
      <c r="L1011" s="119"/>
      <c r="M1011" s="119"/>
      <c r="N1011" s="119"/>
      <c r="O1011" s="119"/>
      <c r="P1011" s="119"/>
      <c r="Q1011" s="119"/>
      <c r="R1011" s="119"/>
    </row>
    <row r="1012" spans="2:18">
      <c r="B1012" s="118"/>
      <c r="C1012" s="118"/>
      <c r="D1012" s="118"/>
      <c r="E1012" s="118"/>
      <c r="F1012" s="119"/>
      <c r="G1012" s="119"/>
      <c r="H1012" s="119"/>
      <c r="I1012" s="119"/>
      <c r="J1012" s="119"/>
      <c r="K1012" s="119"/>
      <c r="L1012" s="119"/>
      <c r="M1012" s="119"/>
      <c r="N1012" s="119"/>
      <c r="O1012" s="119"/>
      <c r="P1012" s="119"/>
      <c r="Q1012" s="119"/>
      <c r="R1012" s="119"/>
    </row>
    <row r="1013" spans="2:18">
      <c r="B1013" s="118"/>
      <c r="C1013" s="118"/>
      <c r="D1013" s="118"/>
      <c r="E1013" s="118"/>
      <c r="F1013" s="119"/>
      <c r="G1013" s="119"/>
      <c r="H1013" s="119"/>
      <c r="I1013" s="119"/>
      <c r="J1013" s="119"/>
      <c r="K1013" s="119"/>
      <c r="L1013" s="119"/>
      <c r="M1013" s="119"/>
      <c r="N1013" s="119"/>
      <c r="O1013" s="119"/>
      <c r="P1013" s="119"/>
      <c r="Q1013" s="119"/>
      <c r="R1013" s="119"/>
    </row>
    <row r="1014" spans="2:18">
      <c r="B1014" s="118"/>
      <c r="C1014" s="118"/>
      <c r="D1014" s="118"/>
      <c r="E1014" s="118"/>
      <c r="F1014" s="119"/>
      <c r="G1014" s="119"/>
      <c r="H1014" s="119"/>
      <c r="I1014" s="119"/>
      <c r="J1014" s="119"/>
      <c r="K1014" s="119"/>
      <c r="L1014" s="119"/>
      <c r="M1014" s="119"/>
      <c r="N1014" s="119"/>
      <c r="O1014" s="119"/>
      <c r="P1014" s="119"/>
      <c r="Q1014" s="119"/>
      <c r="R1014" s="119"/>
    </row>
    <row r="1015" spans="2:18">
      <c r="B1015" s="118"/>
      <c r="C1015" s="118"/>
      <c r="D1015" s="118"/>
      <c r="E1015" s="118"/>
      <c r="F1015" s="119"/>
      <c r="G1015" s="119"/>
      <c r="H1015" s="119"/>
      <c r="I1015" s="119"/>
      <c r="J1015" s="119"/>
      <c r="K1015" s="119"/>
      <c r="L1015" s="119"/>
      <c r="M1015" s="119"/>
      <c r="N1015" s="119"/>
      <c r="O1015" s="119"/>
      <c r="P1015" s="119"/>
      <c r="Q1015" s="119"/>
      <c r="R1015" s="119"/>
    </row>
    <row r="1016" spans="2:18">
      <c r="B1016" s="118"/>
      <c r="C1016" s="118"/>
      <c r="D1016" s="118"/>
      <c r="E1016" s="118"/>
      <c r="F1016" s="119"/>
      <c r="G1016" s="119"/>
      <c r="H1016" s="119"/>
      <c r="I1016" s="119"/>
      <c r="J1016" s="119"/>
      <c r="K1016" s="119"/>
      <c r="L1016" s="119"/>
      <c r="M1016" s="119"/>
      <c r="N1016" s="119"/>
      <c r="O1016" s="119"/>
      <c r="P1016" s="119"/>
      <c r="Q1016" s="119"/>
      <c r="R1016" s="119"/>
    </row>
    <row r="1017" spans="2:18">
      <c r="B1017" s="118"/>
      <c r="C1017" s="118"/>
      <c r="D1017" s="118"/>
      <c r="E1017" s="118"/>
      <c r="F1017" s="119"/>
      <c r="G1017" s="119"/>
      <c r="H1017" s="119"/>
      <c r="I1017" s="119"/>
      <c r="J1017" s="119"/>
      <c r="K1017" s="119"/>
      <c r="L1017" s="119"/>
      <c r="M1017" s="119"/>
      <c r="N1017" s="119"/>
      <c r="O1017" s="119"/>
      <c r="P1017" s="119"/>
      <c r="Q1017" s="119"/>
      <c r="R1017" s="119"/>
    </row>
    <row r="1018" spans="2:18">
      <c r="B1018" s="118"/>
      <c r="C1018" s="118"/>
      <c r="D1018" s="118"/>
      <c r="E1018" s="118"/>
      <c r="F1018" s="119"/>
      <c r="G1018" s="119"/>
      <c r="H1018" s="119"/>
      <c r="I1018" s="119"/>
      <c r="J1018" s="119"/>
      <c r="K1018" s="119"/>
      <c r="L1018" s="119"/>
      <c r="M1018" s="119"/>
      <c r="N1018" s="119"/>
      <c r="O1018" s="119"/>
      <c r="P1018" s="119"/>
      <c r="Q1018" s="119"/>
      <c r="R1018" s="119"/>
    </row>
    <row r="1019" spans="2:18">
      <c r="B1019" s="118"/>
      <c r="C1019" s="118"/>
      <c r="D1019" s="118"/>
      <c r="E1019" s="118"/>
      <c r="F1019" s="119"/>
      <c r="G1019" s="119"/>
      <c r="H1019" s="119"/>
      <c r="I1019" s="119"/>
      <c r="J1019" s="119"/>
      <c r="K1019" s="119"/>
      <c r="L1019" s="119"/>
      <c r="M1019" s="119"/>
      <c r="N1019" s="119"/>
      <c r="O1019" s="119"/>
      <c r="P1019" s="119"/>
      <c r="Q1019" s="119"/>
      <c r="R1019" s="119"/>
    </row>
    <row r="1020" spans="2:18">
      <c r="B1020" s="118"/>
      <c r="C1020" s="118"/>
      <c r="D1020" s="118"/>
      <c r="E1020" s="118"/>
      <c r="F1020" s="119"/>
      <c r="G1020" s="119"/>
      <c r="H1020" s="119"/>
      <c r="I1020" s="119"/>
      <c r="J1020" s="119"/>
      <c r="K1020" s="119"/>
      <c r="L1020" s="119"/>
      <c r="M1020" s="119"/>
      <c r="N1020" s="119"/>
      <c r="O1020" s="119"/>
      <c r="P1020" s="119"/>
      <c r="Q1020" s="119"/>
      <c r="R1020" s="119"/>
    </row>
    <row r="1021" spans="2:18">
      <c r="B1021" s="118"/>
      <c r="C1021" s="118"/>
      <c r="D1021" s="118"/>
      <c r="E1021" s="118"/>
      <c r="F1021" s="119"/>
      <c r="G1021" s="119"/>
      <c r="H1021" s="119"/>
      <c r="I1021" s="119"/>
      <c r="J1021" s="119"/>
      <c r="K1021" s="119"/>
      <c r="L1021" s="119"/>
      <c r="M1021" s="119"/>
      <c r="N1021" s="119"/>
      <c r="O1021" s="119"/>
      <c r="P1021" s="119"/>
      <c r="Q1021" s="119"/>
      <c r="R1021" s="119"/>
    </row>
    <row r="1022" spans="2:18">
      <c r="B1022" s="118"/>
      <c r="C1022" s="118"/>
      <c r="D1022" s="118"/>
      <c r="E1022" s="118"/>
      <c r="F1022" s="119"/>
      <c r="G1022" s="119"/>
      <c r="H1022" s="119"/>
      <c r="I1022" s="119"/>
      <c r="J1022" s="119"/>
      <c r="K1022" s="119"/>
      <c r="L1022" s="119"/>
      <c r="M1022" s="119"/>
      <c r="N1022" s="119"/>
      <c r="O1022" s="119"/>
      <c r="P1022" s="119"/>
      <c r="Q1022" s="119"/>
      <c r="R1022" s="119"/>
    </row>
    <row r="1023" spans="2:18">
      <c r="B1023" s="118"/>
      <c r="C1023" s="118"/>
      <c r="D1023" s="118"/>
      <c r="E1023" s="118"/>
      <c r="F1023" s="119"/>
      <c r="G1023" s="119"/>
      <c r="H1023" s="119"/>
      <c r="I1023" s="119"/>
      <c r="J1023" s="119"/>
      <c r="K1023" s="119"/>
      <c r="L1023" s="119"/>
      <c r="M1023" s="119"/>
      <c r="N1023" s="119"/>
      <c r="O1023" s="119"/>
      <c r="P1023" s="119"/>
      <c r="Q1023" s="119"/>
      <c r="R1023" s="119"/>
    </row>
    <row r="1024" spans="2:18">
      <c r="B1024" s="118"/>
      <c r="C1024" s="118"/>
      <c r="D1024" s="118"/>
      <c r="E1024" s="118"/>
      <c r="F1024" s="119"/>
      <c r="G1024" s="119"/>
      <c r="H1024" s="119"/>
      <c r="I1024" s="119"/>
      <c r="J1024" s="119"/>
      <c r="K1024" s="119"/>
      <c r="L1024" s="119"/>
      <c r="M1024" s="119"/>
      <c r="N1024" s="119"/>
      <c r="O1024" s="119"/>
      <c r="P1024" s="119"/>
      <c r="Q1024" s="119"/>
      <c r="R1024" s="119"/>
    </row>
    <row r="1025" spans="2:18">
      <c r="B1025" s="118"/>
      <c r="C1025" s="118"/>
      <c r="D1025" s="118"/>
      <c r="E1025" s="118"/>
      <c r="F1025" s="119"/>
      <c r="G1025" s="119"/>
      <c r="H1025" s="119"/>
      <c r="I1025" s="119"/>
      <c r="J1025" s="119"/>
      <c r="K1025" s="119"/>
      <c r="L1025" s="119"/>
      <c r="M1025" s="119"/>
      <c r="N1025" s="119"/>
      <c r="O1025" s="119"/>
      <c r="P1025" s="119"/>
      <c r="Q1025" s="119"/>
      <c r="R1025" s="119"/>
    </row>
    <row r="1026" spans="2:18">
      <c r="B1026" s="118"/>
      <c r="C1026" s="118"/>
      <c r="D1026" s="118"/>
      <c r="E1026" s="118"/>
      <c r="F1026" s="119"/>
      <c r="G1026" s="119"/>
      <c r="H1026" s="119"/>
      <c r="I1026" s="119"/>
      <c r="J1026" s="119"/>
      <c r="K1026" s="119"/>
      <c r="L1026" s="119"/>
      <c r="M1026" s="119"/>
      <c r="N1026" s="119"/>
      <c r="O1026" s="119"/>
      <c r="P1026" s="119"/>
      <c r="Q1026" s="119"/>
      <c r="R1026" s="119"/>
    </row>
    <row r="1027" spans="2:18">
      <c r="B1027" s="118"/>
      <c r="C1027" s="118"/>
      <c r="D1027" s="118"/>
      <c r="E1027" s="118"/>
      <c r="F1027" s="119"/>
      <c r="G1027" s="119"/>
      <c r="H1027" s="119"/>
      <c r="I1027" s="119"/>
      <c r="J1027" s="119"/>
      <c r="K1027" s="119"/>
      <c r="L1027" s="119"/>
      <c r="M1027" s="119"/>
      <c r="N1027" s="119"/>
      <c r="O1027" s="119"/>
      <c r="P1027" s="119"/>
      <c r="Q1027" s="119"/>
      <c r="R1027" s="119"/>
    </row>
    <row r="1028" spans="2:18">
      <c r="B1028" s="118"/>
      <c r="C1028" s="118"/>
      <c r="D1028" s="118"/>
      <c r="E1028" s="118"/>
      <c r="F1028" s="119"/>
      <c r="G1028" s="119"/>
      <c r="H1028" s="119"/>
      <c r="I1028" s="119"/>
      <c r="J1028" s="119"/>
      <c r="K1028" s="119"/>
      <c r="L1028" s="119"/>
      <c r="M1028" s="119"/>
      <c r="N1028" s="119"/>
      <c r="O1028" s="119"/>
      <c r="P1028" s="119"/>
      <c r="Q1028" s="119"/>
      <c r="R1028" s="119"/>
    </row>
    <row r="1029" spans="2:18">
      <c r="B1029" s="118"/>
      <c r="C1029" s="118"/>
      <c r="D1029" s="118"/>
      <c r="E1029" s="118"/>
      <c r="F1029" s="119"/>
      <c r="G1029" s="119"/>
      <c r="H1029" s="119"/>
      <c r="I1029" s="119"/>
      <c r="J1029" s="119"/>
      <c r="K1029" s="119"/>
      <c r="L1029" s="119"/>
      <c r="M1029" s="119"/>
      <c r="N1029" s="119"/>
      <c r="O1029" s="119"/>
      <c r="P1029" s="119"/>
      <c r="Q1029" s="119"/>
      <c r="R1029" s="119"/>
    </row>
    <row r="1030" spans="2:18">
      <c r="B1030" s="118"/>
      <c r="C1030" s="118"/>
      <c r="D1030" s="118"/>
      <c r="E1030" s="118"/>
      <c r="F1030" s="119"/>
      <c r="G1030" s="119"/>
      <c r="H1030" s="119"/>
      <c r="I1030" s="119"/>
      <c r="J1030" s="119"/>
      <c r="K1030" s="119"/>
      <c r="L1030" s="119"/>
      <c r="M1030" s="119"/>
      <c r="N1030" s="119"/>
      <c r="O1030" s="119"/>
      <c r="P1030" s="119"/>
      <c r="Q1030" s="119"/>
      <c r="R1030" s="119"/>
    </row>
    <row r="1031" spans="2:18">
      <c r="B1031" s="118"/>
      <c r="C1031" s="118"/>
      <c r="D1031" s="118"/>
      <c r="E1031" s="118"/>
      <c r="F1031" s="119"/>
      <c r="G1031" s="119"/>
      <c r="H1031" s="119"/>
      <c r="I1031" s="119"/>
      <c r="J1031" s="119"/>
      <c r="K1031" s="119"/>
      <c r="L1031" s="119"/>
      <c r="M1031" s="119"/>
      <c r="N1031" s="119"/>
      <c r="O1031" s="119"/>
      <c r="P1031" s="119"/>
      <c r="Q1031" s="119"/>
      <c r="R1031" s="119"/>
    </row>
    <row r="1032" spans="2:18">
      <c r="B1032" s="118"/>
      <c r="C1032" s="118"/>
      <c r="D1032" s="118"/>
      <c r="E1032" s="118"/>
      <c r="F1032" s="119"/>
      <c r="G1032" s="119"/>
      <c r="H1032" s="119"/>
      <c r="I1032" s="119"/>
      <c r="J1032" s="119"/>
      <c r="K1032" s="119"/>
      <c r="L1032" s="119"/>
      <c r="M1032" s="119"/>
      <c r="N1032" s="119"/>
      <c r="O1032" s="119"/>
      <c r="P1032" s="119"/>
      <c r="Q1032" s="119"/>
      <c r="R1032" s="119"/>
    </row>
    <row r="1033" spans="2:18">
      <c r="B1033" s="118"/>
      <c r="C1033" s="118"/>
      <c r="D1033" s="118"/>
      <c r="E1033" s="118"/>
      <c r="F1033" s="119"/>
      <c r="G1033" s="119"/>
      <c r="H1033" s="119"/>
      <c r="I1033" s="119"/>
      <c r="J1033" s="119"/>
      <c r="K1033" s="119"/>
      <c r="L1033" s="119"/>
      <c r="M1033" s="119"/>
      <c r="N1033" s="119"/>
      <c r="O1033" s="119"/>
      <c r="P1033" s="119"/>
      <c r="Q1033" s="119"/>
      <c r="R1033" s="119"/>
    </row>
    <row r="1034" spans="2:18">
      <c r="B1034" s="118"/>
      <c r="C1034" s="118"/>
      <c r="D1034" s="118"/>
      <c r="E1034" s="118"/>
      <c r="F1034" s="119"/>
      <c r="G1034" s="119"/>
      <c r="H1034" s="119"/>
      <c r="I1034" s="119"/>
      <c r="J1034" s="119"/>
      <c r="K1034" s="119"/>
      <c r="L1034" s="119"/>
      <c r="M1034" s="119"/>
      <c r="N1034" s="119"/>
      <c r="O1034" s="119"/>
      <c r="P1034" s="119"/>
      <c r="Q1034" s="119"/>
      <c r="R1034" s="119"/>
    </row>
    <row r="1035" spans="2:18">
      <c r="B1035" s="118"/>
      <c r="C1035" s="118"/>
      <c r="D1035" s="118"/>
      <c r="E1035" s="118"/>
      <c r="F1035" s="119"/>
      <c r="G1035" s="119"/>
      <c r="H1035" s="119"/>
      <c r="I1035" s="119"/>
      <c r="J1035" s="119"/>
      <c r="K1035" s="119"/>
      <c r="L1035" s="119"/>
      <c r="M1035" s="119"/>
      <c r="N1035" s="119"/>
      <c r="O1035" s="119"/>
      <c r="P1035" s="119"/>
      <c r="Q1035" s="119"/>
      <c r="R1035" s="119"/>
    </row>
    <row r="1036" spans="2:18">
      <c r="B1036" s="118"/>
      <c r="C1036" s="118"/>
      <c r="D1036" s="118"/>
      <c r="E1036" s="118"/>
      <c r="F1036" s="119"/>
      <c r="G1036" s="119"/>
      <c r="H1036" s="119"/>
      <c r="I1036" s="119"/>
      <c r="J1036" s="119"/>
      <c r="K1036" s="119"/>
      <c r="L1036" s="119"/>
      <c r="M1036" s="119"/>
      <c r="N1036" s="119"/>
      <c r="O1036" s="119"/>
      <c r="P1036" s="119"/>
      <c r="Q1036" s="119"/>
      <c r="R1036" s="119"/>
    </row>
    <row r="1037" spans="2:18">
      <c r="B1037" s="118"/>
      <c r="C1037" s="118"/>
      <c r="D1037" s="118"/>
      <c r="E1037" s="118"/>
      <c r="F1037" s="119"/>
      <c r="G1037" s="119"/>
      <c r="H1037" s="119"/>
      <c r="I1037" s="119"/>
      <c r="J1037" s="119"/>
      <c r="K1037" s="119"/>
      <c r="L1037" s="119"/>
      <c r="M1037" s="119"/>
      <c r="N1037" s="119"/>
      <c r="O1037" s="119"/>
      <c r="P1037" s="119"/>
      <c r="Q1037" s="119"/>
      <c r="R1037" s="119"/>
    </row>
    <row r="1038" spans="2:18">
      <c r="B1038" s="118"/>
      <c r="C1038" s="118"/>
      <c r="D1038" s="118"/>
      <c r="E1038" s="118"/>
      <c r="F1038" s="119"/>
      <c r="G1038" s="119"/>
      <c r="H1038" s="119"/>
      <c r="I1038" s="119"/>
      <c r="J1038" s="119"/>
      <c r="K1038" s="119"/>
      <c r="L1038" s="119"/>
      <c r="M1038" s="119"/>
      <c r="N1038" s="119"/>
      <c r="O1038" s="119"/>
      <c r="P1038" s="119"/>
      <c r="Q1038" s="119"/>
      <c r="R1038" s="119"/>
    </row>
    <row r="1039" spans="2:18">
      <c r="B1039" s="118"/>
      <c r="C1039" s="118"/>
      <c r="D1039" s="118"/>
      <c r="E1039" s="118"/>
      <c r="F1039" s="119"/>
      <c r="G1039" s="119"/>
      <c r="H1039" s="119"/>
      <c r="I1039" s="119"/>
      <c r="J1039" s="119"/>
      <c r="K1039" s="119"/>
      <c r="L1039" s="119"/>
      <c r="M1039" s="119"/>
      <c r="N1039" s="119"/>
      <c r="O1039" s="119"/>
      <c r="P1039" s="119"/>
      <c r="Q1039" s="119"/>
      <c r="R1039" s="119"/>
    </row>
    <row r="1040" spans="2:18">
      <c r="B1040" s="118"/>
      <c r="C1040" s="118"/>
      <c r="D1040" s="118"/>
      <c r="E1040" s="118"/>
      <c r="F1040" s="119"/>
      <c r="G1040" s="119"/>
      <c r="H1040" s="119"/>
      <c r="I1040" s="119"/>
      <c r="J1040" s="119"/>
      <c r="K1040" s="119"/>
      <c r="L1040" s="119"/>
      <c r="M1040" s="119"/>
      <c r="N1040" s="119"/>
      <c r="O1040" s="119"/>
      <c r="P1040" s="119"/>
      <c r="Q1040" s="119"/>
      <c r="R1040" s="119"/>
    </row>
    <row r="1041" spans="2:18">
      <c r="B1041" s="118"/>
      <c r="C1041" s="118"/>
      <c r="D1041" s="118"/>
      <c r="E1041" s="118"/>
      <c r="F1041" s="119"/>
      <c r="G1041" s="119"/>
      <c r="H1041" s="119"/>
      <c r="I1041" s="119"/>
      <c r="J1041" s="119"/>
      <c r="K1041" s="119"/>
      <c r="L1041" s="119"/>
      <c r="M1041" s="119"/>
      <c r="N1041" s="119"/>
      <c r="O1041" s="119"/>
      <c r="P1041" s="119"/>
      <c r="Q1041" s="119"/>
      <c r="R1041" s="119"/>
    </row>
    <row r="1042" spans="2:18">
      <c r="B1042" s="118"/>
      <c r="C1042" s="118"/>
      <c r="D1042" s="118"/>
      <c r="E1042" s="118"/>
      <c r="F1042" s="119"/>
      <c r="G1042" s="119"/>
      <c r="H1042" s="119"/>
      <c r="I1042" s="119"/>
      <c r="J1042" s="119"/>
      <c r="K1042" s="119"/>
      <c r="L1042" s="119"/>
      <c r="M1042" s="119"/>
      <c r="N1042" s="119"/>
      <c r="O1042" s="119"/>
      <c r="P1042" s="119"/>
      <c r="Q1042" s="119"/>
      <c r="R1042" s="119"/>
    </row>
    <row r="1043" spans="2:18">
      <c r="B1043" s="118"/>
      <c r="C1043" s="118"/>
      <c r="D1043" s="118"/>
      <c r="E1043" s="118"/>
      <c r="F1043" s="119"/>
      <c r="G1043" s="119"/>
      <c r="H1043" s="119"/>
      <c r="I1043" s="119"/>
      <c r="J1043" s="119"/>
      <c r="K1043" s="119"/>
      <c r="L1043" s="119"/>
      <c r="M1043" s="119"/>
      <c r="N1043" s="119"/>
      <c r="O1043" s="119"/>
      <c r="P1043" s="119"/>
      <c r="Q1043" s="119"/>
      <c r="R1043" s="119"/>
    </row>
    <row r="1044" spans="2:18">
      <c r="B1044" s="118"/>
      <c r="C1044" s="118"/>
      <c r="D1044" s="118"/>
      <c r="E1044" s="118"/>
      <c r="F1044" s="119"/>
      <c r="G1044" s="119"/>
      <c r="H1044" s="119"/>
      <c r="I1044" s="119"/>
      <c r="J1044" s="119"/>
      <c r="K1044" s="119"/>
      <c r="L1044" s="119"/>
      <c r="M1044" s="119"/>
      <c r="N1044" s="119"/>
      <c r="O1044" s="119"/>
      <c r="P1044" s="119"/>
      <c r="Q1044" s="119"/>
      <c r="R1044" s="119"/>
    </row>
    <row r="1045" spans="2:18">
      <c r="B1045" s="118"/>
      <c r="C1045" s="118"/>
      <c r="D1045" s="118"/>
      <c r="E1045" s="118"/>
      <c r="F1045" s="119"/>
      <c r="G1045" s="119"/>
      <c r="H1045" s="119"/>
      <c r="I1045" s="119"/>
      <c r="J1045" s="119"/>
      <c r="K1045" s="119"/>
      <c r="L1045" s="119"/>
      <c r="M1045" s="119"/>
      <c r="N1045" s="119"/>
      <c r="O1045" s="119"/>
      <c r="P1045" s="119"/>
      <c r="Q1045" s="119"/>
      <c r="R1045" s="119"/>
    </row>
    <row r="1046" spans="2:18">
      <c r="B1046" s="118"/>
      <c r="C1046" s="118"/>
      <c r="D1046" s="118"/>
      <c r="E1046" s="118"/>
      <c r="F1046" s="119"/>
      <c r="G1046" s="119"/>
      <c r="H1046" s="119"/>
      <c r="I1046" s="119"/>
      <c r="J1046" s="119"/>
      <c r="K1046" s="119"/>
      <c r="L1046" s="119"/>
      <c r="M1046" s="119"/>
      <c r="N1046" s="119"/>
      <c r="O1046" s="119"/>
      <c r="P1046" s="119"/>
      <c r="Q1046" s="119"/>
      <c r="R1046" s="119"/>
    </row>
    <row r="1047" spans="2:18">
      <c r="B1047" s="118"/>
      <c r="C1047" s="118"/>
      <c r="D1047" s="118"/>
      <c r="E1047" s="118"/>
      <c r="F1047" s="119"/>
      <c r="G1047" s="119"/>
      <c r="H1047" s="119"/>
      <c r="I1047" s="119"/>
      <c r="J1047" s="119"/>
      <c r="K1047" s="119"/>
      <c r="L1047" s="119"/>
      <c r="M1047" s="119"/>
      <c r="N1047" s="119"/>
      <c r="O1047" s="119"/>
      <c r="P1047" s="119"/>
      <c r="Q1047" s="119"/>
      <c r="R1047" s="119"/>
    </row>
    <row r="1048" spans="2:18">
      <c r="B1048" s="118"/>
      <c r="C1048" s="118"/>
      <c r="D1048" s="118"/>
      <c r="E1048" s="118"/>
      <c r="F1048" s="119"/>
      <c r="G1048" s="119"/>
      <c r="H1048" s="119"/>
      <c r="I1048" s="119"/>
      <c r="J1048" s="119"/>
      <c r="K1048" s="119"/>
      <c r="L1048" s="119"/>
      <c r="M1048" s="119"/>
      <c r="N1048" s="119"/>
      <c r="O1048" s="119"/>
      <c r="P1048" s="119"/>
      <c r="Q1048" s="119"/>
      <c r="R1048" s="119"/>
    </row>
    <row r="1049" spans="2:18">
      <c r="B1049" s="118"/>
      <c r="C1049" s="118"/>
      <c r="D1049" s="118"/>
      <c r="E1049" s="118"/>
      <c r="F1049" s="119"/>
      <c r="G1049" s="119"/>
      <c r="H1049" s="119"/>
      <c r="I1049" s="119"/>
      <c r="J1049" s="119"/>
      <c r="K1049" s="119"/>
      <c r="L1049" s="119"/>
      <c r="M1049" s="119"/>
      <c r="N1049" s="119"/>
      <c r="O1049" s="119"/>
      <c r="P1049" s="119"/>
      <c r="Q1049" s="119"/>
      <c r="R1049" s="119"/>
    </row>
    <row r="1050" spans="2:18">
      <c r="B1050" s="118"/>
      <c r="C1050" s="118"/>
      <c r="D1050" s="118"/>
      <c r="E1050" s="118"/>
      <c r="F1050" s="119"/>
      <c r="G1050" s="119"/>
      <c r="H1050" s="119"/>
      <c r="I1050" s="119"/>
      <c r="J1050" s="119"/>
      <c r="K1050" s="119"/>
      <c r="L1050" s="119"/>
      <c r="M1050" s="119"/>
      <c r="N1050" s="119"/>
      <c r="O1050" s="119"/>
      <c r="P1050" s="119"/>
      <c r="Q1050" s="119"/>
      <c r="R1050" s="119"/>
    </row>
    <row r="1051" spans="2:18">
      <c r="B1051" s="118"/>
      <c r="C1051" s="118"/>
      <c r="D1051" s="118"/>
      <c r="E1051" s="118"/>
      <c r="F1051" s="119"/>
      <c r="G1051" s="119"/>
      <c r="H1051" s="119"/>
      <c r="I1051" s="119"/>
      <c r="J1051" s="119"/>
      <c r="K1051" s="119"/>
      <c r="L1051" s="119"/>
      <c r="M1051" s="119"/>
      <c r="N1051" s="119"/>
      <c r="O1051" s="119"/>
      <c r="P1051" s="119"/>
      <c r="Q1051" s="119"/>
      <c r="R1051" s="119"/>
    </row>
    <row r="1052" spans="2:18">
      <c r="B1052" s="118"/>
      <c r="C1052" s="118"/>
      <c r="D1052" s="118"/>
      <c r="E1052" s="118"/>
      <c r="F1052" s="119"/>
      <c r="G1052" s="119"/>
      <c r="H1052" s="119"/>
      <c r="I1052" s="119"/>
      <c r="J1052" s="119"/>
      <c r="K1052" s="119"/>
      <c r="L1052" s="119"/>
      <c r="M1052" s="119"/>
      <c r="N1052" s="119"/>
      <c r="O1052" s="119"/>
      <c r="P1052" s="119"/>
      <c r="Q1052" s="119"/>
      <c r="R1052" s="119"/>
    </row>
    <row r="1053" spans="2:18">
      <c r="B1053" s="118"/>
      <c r="C1053" s="118"/>
      <c r="D1053" s="118"/>
      <c r="E1053" s="118"/>
      <c r="F1053" s="119"/>
      <c r="G1053" s="119"/>
      <c r="H1053" s="119"/>
      <c r="I1053" s="119"/>
      <c r="J1053" s="119"/>
      <c r="K1053" s="119"/>
      <c r="L1053" s="119"/>
      <c r="M1053" s="119"/>
      <c r="N1053" s="119"/>
      <c r="O1053" s="119"/>
      <c r="P1053" s="119"/>
      <c r="Q1053" s="119"/>
      <c r="R1053" s="119"/>
    </row>
    <row r="1054" spans="2:18">
      <c r="B1054" s="118"/>
      <c r="C1054" s="118"/>
      <c r="D1054" s="118"/>
      <c r="E1054" s="118"/>
      <c r="F1054" s="119"/>
      <c r="G1054" s="119"/>
      <c r="H1054" s="119"/>
      <c r="I1054" s="119"/>
      <c r="J1054" s="119"/>
      <c r="K1054" s="119"/>
      <c r="L1054" s="119"/>
      <c r="M1054" s="119"/>
      <c r="N1054" s="119"/>
      <c r="O1054" s="119"/>
      <c r="P1054" s="119"/>
      <c r="Q1054" s="119"/>
      <c r="R1054" s="119"/>
    </row>
    <row r="1055" spans="2:18">
      <c r="B1055" s="118"/>
      <c r="C1055" s="118"/>
      <c r="D1055" s="118"/>
      <c r="E1055" s="118"/>
      <c r="F1055" s="119"/>
      <c r="G1055" s="119"/>
      <c r="H1055" s="119"/>
      <c r="I1055" s="119"/>
      <c r="J1055" s="119"/>
      <c r="K1055" s="119"/>
      <c r="L1055" s="119"/>
      <c r="M1055" s="119"/>
      <c r="N1055" s="119"/>
      <c r="O1055" s="119"/>
      <c r="P1055" s="119"/>
      <c r="Q1055" s="119"/>
      <c r="R1055" s="119"/>
    </row>
    <row r="1056" spans="2:18">
      <c r="B1056" s="118"/>
      <c r="C1056" s="118"/>
      <c r="D1056" s="118"/>
      <c r="E1056" s="118"/>
      <c r="F1056" s="119"/>
      <c r="G1056" s="119"/>
      <c r="H1056" s="119"/>
      <c r="I1056" s="119"/>
      <c r="J1056" s="119"/>
      <c r="K1056" s="119"/>
      <c r="L1056" s="119"/>
      <c r="M1056" s="119"/>
      <c r="N1056" s="119"/>
      <c r="O1056" s="119"/>
      <c r="P1056" s="119"/>
      <c r="Q1056" s="119"/>
      <c r="R1056" s="119"/>
    </row>
    <row r="1057" spans="2:18">
      <c r="B1057" s="118"/>
      <c r="C1057" s="118"/>
      <c r="D1057" s="118"/>
      <c r="E1057" s="118"/>
      <c r="F1057" s="119"/>
      <c r="G1057" s="119"/>
      <c r="H1057" s="119"/>
      <c r="I1057" s="119"/>
      <c r="J1057" s="119"/>
      <c r="K1057" s="119"/>
      <c r="L1057" s="119"/>
      <c r="M1057" s="119"/>
      <c r="N1057" s="119"/>
      <c r="O1057" s="119"/>
      <c r="P1057" s="119"/>
      <c r="Q1057" s="119"/>
      <c r="R1057" s="119"/>
    </row>
    <row r="1058" spans="2:18">
      <c r="B1058" s="118"/>
      <c r="C1058" s="118"/>
      <c r="D1058" s="118"/>
      <c r="E1058" s="118"/>
      <c r="F1058" s="119"/>
      <c r="G1058" s="119"/>
      <c r="H1058" s="119"/>
      <c r="I1058" s="119"/>
      <c r="J1058" s="119"/>
      <c r="K1058" s="119"/>
      <c r="L1058" s="119"/>
      <c r="M1058" s="119"/>
      <c r="N1058" s="119"/>
      <c r="O1058" s="119"/>
      <c r="P1058" s="119"/>
      <c r="Q1058" s="119"/>
      <c r="R1058" s="119"/>
    </row>
    <row r="1059" spans="2:18">
      <c r="B1059" s="118"/>
      <c r="C1059" s="118"/>
      <c r="D1059" s="118"/>
      <c r="E1059" s="118"/>
      <c r="F1059" s="119"/>
      <c r="G1059" s="119"/>
      <c r="H1059" s="119"/>
      <c r="I1059" s="119"/>
      <c r="J1059" s="119"/>
      <c r="K1059" s="119"/>
      <c r="L1059" s="119"/>
      <c r="M1059" s="119"/>
      <c r="N1059" s="119"/>
      <c r="O1059" s="119"/>
      <c r="P1059" s="119"/>
      <c r="Q1059" s="119"/>
      <c r="R1059" s="119"/>
    </row>
    <row r="1060" spans="2:18">
      <c r="B1060" s="118"/>
      <c r="C1060" s="118"/>
      <c r="D1060" s="118"/>
      <c r="E1060" s="118"/>
      <c r="F1060" s="119"/>
      <c r="G1060" s="119"/>
      <c r="H1060" s="119"/>
      <c r="I1060" s="119"/>
      <c r="J1060" s="119"/>
      <c r="K1060" s="119"/>
      <c r="L1060" s="119"/>
      <c r="M1060" s="119"/>
      <c r="N1060" s="119"/>
      <c r="O1060" s="119"/>
      <c r="P1060" s="119"/>
      <c r="Q1060" s="119"/>
      <c r="R1060" s="119"/>
    </row>
    <row r="1061" spans="2:18">
      <c r="B1061" s="118"/>
      <c r="C1061" s="118"/>
      <c r="D1061" s="118"/>
      <c r="E1061" s="118"/>
      <c r="F1061" s="119"/>
      <c r="G1061" s="119"/>
      <c r="H1061" s="119"/>
      <c r="I1061" s="119"/>
      <c r="J1061" s="119"/>
      <c r="K1061" s="119"/>
      <c r="L1061" s="119"/>
      <c r="M1061" s="119"/>
      <c r="N1061" s="119"/>
      <c r="O1061" s="119"/>
      <c r="P1061" s="119"/>
      <c r="Q1061" s="119"/>
      <c r="R1061" s="119"/>
    </row>
    <row r="1062" spans="2:18">
      <c r="B1062" s="118"/>
      <c r="C1062" s="118"/>
      <c r="D1062" s="118"/>
      <c r="E1062" s="118"/>
      <c r="F1062" s="119"/>
      <c r="G1062" s="119"/>
      <c r="H1062" s="119"/>
      <c r="I1062" s="119"/>
      <c r="J1062" s="119"/>
      <c r="K1062" s="119"/>
      <c r="L1062" s="119"/>
      <c r="M1062" s="119"/>
      <c r="N1062" s="119"/>
      <c r="O1062" s="119"/>
      <c r="P1062" s="119"/>
      <c r="Q1062" s="119"/>
      <c r="R1062" s="119"/>
    </row>
    <row r="1063" spans="2:18">
      <c r="B1063" s="118"/>
      <c r="C1063" s="118"/>
      <c r="D1063" s="118"/>
      <c r="E1063" s="118"/>
      <c r="F1063" s="119"/>
      <c r="G1063" s="119"/>
      <c r="H1063" s="119"/>
      <c r="I1063" s="119"/>
      <c r="J1063" s="119"/>
      <c r="K1063" s="119"/>
      <c r="L1063" s="119"/>
      <c r="M1063" s="119"/>
      <c r="N1063" s="119"/>
      <c r="O1063" s="119"/>
      <c r="P1063" s="119"/>
      <c r="Q1063" s="119"/>
      <c r="R1063" s="119"/>
    </row>
    <row r="1064" spans="2:18">
      <c r="B1064" s="118"/>
      <c r="C1064" s="118"/>
      <c r="D1064" s="118"/>
      <c r="E1064" s="118"/>
      <c r="F1064" s="119"/>
      <c r="G1064" s="119"/>
      <c r="H1064" s="119"/>
      <c r="I1064" s="119"/>
      <c r="J1064" s="119"/>
      <c r="K1064" s="119"/>
      <c r="L1064" s="119"/>
      <c r="M1064" s="119"/>
      <c r="N1064" s="119"/>
      <c r="O1064" s="119"/>
      <c r="P1064" s="119"/>
      <c r="Q1064" s="119"/>
      <c r="R1064" s="119"/>
    </row>
    <row r="1065" spans="2:18">
      <c r="B1065" s="118"/>
      <c r="C1065" s="118"/>
      <c r="D1065" s="118"/>
      <c r="E1065" s="118"/>
      <c r="F1065" s="119"/>
      <c r="G1065" s="119"/>
      <c r="H1065" s="119"/>
      <c r="I1065" s="119"/>
      <c r="J1065" s="119"/>
      <c r="K1065" s="119"/>
      <c r="L1065" s="119"/>
      <c r="M1065" s="119"/>
      <c r="N1065" s="119"/>
      <c r="O1065" s="119"/>
      <c r="P1065" s="119"/>
      <c r="Q1065" s="119"/>
      <c r="R1065" s="119"/>
    </row>
    <row r="1066" spans="2:18">
      <c r="B1066" s="118"/>
      <c r="C1066" s="118"/>
      <c r="D1066" s="118"/>
      <c r="E1066" s="118"/>
      <c r="F1066" s="119"/>
      <c r="G1066" s="119"/>
      <c r="H1066" s="119"/>
      <c r="I1066" s="119"/>
      <c r="J1066" s="119"/>
      <c r="K1066" s="119"/>
      <c r="L1066" s="119"/>
      <c r="M1066" s="119"/>
      <c r="N1066" s="119"/>
      <c r="O1066" s="119"/>
      <c r="P1066" s="119"/>
      <c r="Q1066" s="119"/>
      <c r="R1066" s="119"/>
    </row>
  </sheetData>
  <sheetProtection sheet="1" objects="1" scenarios="1"/>
  <mergeCells count="1">
    <mergeCell ref="B6:R6"/>
  </mergeCells>
  <phoneticPr fontId="3" type="noConversion"/>
  <conditionalFormatting sqref="B58:B343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43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44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143</v>
      </c>
      <c r="C1" s="67" t="s" vm="1">
        <v>223</v>
      </c>
    </row>
    <row r="2" spans="2:15">
      <c r="B2" s="46" t="s">
        <v>142</v>
      </c>
      <c r="C2" s="67" t="s">
        <v>224</v>
      </c>
    </row>
    <row r="3" spans="2:15">
      <c r="B3" s="46" t="s">
        <v>144</v>
      </c>
      <c r="C3" s="67" t="s">
        <v>225</v>
      </c>
    </row>
    <row r="4" spans="2:15">
      <c r="B4" s="46" t="s">
        <v>145</v>
      </c>
      <c r="C4" s="67">
        <v>2207</v>
      </c>
    </row>
    <row r="6" spans="2:15" ht="26.25" customHeight="1">
      <c r="B6" s="147" t="s">
        <v>173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2:15" s="3" customFormat="1" ht="78.75">
      <c r="B7" s="47" t="s">
        <v>113</v>
      </c>
      <c r="C7" s="48" t="s">
        <v>44</v>
      </c>
      <c r="D7" s="48" t="s">
        <v>114</v>
      </c>
      <c r="E7" s="48" t="s">
        <v>14</v>
      </c>
      <c r="F7" s="48" t="s">
        <v>64</v>
      </c>
      <c r="G7" s="48" t="s">
        <v>17</v>
      </c>
      <c r="H7" s="48" t="s">
        <v>100</v>
      </c>
      <c r="I7" s="48" t="s">
        <v>52</v>
      </c>
      <c r="J7" s="48" t="s">
        <v>18</v>
      </c>
      <c r="K7" s="48" t="s">
        <v>200</v>
      </c>
      <c r="L7" s="48" t="s">
        <v>199</v>
      </c>
      <c r="M7" s="48" t="s">
        <v>108</v>
      </c>
      <c r="N7" s="48" t="s">
        <v>146</v>
      </c>
      <c r="O7" s="50" t="s">
        <v>148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207</v>
      </c>
      <c r="L8" s="31"/>
      <c r="M8" s="31" t="s">
        <v>203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3" t="s">
        <v>2586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125">
        <f>IFERROR(M10/$M$10,0)</f>
        <v>0</v>
      </c>
      <c r="O10" s="125">
        <f>M10/'סכום נכסי הקרן'!$C$42</f>
        <v>0</v>
      </c>
    </row>
    <row r="11" spans="2:15" ht="20.25" customHeight="1">
      <c r="B11" s="126" t="s">
        <v>215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26" t="s">
        <v>109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26" t="s">
        <v>198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26" t="s">
        <v>206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8"/>
      <c r="C110" s="118"/>
      <c r="D110" s="11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2:15"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2:15"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2:15"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14" spans="2:15">
      <c r="B114" s="118"/>
      <c r="C114" s="118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2:15"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2:15">
      <c r="B116" s="118"/>
      <c r="C116" s="118"/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2:15">
      <c r="B117" s="118"/>
      <c r="C117" s="118"/>
      <c r="D117" s="11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2:15">
      <c r="B118" s="118"/>
      <c r="C118" s="118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2:15">
      <c r="B119" s="118"/>
      <c r="C119" s="118"/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>
      <c r="B120" s="118"/>
      <c r="C120" s="118"/>
      <c r="D120" s="11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2:15">
      <c r="B121" s="118"/>
      <c r="C121" s="118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15">
      <c r="B122" s="118"/>
      <c r="C122" s="118"/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2:15">
      <c r="B123" s="118"/>
      <c r="C123" s="118"/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2:15">
      <c r="B124" s="118"/>
      <c r="C124" s="118"/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2:15">
      <c r="B125" s="118"/>
      <c r="C125" s="118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2:15">
      <c r="B126" s="118"/>
      <c r="C126" s="118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8"/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8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8"/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8"/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8"/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8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8"/>
      <c r="D141" s="11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8"/>
      <c r="D142" s="11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8"/>
      <c r="D143" s="11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8"/>
      <c r="D144" s="11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8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8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8"/>
      <c r="D147" s="11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8"/>
      <c r="D148" s="11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8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8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8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8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8"/>
      <c r="D153" s="11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8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8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8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8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8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8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8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8"/>
      <c r="D161" s="11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8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8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8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8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8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8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8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8"/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8"/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8"/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8"/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8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8"/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8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8"/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8"/>
      <c r="D177" s="11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8"/>
      <c r="D178" s="11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8"/>
      <c r="D179" s="11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8"/>
      <c r="D180" s="11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8"/>
      <c r="D181" s="11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8"/>
      <c r="D182" s="11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8"/>
      <c r="D183" s="11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8"/>
      <c r="D184" s="11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8"/>
      <c r="D185" s="11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8"/>
      <c r="D186" s="11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8"/>
      <c r="D187" s="11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8"/>
      <c r="D188" s="11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8"/>
      <c r="D189" s="11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8"/>
      <c r="D190" s="11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8"/>
      <c r="D191" s="11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8"/>
      <c r="D192" s="11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8"/>
      <c r="D193" s="11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8"/>
      <c r="D194" s="11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8"/>
      <c r="D195" s="11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8"/>
      <c r="D196" s="118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8"/>
      <c r="D197" s="11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8"/>
      <c r="D198" s="11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8"/>
      <c r="D199" s="11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8"/>
      <c r="D200" s="11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B201" s="118"/>
      <c r="C201" s="118"/>
      <c r="D201" s="11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>
      <c r="B202" s="118"/>
      <c r="C202" s="118"/>
      <c r="D202" s="11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>
      <c r="B203" s="118"/>
      <c r="C203" s="118"/>
      <c r="D203" s="11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>
      <c r="B204" s="118"/>
      <c r="C204" s="118"/>
      <c r="D204" s="11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>
      <c r="B205" s="118"/>
      <c r="C205" s="118"/>
      <c r="D205" s="11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>
      <c r="B206" s="118"/>
      <c r="C206" s="118"/>
      <c r="D206" s="11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>
      <c r="B207" s="118"/>
      <c r="C207" s="118"/>
      <c r="D207" s="11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>
      <c r="B208" s="118"/>
      <c r="C208" s="118"/>
      <c r="D208" s="11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>
      <c r="B209" s="118"/>
      <c r="C209" s="118"/>
      <c r="D209" s="11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>
      <c r="B210" s="118"/>
      <c r="C210" s="118"/>
      <c r="D210" s="11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>
      <c r="B211" s="118"/>
      <c r="C211" s="118"/>
      <c r="D211" s="11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>
      <c r="B212" s="118"/>
      <c r="C212" s="118"/>
      <c r="D212" s="11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>
      <c r="B213" s="118"/>
      <c r="C213" s="118"/>
      <c r="D213" s="11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>
      <c r="B214" s="118"/>
      <c r="C214" s="118"/>
      <c r="D214" s="11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>
      <c r="B215" s="118"/>
      <c r="C215" s="118"/>
      <c r="D215" s="11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>
      <c r="B216" s="118"/>
      <c r="C216" s="118"/>
      <c r="D216" s="11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>
      <c r="B217" s="118"/>
      <c r="C217" s="118"/>
      <c r="D217" s="11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>
      <c r="B218" s="118"/>
      <c r="C218" s="118"/>
      <c r="D218" s="11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>
      <c r="B219" s="118"/>
      <c r="C219" s="118"/>
      <c r="D219" s="11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>
      <c r="B220" s="118"/>
      <c r="C220" s="118"/>
      <c r="D220" s="11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>
      <c r="B221" s="118"/>
      <c r="C221" s="118"/>
      <c r="D221" s="11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>
      <c r="B222" s="118"/>
      <c r="C222" s="118"/>
      <c r="D222" s="11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>
      <c r="B223" s="118"/>
      <c r="C223" s="118"/>
      <c r="D223" s="11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>
      <c r="B224" s="118"/>
      <c r="C224" s="118"/>
      <c r="D224" s="118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>
      <c r="B225" s="118"/>
      <c r="C225" s="118"/>
      <c r="D225" s="11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>
      <c r="B226" s="118"/>
      <c r="C226" s="118"/>
      <c r="D226" s="11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>
      <c r="B227" s="118"/>
      <c r="C227" s="118"/>
      <c r="D227" s="11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>
      <c r="B228" s="118"/>
      <c r="C228" s="118"/>
      <c r="D228" s="11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>
      <c r="B229" s="118"/>
      <c r="C229" s="118"/>
      <c r="D229" s="11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>
      <c r="B230" s="118"/>
      <c r="C230" s="118"/>
      <c r="D230" s="11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>
      <c r="B231" s="118"/>
      <c r="C231" s="118"/>
      <c r="D231" s="11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>
      <c r="B232" s="118"/>
      <c r="C232" s="118"/>
      <c r="D232" s="11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>
      <c r="B233" s="118"/>
      <c r="C233" s="118"/>
      <c r="D233" s="11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>
      <c r="B234" s="118"/>
      <c r="C234" s="118"/>
      <c r="D234" s="11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>
      <c r="B235" s="118"/>
      <c r="C235" s="118"/>
      <c r="D235" s="11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>
      <c r="B236" s="118"/>
      <c r="C236" s="118"/>
      <c r="D236" s="11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>
      <c r="B237" s="118"/>
      <c r="C237" s="118"/>
      <c r="D237" s="11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>
      <c r="B238" s="118"/>
      <c r="C238" s="118"/>
      <c r="D238" s="11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>
      <c r="B239" s="118"/>
      <c r="C239" s="118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>
      <c r="B240" s="118"/>
      <c r="C240" s="118"/>
      <c r="D240" s="118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>
      <c r="B241" s="118"/>
      <c r="C241" s="118"/>
      <c r="D241" s="11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>
      <c r="B242" s="118"/>
      <c r="C242" s="118"/>
      <c r="D242" s="11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>
      <c r="B243" s="118"/>
      <c r="C243" s="118"/>
      <c r="D243" s="11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>
      <c r="B244" s="118"/>
      <c r="C244" s="118"/>
      <c r="D244" s="11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>
      <c r="B245" s="118"/>
      <c r="C245" s="118"/>
      <c r="D245" s="11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>
      <c r="B246" s="118"/>
      <c r="C246" s="118"/>
      <c r="D246" s="11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>
      <c r="B247" s="118"/>
      <c r="C247" s="118"/>
      <c r="D247" s="11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>
      <c r="B248" s="118"/>
      <c r="C248" s="118"/>
      <c r="D248" s="11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8"/>
      <c r="D249" s="11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8"/>
      <c r="D250" s="11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18"/>
      <c r="C251" s="118"/>
      <c r="D251" s="11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18"/>
      <c r="C252" s="118"/>
      <c r="D252" s="11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18"/>
      <c r="C253" s="118"/>
      <c r="D253" s="11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18"/>
      <c r="C254" s="118"/>
      <c r="D254" s="11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18"/>
      <c r="C255" s="118"/>
      <c r="D255" s="11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8"/>
      <c r="D256" s="11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8"/>
      <c r="D257" s="11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8"/>
      <c r="D258" s="11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8"/>
      <c r="D259" s="11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8"/>
      <c r="D260" s="11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8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8"/>
      <c r="D262" s="11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8"/>
      <c r="D263" s="11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8"/>
      <c r="D265" s="11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8"/>
      <c r="D266" s="11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8"/>
      <c r="D267" s="11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8"/>
      <c r="D268" s="11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8"/>
      <c r="D269" s="11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8"/>
      <c r="D270" s="11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18"/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18"/>
      <c r="C273" s="118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18"/>
      <c r="C274" s="118"/>
      <c r="D274" s="11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18"/>
      <c r="C275" s="118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8"/>
      <c r="D276" s="11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8"/>
      <c r="D277" s="11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8"/>
      <c r="D278" s="11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8"/>
      <c r="D279" s="11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8"/>
      <c r="D280" s="11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8"/>
      <c r="D281" s="11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8"/>
      <c r="D282" s="11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8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8"/>
      <c r="D284" s="11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8"/>
      <c r="D285" s="11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8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8"/>
      <c r="D287" s="11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8"/>
      <c r="D288" s="11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8"/>
      <c r="D289" s="11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8"/>
      <c r="D290" s="11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8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8"/>
      <c r="D292" s="11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18"/>
      <c r="C293" s="118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18"/>
      <c r="C294" s="118"/>
      <c r="D294" s="11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18"/>
      <c r="C295" s="118"/>
      <c r="D295" s="11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8"/>
      <c r="D296" s="11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8"/>
      <c r="D297" s="11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8"/>
      <c r="D298" s="11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8"/>
      <c r="D299" s="11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8"/>
      <c r="D300" s="11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51.28515625" style="2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36.5703125" style="1" bestFit="1" customWidth="1"/>
    <col min="11" max="16384" width="9.140625" style="1"/>
  </cols>
  <sheetData>
    <row r="1" spans="2:10">
      <c r="B1" s="46" t="s">
        <v>143</v>
      </c>
      <c r="C1" s="67" t="s" vm="1">
        <v>223</v>
      </c>
    </row>
    <row r="2" spans="2:10">
      <c r="B2" s="46" t="s">
        <v>142</v>
      </c>
      <c r="C2" s="67" t="s">
        <v>224</v>
      </c>
    </row>
    <row r="3" spans="2:10">
      <c r="B3" s="46" t="s">
        <v>144</v>
      </c>
      <c r="C3" s="67" t="s">
        <v>225</v>
      </c>
    </row>
    <row r="4" spans="2:10">
      <c r="B4" s="46" t="s">
        <v>145</v>
      </c>
      <c r="C4" s="67">
        <v>2207</v>
      </c>
    </row>
    <row r="6" spans="2:10" ht="26.25" customHeight="1">
      <c r="B6" s="147" t="s">
        <v>174</v>
      </c>
      <c r="C6" s="148"/>
      <c r="D6" s="148"/>
      <c r="E6" s="148"/>
      <c r="F6" s="148"/>
      <c r="G6" s="148"/>
      <c r="H6" s="148"/>
      <c r="I6" s="148"/>
      <c r="J6" s="149"/>
    </row>
    <row r="7" spans="2:10" s="3" customFormat="1" ht="78.75">
      <c r="B7" s="47" t="s">
        <v>113</v>
      </c>
      <c r="C7" s="49" t="s">
        <v>54</v>
      </c>
      <c r="D7" s="49" t="s">
        <v>83</v>
      </c>
      <c r="E7" s="49" t="s">
        <v>55</v>
      </c>
      <c r="F7" s="49" t="s">
        <v>100</v>
      </c>
      <c r="G7" s="49" t="s">
        <v>185</v>
      </c>
      <c r="H7" s="49" t="s">
        <v>146</v>
      </c>
      <c r="I7" s="49" t="s">
        <v>147</v>
      </c>
      <c r="J7" s="64" t="s">
        <v>210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68" t="s">
        <v>40</v>
      </c>
      <c r="C10" s="94"/>
      <c r="D10" s="68"/>
      <c r="E10" s="107">
        <v>5.6491695732826946E-2</v>
      </c>
      <c r="F10" s="69"/>
      <c r="G10" s="76">
        <v>22333.737719999997</v>
      </c>
      <c r="H10" s="77">
        <f>IFERROR(G10/$G$10,0)</f>
        <v>1</v>
      </c>
      <c r="I10" s="77">
        <f>G10/'סכום נכסי הקרן'!$C$42</f>
        <v>6.7674089092359122E-3</v>
      </c>
      <c r="J10" s="69"/>
    </row>
    <row r="11" spans="2:10" ht="22.5" customHeight="1">
      <c r="B11" s="92" t="s">
        <v>197</v>
      </c>
      <c r="C11" s="94"/>
      <c r="D11" s="68"/>
      <c r="E11" s="107">
        <v>5.6491695732826946E-2</v>
      </c>
      <c r="F11" s="82"/>
      <c r="G11" s="76">
        <v>22333.737719999997</v>
      </c>
      <c r="H11" s="77">
        <f t="shared" ref="H11:H25" si="0">IFERROR(G11/$G$10,0)</f>
        <v>1</v>
      </c>
      <c r="I11" s="77">
        <f>G11/'סכום נכסי הקרן'!$C$42</f>
        <v>6.7674089092359122E-3</v>
      </c>
      <c r="J11" s="69"/>
    </row>
    <row r="12" spans="2:10">
      <c r="B12" s="86" t="s">
        <v>84</v>
      </c>
      <c r="C12" s="108"/>
      <c r="D12" s="93"/>
      <c r="E12" s="109">
        <v>5.8707841575384986E-2</v>
      </c>
      <c r="F12" s="105"/>
      <c r="G12" s="79">
        <v>21490.667719999998</v>
      </c>
      <c r="H12" s="80">
        <f t="shared" si="0"/>
        <v>0.96225128052591813</v>
      </c>
      <c r="I12" s="80">
        <f>G12/'סכום נכסי הקרן'!$C$42</f>
        <v>6.5119478887547631E-3</v>
      </c>
      <c r="J12" s="71"/>
    </row>
    <row r="13" spans="2:10">
      <c r="B13" s="75" t="s">
        <v>2563</v>
      </c>
      <c r="C13" s="94">
        <v>44742</v>
      </c>
      <c r="D13" s="68" t="s">
        <v>2564</v>
      </c>
      <c r="E13" s="107">
        <v>6.5299999999999997E-2</v>
      </c>
      <c r="F13" s="82" t="s">
        <v>130</v>
      </c>
      <c r="G13" s="76">
        <v>3492.607</v>
      </c>
      <c r="H13" s="77">
        <f t="shared" si="0"/>
        <v>0.15638255646175828</v>
      </c>
      <c r="I13" s="77">
        <f>G13/'סכום נכסי הקרן'!$C$42</f>
        <v>1.0583047058483909E-3</v>
      </c>
      <c r="J13" s="69" t="s">
        <v>2565</v>
      </c>
    </row>
    <row r="14" spans="2:10">
      <c r="B14" s="75" t="s">
        <v>2566</v>
      </c>
      <c r="C14" s="94">
        <v>44926</v>
      </c>
      <c r="D14" s="68" t="s">
        <v>2564</v>
      </c>
      <c r="E14" s="107">
        <v>5.8700000000000002E-2</v>
      </c>
      <c r="F14" s="82" t="s">
        <v>130</v>
      </c>
      <c r="G14" s="76">
        <v>1478.2929999999999</v>
      </c>
      <c r="H14" s="77">
        <f t="shared" si="0"/>
        <v>6.6191025368592005E-2</v>
      </c>
      <c r="I14" s="77">
        <f>G14/'סכום נכסי הקרן'!$C$42</f>
        <v>4.4794173479086974E-4</v>
      </c>
      <c r="J14" s="69" t="s">
        <v>2567</v>
      </c>
    </row>
    <row r="15" spans="2:10">
      <c r="B15" s="75" t="s">
        <v>2568</v>
      </c>
      <c r="C15" s="94">
        <v>44742</v>
      </c>
      <c r="D15" s="68" t="s">
        <v>2564</v>
      </c>
      <c r="E15" s="107">
        <v>6.5799999999999997E-2</v>
      </c>
      <c r="F15" s="82" t="s">
        <v>130</v>
      </c>
      <c r="G15" s="76">
        <v>974.99974999999995</v>
      </c>
      <c r="H15" s="77">
        <f t="shared" si="0"/>
        <v>4.365591475209641E-2</v>
      </c>
      <c r="I15" s="77">
        <f>G15/'סכום נכסי הקרן'!$C$42</f>
        <v>2.9543742643418073E-4</v>
      </c>
      <c r="J15" s="69" t="s">
        <v>2569</v>
      </c>
    </row>
    <row r="16" spans="2:10">
      <c r="B16" s="75" t="s">
        <v>2570</v>
      </c>
      <c r="C16" s="94">
        <v>44926</v>
      </c>
      <c r="D16" s="68" t="s">
        <v>2564</v>
      </c>
      <c r="E16" s="107">
        <v>5.1299999999999998E-2</v>
      </c>
      <c r="F16" s="82" t="s">
        <v>130</v>
      </c>
      <c r="G16" s="76">
        <v>3511.9040299999997</v>
      </c>
      <c r="H16" s="77">
        <f t="shared" si="0"/>
        <v>0.15724658693627749</v>
      </c>
      <c r="I16" s="77">
        <f>G16/'סכום נכסי הקרן'!$C$42</f>
        <v>1.0641519533795038E-3</v>
      </c>
      <c r="J16" s="69" t="s">
        <v>2571</v>
      </c>
    </row>
    <row r="17" spans="2:10">
      <c r="B17" s="75" t="s">
        <v>2572</v>
      </c>
      <c r="C17" s="94">
        <v>44926</v>
      </c>
      <c r="D17" s="68" t="s">
        <v>2564</v>
      </c>
      <c r="E17" s="107">
        <v>4.8899999999999999E-2</v>
      </c>
      <c r="F17" s="82" t="s">
        <v>130</v>
      </c>
      <c r="G17" s="76">
        <v>1146.9999399999999</v>
      </c>
      <c r="H17" s="77">
        <f t="shared" si="0"/>
        <v>5.1357276349352603E-2</v>
      </c>
      <c r="I17" s="77">
        <f>G17/'סכום נכסי הקרן'!$C$42</f>
        <v>3.4755568952069959E-4</v>
      </c>
      <c r="J17" s="69" t="s">
        <v>2573</v>
      </c>
    </row>
    <row r="18" spans="2:10">
      <c r="B18" s="75" t="s">
        <v>2574</v>
      </c>
      <c r="C18" s="94">
        <v>44742</v>
      </c>
      <c r="D18" s="68" t="s">
        <v>2564</v>
      </c>
      <c r="E18" s="107">
        <v>7.3400000000000007E-2</v>
      </c>
      <c r="F18" s="82" t="s">
        <v>130</v>
      </c>
      <c r="G18" s="76">
        <v>835</v>
      </c>
      <c r="H18" s="77">
        <f t="shared" si="0"/>
        <v>3.738738273317558E-2</v>
      </c>
      <c r="I18" s="77">
        <f>G18/'סכום נכסי הקרן'!$C$42</f>
        <v>2.5301570700150529E-4</v>
      </c>
      <c r="J18" s="69" t="s">
        <v>2575</v>
      </c>
    </row>
    <row r="19" spans="2:10">
      <c r="B19" s="75" t="s">
        <v>2576</v>
      </c>
      <c r="C19" s="94">
        <v>44926</v>
      </c>
      <c r="D19" s="68" t="s">
        <v>2564</v>
      </c>
      <c r="E19" s="107">
        <v>6.8500000000000005E-2</v>
      </c>
      <c r="F19" s="82" t="s">
        <v>130</v>
      </c>
      <c r="G19" s="76">
        <v>4905.8</v>
      </c>
      <c r="H19" s="77">
        <f t="shared" si="0"/>
        <v>0.21965870923642247</v>
      </c>
      <c r="I19" s="77">
        <f>G19/'סכום נכסי הקרן'!$C$42</f>
        <v>1.486520305877826E-3</v>
      </c>
      <c r="J19" s="69" t="s">
        <v>2577</v>
      </c>
    </row>
    <row r="20" spans="2:10">
      <c r="B20" s="75" t="s">
        <v>2578</v>
      </c>
      <c r="C20" s="94">
        <v>44742</v>
      </c>
      <c r="D20" s="68" t="s">
        <v>2564</v>
      </c>
      <c r="E20" s="107">
        <v>5.3499999999999999E-2</v>
      </c>
      <c r="F20" s="82" t="s">
        <v>130</v>
      </c>
      <c r="G20" s="76">
        <v>1790.7470000000001</v>
      </c>
      <c r="H20" s="77">
        <f t="shared" si="0"/>
        <v>8.0181249661420317E-2</v>
      </c>
      <c r="I20" s="77">
        <f>G20/'סכום נכסי הקרן'!$C$42</f>
        <v>5.4261930331236485E-4</v>
      </c>
      <c r="J20" s="69" t="s">
        <v>2579</v>
      </c>
    </row>
    <row r="21" spans="2:10">
      <c r="B21" s="75" t="s">
        <v>2580</v>
      </c>
      <c r="C21" s="94">
        <v>44926</v>
      </c>
      <c r="D21" s="68" t="s">
        <v>2564</v>
      </c>
      <c r="E21" s="107">
        <v>4.4999999999999998E-2</v>
      </c>
      <c r="F21" s="82" t="s">
        <v>130</v>
      </c>
      <c r="G21" s="76">
        <v>2055.3209999999999</v>
      </c>
      <c r="H21" s="77">
        <f t="shared" si="0"/>
        <v>9.2027632175488816E-2</v>
      </c>
      <c r="I21" s="77">
        <f>G21/'סכום נכסי הקרן'!$C$42</f>
        <v>6.2278861788028848E-4</v>
      </c>
      <c r="J21" s="69" t="s">
        <v>2581</v>
      </c>
    </row>
    <row r="22" spans="2:10">
      <c r="B22" s="75" t="s">
        <v>2582</v>
      </c>
      <c r="C22" s="94">
        <v>44926</v>
      </c>
      <c r="D22" s="68" t="s">
        <v>2564</v>
      </c>
      <c r="E22" s="107">
        <v>4.6800000000000001E-2</v>
      </c>
      <c r="F22" s="82" t="s">
        <v>130</v>
      </c>
      <c r="G22" s="76">
        <v>1298.9960000000001</v>
      </c>
      <c r="H22" s="77">
        <f t="shared" si="0"/>
        <v>5.8162946851334309E-2</v>
      </c>
      <c r="I22" s="77">
        <f>G22/'סכום נכסי הקרן'!$C$42</f>
        <v>3.9361244470913459E-4</v>
      </c>
      <c r="J22" s="69" t="s">
        <v>2581</v>
      </c>
    </row>
    <row r="23" spans="2:10">
      <c r="B23" s="92"/>
      <c r="C23" s="94"/>
      <c r="D23" s="68"/>
      <c r="E23" s="107"/>
      <c r="F23" s="69"/>
      <c r="G23" s="69"/>
      <c r="H23" s="77"/>
      <c r="I23" s="69"/>
      <c r="J23" s="69"/>
    </row>
    <row r="24" spans="2:10">
      <c r="B24" s="86" t="s">
        <v>85</v>
      </c>
      <c r="C24" s="108"/>
      <c r="D24" s="93"/>
      <c r="E24" s="109">
        <v>0</v>
      </c>
      <c r="F24" s="105"/>
      <c r="G24" s="79">
        <v>843.07</v>
      </c>
      <c r="H24" s="80">
        <f t="shared" si="0"/>
        <v>3.7748719474081843E-2</v>
      </c>
      <c r="I24" s="80">
        <f>G24/'סכום נכסי הקרן'!$C$42</f>
        <v>2.5546102048114858E-4</v>
      </c>
      <c r="J24" s="71"/>
    </row>
    <row r="25" spans="2:10">
      <c r="B25" s="75" t="s">
        <v>2583</v>
      </c>
      <c r="C25" s="94">
        <v>44926</v>
      </c>
      <c r="D25" s="68" t="s">
        <v>26</v>
      </c>
      <c r="E25" s="107">
        <v>0</v>
      </c>
      <c r="F25" s="82" t="s">
        <v>130</v>
      </c>
      <c r="G25" s="76">
        <v>843.07</v>
      </c>
      <c r="H25" s="77">
        <f t="shared" si="0"/>
        <v>3.7748719474081843E-2</v>
      </c>
      <c r="I25" s="77">
        <f>G25/'סכום נכסי הקרן'!$C$42</f>
        <v>2.5546102048114858E-4</v>
      </c>
      <c r="J25" s="69" t="s">
        <v>2567</v>
      </c>
    </row>
    <row r="26" spans="2:10">
      <c r="B26" s="92"/>
      <c r="C26" s="94"/>
      <c r="D26" s="68"/>
      <c r="E26" s="107"/>
      <c r="F26" s="69"/>
      <c r="G26" s="69"/>
      <c r="H26" s="77"/>
      <c r="I26" s="69"/>
      <c r="J26" s="69"/>
    </row>
    <row r="27" spans="2:10">
      <c r="B27" s="68"/>
      <c r="C27" s="94"/>
      <c r="D27" s="68"/>
      <c r="E27" s="107"/>
      <c r="F27" s="68"/>
      <c r="G27" s="68"/>
      <c r="H27" s="68"/>
      <c r="I27" s="68"/>
      <c r="J27" s="68"/>
    </row>
    <row r="28" spans="2:10">
      <c r="B28" s="68"/>
      <c r="C28" s="94"/>
      <c r="D28" s="68"/>
      <c r="E28" s="107"/>
      <c r="F28" s="68"/>
      <c r="G28" s="68"/>
      <c r="H28" s="68"/>
      <c r="I28" s="68"/>
      <c r="J28" s="68"/>
    </row>
    <row r="29" spans="2:10">
      <c r="B29" s="121"/>
      <c r="C29" s="94"/>
      <c r="D29" s="68"/>
      <c r="E29" s="107"/>
      <c r="F29" s="68"/>
      <c r="G29" s="68"/>
      <c r="H29" s="68"/>
      <c r="I29" s="68"/>
      <c r="J29" s="68"/>
    </row>
    <row r="30" spans="2:10">
      <c r="B30" s="121"/>
      <c r="C30" s="94"/>
      <c r="D30" s="68"/>
      <c r="E30" s="107"/>
      <c r="F30" s="68"/>
      <c r="G30" s="68"/>
      <c r="H30" s="68"/>
      <c r="I30" s="68"/>
      <c r="J30" s="68"/>
    </row>
    <row r="31" spans="2:10">
      <c r="B31" s="68"/>
      <c r="C31" s="94"/>
      <c r="D31" s="68"/>
      <c r="E31" s="107"/>
      <c r="F31" s="68"/>
      <c r="G31" s="68"/>
      <c r="H31" s="68"/>
      <c r="I31" s="68"/>
      <c r="J31" s="68"/>
    </row>
    <row r="32" spans="2:10">
      <c r="B32" s="68"/>
      <c r="C32" s="94"/>
      <c r="D32" s="68"/>
      <c r="E32" s="107"/>
      <c r="F32" s="68"/>
      <c r="G32" s="68"/>
      <c r="H32" s="68"/>
      <c r="I32" s="68"/>
      <c r="J32" s="68"/>
    </row>
    <row r="33" spans="2:10">
      <c r="B33" s="68"/>
      <c r="C33" s="94"/>
      <c r="D33" s="68"/>
      <c r="E33" s="107"/>
      <c r="F33" s="68"/>
      <c r="G33" s="68"/>
      <c r="H33" s="68"/>
      <c r="I33" s="68"/>
      <c r="J33" s="68"/>
    </row>
    <row r="34" spans="2:10">
      <c r="B34" s="68"/>
      <c r="C34" s="94"/>
      <c r="D34" s="68"/>
      <c r="E34" s="107"/>
      <c r="F34" s="68"/>
      <c r="G34" s="68"/>
      <c r="H34" s="68"/>
      <c r="I34" s="68"/>
      <c r="J34" s="68"/>
    </row>
    <row r="35" spans="2:10">
      <c r="B35" s="68"/>
      <c r="C35" s="94"/>
      <c r="D35" s="68"/>
      <c r="E35" s="107"/>
      <c r="F35" s="68"/>
      <c r="G35" s="68"/>
      <c r="H35" s="68"/>
      <c r="I35" s="68"/>
      <c r="J35" s="68"/>
    </row>
    <row r="36" spans="2:10">
      <c r="B36" s="68"/>
      <c r="C36" s="94"/>
      <c r="D36" s="68"/>
      <c r="E36" s="107"/>
      <c r="F36" s="68"/>
      <c r="G36" s="68"/>
      <c r="H36" s="68"/>
      <c r="I36" s="68"/>
      <c r="J36" s="68"/>
    </row>
    <row r="37" spans="2:10">
      <c r="B37" s="68"/>
      <c r="C37" s="94"/>
      <c r="D37" s="68"/>
      <c r="E37" s="107"/>
      <c r="F37" s="68"/>
      <c r="G37" s="68"/>
      <c r="H37" s="68"/>
      <c r="I37" s="68"/>
      <c r="J37" s="68"/>
    </row>
    <row r="38" spans="2:10">
      <c r="B38" s="68"/>
      <c r="C38" s="94"/>
      <c r="D38" s="68"/>
      <c r="E38" s="107"/>
      <c r="F38" s="68"/>
      <c r="G38" s="68"/>
      <c r="H38" s="68"/>
      <c r="I38" s="68"/>
      <c r="J38" s="68"/>
    </row>
    <row r="39" spans="2:10">
      <c r="B39" s="68"/>
      <c r="C39" s="94"/>
      <c r="D39" s="68"/>
      <c r="E39" s="107"/>
      <c r="F39" s="68"/>
      <c r="G39" s="68"/>
      <c r="H39" s="68"/>
      <c r="I39" s="68"/>
      <c r="J39" s="68"/>
    </row>
    <row r="40" spans="2:10">
      <c r="B40" s="68"/>
      <c r="C40" s="94"/>
      <c r="D40" s="68"/>
      <c r="E40" s="107"/>
      <c r="F40" s="68"/>
      <c r="G40" s="68"/>
      <c r="H40" s="68"/>
      <c r="I40" s="68"/>
      <c r="J40" s="68"/>
    </row>
    <row r="41" spans="2:10">
      <c r="B41" s="68"/>
      <c r="C41" s="94"/>
      <c r="D41" s="68"/>
      <c r="E41" s="107"/>
      <c r="F41" s="68"/>
      <c r="G41" s="68"/>
      <c r="H41" s="68"/>
      <c r="I41" s="68"/>
      <c r="J41" s="68"/>
    </row>
    <row r="42" spans="2:10">
      <c r="B42" s="68"/>
      <c r="C42" s="94"/>
      <c r="D42" s="68"/>
      <c r="E42" s="107"/>
      <c r="F42" s="68"/>
      <c r="G42" s="68"/>
      <c r="H42" s="68"/>
      <c r="I42" s="68"/>
      <c r="J42" s="68"/>
    </row>
    <row r="43" spans="2:10">
      <c r="B43" s="68"/>
      <c r="C43" s="94"/>
      <c r="D43" s="68"/>
      <c r="E43" s="107"/>
      <c r="F43" s="68"/>
      <c r="G43" s="68"/>
      <c r="H43" s="68"/>
      <c r="I43" s="68"/>
      <c r="J43" s="68"/>
    </row>
    <row r="44" spans="2:10">
      <c r="B44" s="68"/>
      <c r="C44" s="94"/>
      <c r="D44" s="68"/>
      <c r="E44" s="107"/>
      <c r="F44" s="68"/>
      <c r="G44" s="68"/>
      <c r="H44" s="68"/>
      <c r="I44" s="68"/>
      <c r="J44" s="68"/>
    </row>
    <row r="45" spans="2:10">
      <c r="B45" s="68"/>
      <c r="C45" s="94"/>
      <c r="D45" s="68"/>
      <c r="E45" s="107"/>
      <c r="F45" s="68"/>
      <c r="G45" s="68"/>
      <c r="H45" s="68"/>
      <c r="I45" s="68"/>
      <c r="J45" s="68"/>
    </row>
    <row r="46" spans="2:10">
      <c r="B46" s="68"/>
      <c r="C46" s="94"/>
      <c r="D46" s="68"/>
      <c r="E46" s="107"/>
      <c r="F46" s="68"/>
      <c r="G46" s="68"/>
      <c r="H46" s="68"/>
      <c r="I46" s="68"/>
      <c r="J46" s="68"/>
    </row>
    <row r="47" spans="2:10">
      <c r="B47" s="68"/>
      <c r="C47" s="94"/>
      <c r="D47" s="68"/>
      <c r="E47" s="107"/>
      <c r="F47" s="68"/>
      <c r="G47" s="68"/>
      <c r="H47" s="68"/>
      <c r="I47" s="68"/>
      <c r="J47" s="68"/>
    </row>
    <row r="48" spans="2:10">
      <c r="B48" s="68"/>
      <c r="C48" s="94"/>
      <c r="D48" s="68"/>
      <c r="E48" s="107"/>
      <c r="F48" s="68"/>
      <c r="G48" s="68"/>
      <c r="H48" s="68"/>
      <c r="I48" s="68"/>
      <c r="J48" s="68"/>
    </row>
    <row r="49" spans="2:10">
      <c r="B49" s="68"/>
      <c r="C49" s="94"/>
      <c r="D49" s="68"/>
      <c r="E49" s="107"/>
      <c r="F49" s="68"/>
      <c r="G49" s="68"/>
      <c r="H49" s="68"/>
      <c r="I49" s="68"/>
      <c r="J49" s="68"/>
    </row>
    <row r="50" spans="2:10">
      <c r="B50" s="68"/>
      <c r="C50" s="94"/>
      <c r="D50" s="68"/>
      <c r="E50" s="107"/>
      <c r="F50" s="68"/>
      <c r="G50" s="68"/>
      <c r="H50" s="68"/>
      <c r="I50" s="68"/>
      <c r="J50" s="68"/>
    </row>
    <row r="51" spans="2:10">
      <c r="B51" s="68"/>
      <c r="C51" s="94"/>
      <c r="D51" s="68"/>
      <c r="E51" s="107"/>
      <c r="F51" s="68"/>
      <c r="G51" s="68"/>
      <c r="H51" s="68"/>
      <c r="I51" s="68"/>
      <c r="J51" s="68"/>
    </row>
    <row r="52" spans="2:10">
      <c r="B52" s="68"/>
      <c r="C52" s="94"/>
      <c r="D52" s="68"/>
      <c r="E52" s="107"/>
      <c r="F52" s="68"/>
      <c r="G52" s="68"/>
      <c r="H52" s="68"/>
      <c r="I52" s="68"/>
      <c r="J52" s="68"/>
    </row>
    <row r="53" spans="2:10">
      <c r="B53" s="68"/>
      <c r="C53" s="94"/>
      <c r="D53" s="68"/>
      <c r="E53" s="107"/>
      <c r="F53" s="68"/>
      <c r="G53" s="68"/>
      <c r="H53" s="68"/>
      <c r="I53" s="68"/>
      <c r="J53" s="68"/>
    </row>
    <row r="54" spans="2:10">
      <c r="B54" s="68"/>
      <c r="C54" s="94"/>
      <c r="D54" s="68"/>
      <c r="E54" s="107"/>
      <c r="F54" s="68"/>
      <c r="G54" s="68"/>
      <c r="H54" s="68"/>
      <c r="I54" s="68"/>
      <c r="J54" s="68"/>
    </row>
    <row r="55" spans="2:10">
      <c r="B55" s="68"/>
      <c r="C55" s="94"/>
      <c r="D55" s="68"/>
      <c r="E55" s="107"/>
      <c r="F55" s="68"/>
      <c r="G55" s="68"/>
      <c r="H55" s="68"/>
      <c r="I55" s="68"/>
      <c r="J55" s="68"/>
    </row>
    <row r="56" spans="2:10">
      <c r="B56" s="68"/>
      <c r="C56" s="94"/>
      <c r="D56" s="68"/>
      <c r="E56" s="107"/>
      <c r="F56" s="68"/>
      <c r="G56" s="68"/>
      <c r="H56" s="68"/>
      <c r="I56" s="68"/>
      <c r="J56" s="68"/>
    </row>
    <row r="57" spans="2:10">
      <c r="B57" s="68"/>
      <c r="C57" s="94"/>
      <c r="D57" s="68"/>
      <c r="E57" s="107"/>
      <c r="F57" s="68"/>
      <c r="G57" s="68"/>
      <c r="H57" s="68"/>
      <c r="I57" s="68"/>
      <c r="J57" s="68"/>
    </row>
    <row r="58" spans="2:10">
      <c r="B58" s="68"/>
      <c r="C58" s="94"/>
      <c r="D58" s="68"/>
      <c r="E58" s="107"/>
      <c r="F58" s="68"/>
      <c r="G58" s="68"/>
      <c r="H58" s="68"/>
      <c r="I58" s="68"/>
      <c r="J58" s="68"/>
    </row>
    <row r="59" spans="2:10">
      <c r="B59" s="68"/>
      <c r="C59" s="94"/>
      <c r="D59" s="68"/>
      <c r="E59" s="107"/>
      <c r="F59" s="68"/>
      <c r="G59" s="68"/>
      <c r="H59" s="68"/>
      <c r="I59" s="68"/>
      <c r="J59" s="68"/>
    </row>
    <row r="60" spans="2:10">
      <c r="B60" s="68"/>
      <c r="C60" s="94"/>
      <c r="D60" s="68"/>
      <c r="E60" s="107"/>
      <c r="F60" s="68"/>
      <c r="G60" s="68"/>
      <c r="H60" s="68"/>
      <c r="I60" s="68"/>
      <c r="J60" s="68"/>
    </row>
    <row r="61" spans="2:10">
      <c r="B61" s="68"/>
      <c r="C61" s="94"/>
      <c r="D61" s="68"/>
      <c r="E61" s="107"/>
      <c r="F61" s="68"/>
      <c r="G61" s="68"/>
      <c r="H61" s="68"/>
      <c r="I61" s="68"/>
      <c r="J61" s="68"/>
    </row>
    <row r="62" spans="2:10">
      <c r="B62" s="68"/>
      <c r="C62" s="94"/>
      <c r="D62" s="68"/>
      <c r="E62" s="107"/>
      <c r="F62" s="68"/>
      <c r="G62" s="68"/>
      <c r="H62" s="68"/>
      <c r="I62" s="68"/>
      <c r="J62" s="68"/>
    </row>
    <row r="63" spans="2:10">
      <c r="B63" s="68"/>
      <c r="C63" s="94"/>
      <c r="D63" s="68"/>
      <c r="E63" s="107"/>
      <c r="F63" s="68"/>
      <c r="G63" s="68"/>
      <c r="H63" s="68"/>
      <c r="I63" s="68"/>
      <c r="J63" s="68"/>
    </row>
    <row r="64" spans="2:10">
      <c r="B64" s="68"/>
      <c r="C64" s="94"/>
      <c r="D64" s="68"/>
      <c r="E64" s="107"/>
      <c r="F64" s="68"/>
      <c r="G64" s="68"/>
      <c r="H64" s="68"/>
      <c r="I64" s="68"/>
      <c r="J64" s="68"/>
    </row>
    <row r="65" spans="2:10">
      <c r="B65" s="68"/>
      <c r="C65" s="94"/>
      <c r="D65" s="68"/>
      <c r="E65" s="107"/>
      <c r="F65" s="68"/>
      <c r="G65" s="68"/>
      <c r="H65" s="68"/>
      <c r="I65" s="68"/>
      <c r="J65" s="68"/>
    </row>
    <row r="66" spans="2:10">
      <c r="B66" s="68"/>
      <c r="C66" s="94"/>
      <c r="D66" s="68"/>
      <c r="E66" s="107"/>
      <c r="F66" s="68"/>
      <c r="G66" s="68"/>
      <c r="H66" s="68"/>
      <c r="I66" s="68"/>
      <c r="J66" s="68"/>
    </row>
    <row r="67" spans="2:10">
      <c r="B67" s="68"/>
      <c r="C67" s="94"/>
      <c r="D67" s="68"/>
      <c r="E67" s="107"/>
      <c r="F67" s="68"/>
      <c r="G67" s="68"/>
      <c r="H67" s="68"/>
      <c r="I67" s="68"/>
      <c r="J67" s="68"/>
    </row>
    <row r="68" spans="2:10">
      <c r="B68" s="68"/>
      <c r="C68" s="94"/>
      <c r="D68" s="68"/>
      <c r="E68" s="107"/>
      <c r="F68" s="68"/>
      <c r="G68" s="68"/>
      <c r="H68" s="68"/>
      <c r="I68" s="68"/>
      <c r="J68" s="68"/>
    </row>
    <row r="69" spans="2:10">
      <c r="B69" s="68"/>
      <c r="C69" s="94"/>
      <c r="D69" s="68"/>
      <c r="E69" s="107"/>
      <c r="F69" s="68"/>
      <c r="G69" s="68"/>
      <c r="H69" s="68"/>
      <c r="I69" s="68"/>
      <c r="J69" s="68"/>
    </row>
    <row r="70" spans="2:10">
      <c r="B70" s="68"/>
      <c r="C70" s="94"/>
      <c r="D70" s="68"/>
      <c r="E70" s="107"/>
      <c r="F70" s="68"/>
      <c r="G70" s="68"/>
      <c r="H70" s="68"/>
      <c r="I70" s="68"/>
      <c r="J70" s="68"/>
    </row>
    <row r="71" spans="2:10">
      <c r="B71" s="68"/>
      <c r="C71" s="94"/>
      <c r="D71" s="68"/>
      <c r="E71" s="107"/>
      <c r="F71" s="68"/>
      <c r="G71" s="68"/>
      <c r="H71" s="68"/>
      <c r="I71" s="68"/>
      <c r="J71" s="68"/>
    </row>
    <row r="72" spans="2:10">
      <c r="B72" s="68"/>
      <c r="C72" s="94"/>
      <c r="D72" s="68"/>
      <c r="E72" s="107"/>
      <c r="F72" s="68"/>
      <c r="G72" s="68"/>
      <c r="H72" s="68"/>
      <c r="I72" s="68"/>
      <c r="J72" s="68"/>
    </row>
    <row r="73" spans="2:10">
      <c r="B73" s="68"/>
      <c r="C73" s="94"/>
      <c r="D73" s="68"/>
      <c r="E73" s="107"/>
      <c r="F73" s="68"/>
      <c r="G73" s="68"/>
      <c r="H73" s="68"/>
      <c r="I73" s="68"/>
      <c r="J73" s="68"/>
    </row>
    <row r="74" spans="2:10">
      <c r="B74" s="68"/>
      <c r="C74" s="94"/>
      <c r="D74" s="68"/>
      <c r="E74" s="107"/>
      <c r="F74" s="68"/>
      <c r="G74" s="68"/>
      <c r="H74" s="68"/>
      <c r="I74" s="68"/>
      <c r="J74" s="68"/>
    </row>
    <row r="75" spans="2:10">
      <c r="B75" s="68"/>
      <c r="C75" s="94"/>
      <c r="D75" s="68"/>
      <c r="E75" s="107"/>
      <c r="F75" s="68"/>
      <c r="G75" s="68"/>
      <c r="H75" s="68"/>
      <c r="I75" s="68"/>
      <c r="J75" s="68"/>
    </row>
    <row r="76" spans="2:10">
      <c r="B76" s="68"/>
      <c r="C76" s="94"/>
      <c r="D76" s="68"/>
      <c r="E76" s="107"/>
      <c r="F76" s="68"/>
      <c r="G76" s="68"/>
      <c r="H76" s="68"/>
      <c r="I76" s="68"/>
      <c r="J76" s="68"/>
    </row>
    <row r="77" spans="2:10">
      <c r="B77" s="68"/>
      <c r="C77" s="94"/>
      <c r="D77" s="68"/>
      <c r="E77" s="107"/>
      <c r="F77" s="68"/>
      <c r="G77" s="68"/>
      <c r="H77" s="68"/>
      <c r="I77" s="68"/>
      <c r="J77" s="68"/>
    </row>
    <row r="78" spans="2:10">
      <c r="B78" s="68"/>
      <c r="C78" s="94"/>
      <c r="D78" s="68"/>
      <c r="E78" s="107"/>
      <c r="F78" s="68"/>
      <c r="G78" s="68"/>
      <c r="H78" s="68"/>
      <c r="I78" s="68"/>
      <c r="J78" s="68"/>
    </row>
    <row r="79" spans="2:10">
      <c r="B79" s="68"/>
      <c r="C79" s="94"/>
      <c r="D79" s="68"/>
      <c r="E79" s="107"/>
      <c r="F79" s="68"/>
      <c r="G79" s="68"/>
      <c r="H79" s="68"/>
      <c r="I79" s="68"/>
      <c r="J79" s="68"/>
    </row>
    <row r="80" spans="2:10">
      <c r="B80" s="68"/>
      <c r="C80" s="94"/>
      <c r="D80" s="68"/>
      <c r="E80" s="107"/>
      <c r="F80" s="68"/>
      <c r="G80" s="68"/>
      <c r="H80" s="68"/>
      <c r="I80" s="68"/>
      <c r="J80" s="68"/>
    </row>
    <row r="81" spans="2:10">
      <c r="B81" s="68"/>
      <c r="C81" s="94"/>
      <c r="D81" s="68"/>
      <c r="E81" s="107"/>
      <c r="F81" s="68"/>
      <c r="G81" s="68"/>
      <c r="H81" s="68"/>
      <c r="I81" s="68"/>
      <c r="J81" s="68"/>
    </row>
    <row r="82" spans="2:10">
      <c r="B82" s="68"/>
      <c r="C82" s="94"/>
      <c r="D82" s="68"/>
      <c r="E82" s="107"/>
      <c r="F82" s="68"/>
      <c r="G82" s="68"/>
      <c r="H82" s="68"/>
      <c r="I82" s="68"/>
      <c r="J82" s="68"/>
    </row>
    <row r="83" spans="2:10">
      <c r="B83" s="68"/>
      <c r="C83" s="94"/>
      <c r="D83" s="68"/>
      <c r="E83" s="107"/>
      <c r="F83" s="68"/>
      <c r="G83" s="68"/>
      <c r="H83" s="68"/>
      <c r="I83" s="68"/>
      <c r="J83" s="68"/>
    </row>
    <row r="84" spans="2:10">
      <c r="B84" s="68"/>
      <c r="C84" s="94"/>
      <c r="D84" s="68"/>
      <c r="E84" s="107"/>
      <c r="F84" s="68"/>
      <c r="G84" s="68"/>
      <c r="H84" s="68"/>
      <c r="I84" s="68"/>
      <c r="J84" s="68"/>
    </row>
    <row r="85" spans="2:10">
      <c r="B85" s="68"/>
      <c r="C85" s="94"/>
      <c r="D85" s="68"/>
      <c r="E85" s="107"/>
      <c r="F85" s="68"/>
      <c r="G85" s="68"/>
      <c r="H85" s="68"/>
      <c r="I85" s="68"/>
      <c r="J85" s="68"/>
    </row>
    <row r="86" spans="2:10">
      <c r="B86" s="68"/>
      <c r="C86" s="94"/>
      <c r="D86" s="68"/>
      <c r="E86" s="107"/>
      <c r="F86" s="68"/>
      <c r="G86" s="68"/>
      <c r="H86" s="68"/>
      <c r="I86" s="68"/>
      <c r="J86" s="68"/>
    </row>
    <row r="87" spans="2:10">
      <c r="B87" s="68"/>
      <c r="C87" s="94"/>
      <c r="D87" s="68"/>
      <c r="E87" s="107"/>
      <c r="F87" s="68"/>
      <c r="G87" s="68"/>
      <c r="H87" s="68"/>
      <c r="I87" s="68"/>
      <c r="J87" s="68"/>
    </row>
    <row r="88" spans="2:10">
      <c r="B88" s="68"/>
      <c r="C88" s="94"/>
      <c r="D88" s="68"/>
      <c r="E88" s="107"/>
      <c r="F88" s="68"/>
      <c r="G88" s="68"/>
      <c r="H88" s="68"/>
      <c r="I88" s="68"/>
      <c r="J88" s="68"/>
    </row>
    <row r="89" spans="2:10">
      <c r="B89" s="68"/>
      <c r="C89" s="94"/>
      <c r="D89" s="68"/>
      <c r="E89" s="107"/>
      <c r="F89" s="68"/>
      <c r="G89" s="68"/>
      <c r="H89" s="68"/>
      <c r="I89" s="68"/>
      <c r="J89" s="68"/>
    </row>
    <row r="90" spans="2:10">
      <c r="B90" s="68"/>
      <c r="C90" s="94"/>
      <c r="D90" s="68"/>
      <c r="E90" s="107"/>
      <c r="F90" s="68"/>
      <c r="G90" s="68"/>
      <c r="H90" s="68"/>
      <c r="I90" s="68"/>
      <c r="J90" s="68"/>
    </row>
    <row r="91" spans="2:10">
      <c r="B91" s="68"/>
      <c r="C91" s="94"/>
      <c r="D91" s="68"/>
      <c r="E91" s="107"/>
      <c r="F91" s="68"/>
      <c r="G91" s="68"/>
      <c r="H91" s="68"/>
      <c r="I91" s="68"/>
      <c r="J91" s="68"/>
    </row>
    <row r="92" spans="2:10">
      <c r="B92" s="68"/>
      <c r="C92" s="94"/>
      <c r="D92" s="68"/>
      <c r="E92" s="107"/>
      <c r="F92" s="68"/>
      <c r="G92" s="68"/>
      <c r="H92" s="68"/>
      <c r="I92" s="68"/>
      <c r="J92" s="68"/>
    </row>
    <row r="93" spans="2:10">
      <c r="B93" s="68"/>
      <c r="C93" s="94"/>
      <c r="D93" s="68"/>
      <c r="E93" s="107"/>
      <c r="F93" s="68"/>
      <c r="G93" s="68"/>
      <c r="H93" s="68"/>
      <c r="I93" s="68"/>
      <c r="J93" s="68"/>
    </row>
    <row r="94" spans="2:10">
      <c r="B94" s="68"/>
      <c r="C94" s="94"/>
      <c r="D94" s="68"/>
      <c r="E94" s="107"/>
      <c r="F94" s="68"/>
      <c r="G94" s="68"/>
      <c r="H94" s="68"/>
      <c r="I94" s="68"/>
      <c r="J94" s="68"/>
    </row>
    <row r="95" spans="2:10">
      <c r="B95" s="68"/>
      <c r="C95" s="94"/>
      <c r="D95" s="68"/>
      <c r="E95" s="107"/>
      <c r="F95" s="68"/>
      <c r="G95" s="68"/>
      <c r="H95" s="68"/>
      <c r="I95" s="68"/>
      <c r="J95" s="68"/>
    </row>
    <row r="96" spans="2:10">
      <c r="B96" s="68"/>
      <c r="C96" s="94"/>
      <c r="D96" s="68"/>
      <c r="E96" s="107"/>
      <c r="F96" s="68"/>
      <c r="G96" s="68"/>
      <c r="H96" s="68"/>
      <c r="I96" s="68"/>
      <c r="J96" s="68"/>
    </row>
    <row r="97" spans="2:10">
      <c r="B97" s="68"/>
      <c r="C97" s="94"/>
      <c r="D97" s="68"/>
      <c r="E97" s="107"/>
      <c r="F97" s="68"/>
      <c r="G97" s="68"/>
      <c r="H97" s="68"/>
      <c r="I97" s="68"/>
      <c r="J97" s="68"/>
    </row>
    <row r="98" spans="2:10">
      <c r="B98" s="68"/>
      <c r="C98" s="94"/>
      <c r="D98" s="68"/>
      <c r="E98" s="107"/>
      <c r="F98" s="68"/>
      <c r="G98" s="68"/>
      <c r="H98" s="68"/>
      <c r="I98" s="68"/>
      <c r="J98" s="68"/>
    </row>
    <row r="99" spans="2:10">
      <c r="B99" s="68"/>
      <c r="C99" s="94"/>
      <c r="D99" s="68"/>
      <c r="E99" s="107"/>
      <c r="F99" s="68"/>
      <c r="G99" s="68"/>
      <c r="H99" s="68"/>
      <c r="I99" s="68"/>
      <c r="J99" s="68"/>
    </row>
    <row r="100" spans="2:10">
      <c r="B100" s="68"/>
      <c r="C100" s="94"/>
      <c r="D100" s="68"/>
      <c r="E100" s="107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68"/>
      <c r="C110" s="68"/>
      <c r="D110" s="68"/>
      <c r="E110" s="68"/>
      <c r="F110" s="68"/>
      <c r="G110" s="68"/>
      <c r="H110" s="68"/>
      <c r="I110" s="68"/>
      <c r="J110" s="68"/>
    </row>
    <row r="111" spans="2:10"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2:10">
      <c r="B112" s="68"/>
      <c r="C112" s="68"/>
      <c r="D112" s="68"/>
      <c r="E112" s="68"/>
      <c r="F112" s="68"/>
      <c r="G112" s="68"/>
      <c r="H112" s="68"/>
      <c r="I112" s="68"/>
      <c r="J112" s="68"/>
    </row>
    <row r="113" spans="2:10">
      <c r="B113" s="68"/>
      <c r="C113" s="68"/>
      <c r="D113" s="68"/>
      <c r="E113" s="68"/>
      <c r="F113" s="68"/>
      <c r="G113" s="68"/>
      <c r="H113" s="68"/>
      <c r="I113" s="68"/>
      <c r="J113" s="68"/>
    </row>
    <row r="114" spans="2:10">
      <c r="B114" s="68"/>
      <c r="C114" s="68"/>
      <c r="D114" s="68"/>
      <c r="E114" s="68"/>
      <c r="F114" s="68"/>
      <c r="G114" s="68"/>
      <c r="H114" s="68"/>
      <c r="I114" s="68"/>
      <c r="J114" s="68"/>
    </row>
    <row r="115" spans="2:10"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2:10">
      <c r="B116" s="68"/>
      <c r="C116" s="68"/>
      <c r="D116" s="68"/>
      <c r="E116" s="68"/>
      <c r="F116" s="68"/>
      <c r="G116" s="68"/>
      <c r="H116" s="68"/>
      <c r="I116" s="68"/>
      <c r="J116" s="68"/>
    </row>
    <row r="117" spans="2:10">
      <c r="B117" s="68"/>
      <c r="C117" s="68"/>
      <c r="D117" s="68"/>
      <c r="E117" s="68"/>
      <c r="F117" s="68"/>
      <c r="G117" s="68"/>
      <c r="H117" s="68"/>
      <c r="I117" s="68"/>
      <c r="J117" s="68"/>
    </row>
    <row r="118" spans="2:10"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2:10"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2:10">
      <c r="B120" s="68"/>
      <c r="C120" s="68"/>
      <c r="D120" s="68"/>
      <c r="E120" s="68"/>
      <c r="F120" s="68"/>
      <c r="G120" s="68"/>
      <c r="H120" s="68"/>
      <c r="I120" s="68"/>
      <c r="J120" s="68"/>
    </row>
    <row r="121" spans="2:10"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2:10">
      <c r="B122" s="68"/>
      <c r="C122" s="68"/>
      <c r="D122" s="68"/>
      <c r="E122" s="68"/>
      <c r="F122" s="68"/>
      <c r="G122" s="68"/>
      <c r="H122" s="68"/>
      <c r="I122" s="68"/>
      <c r="J122" s="68"/>
    </row>
    <row r="123" spans="2:10">
      <c r="B123" s="68"/>
      <c r="C123" s="68"/>
      <c r="D123" s="68"/>
      <c r="E123" s="68"/>
      <c r="F123" s="68"/>
      <c r="G123" s="68"/>
      <c r="H123" s="68"/>
      <c r="I123" s="68"/>
      <c r="J123" s="68"/>
    </row>
    <row r="124" spans="2:10"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2:10"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2:10">
      <c r="B126" s="118"/>
      <c r="C126" s="118"/>
      <c r="D126" s="119"/>
      <c r="E126" s="119"/>
      <c r="F126" s="128"/>
      <c r="G126" s="128"/>
      <c r="H126" s="128"/>
      <c r="I126" s="128"/>
      <c r="J126" s="119"/>
    </row>
    <row r="127" spans="2:10">
      <c r="B127" s="118"/>
      <c r="C127" s="118"/>
      <c r="D127" s="119"/>
      <c r="E127" s="119"/>
      <c r="F127" s="128"/>
      <c r="G127" s="128"/>
      <c r="H127" s="128"/>
      <c r="I127" s="128"/>
      <c r="J127" s="119"/>
    </row>
    <row r="128" spans="2:10">
      <c r="B128" s="118"/>
      <c r="C128" s="118"/>
      <c r="D128" s="119"/>
      <c r="E128" s="119"/>
      <c r="F128" s="128"/>
      <c r="G128" s="128"/>
      <c r="H128" s="128"/>
      <c r="I128" s="128"/>
      <c r="J128" s="119"/>
    </row>
    <row r="129" spans="2:10">
      <c r="B129" s="118"/>
      <c r="C129" s="118"/>
      <c r="D129" s="119"/>
      <c r="E129" s="119"/>
      <c r="F129" s="128"/>
      <c r="G129" s="128"/>
      <c r="H129" s="128"/>
      <c r="I129" s="128"/>
      <c r="J129" s="119"/>
    </row>
    <row r="130" spans="2:10">
      <c r="B130" s="118"/>
      <c r="C130" s="118"/>
      <c r="D130" s="119"/>
      <c r="E130" s="119"/>
      <c r="F130" s="128"/>
      <c r="G130" s="128"/>
      <c r="H130" s="128"/>
      <c r="I130" s="128"/>
      <c r="J130" s="119"/>
    </row>
    <row r="131" spans="2:10">
      <c r="B131" s="118"/>
      <c r="C131" s="118"/>
      <c r="D131" s="119"/>
      <c r="E131" s="119"/>
      <c r="F131" s="128"/>
      <c r="G131" s="128"/>
      <c r="H131" s="128"/>
      <c r="I131" s="128"/>
      <c r="J131" s="119"/>
    </row>
    <row r="132" spans="2:10">
      <c r="B132" s="118"/>
      <c r="C132" s="118"/>
      <c r="D132" s="119"/>
      <c r="E132" s="119"/>
      <c r="F132" s="128"/>
      <c r="G132" s="128"/>
      <c r="H132" s="128"/>
      <c r="I132" s="128"/>
      <c r="J132" s="119"/>
    </row>
    <row r="133" spans="2:10">
      <c r="B133" s="118"/>
      <c r="C133" s="118"/>
      <c r="D133" s="119"/>
      <c r="E133" s="119"/>
      <c r="F133" s="128"/>
      <c r="G133" s="128"/>
      <c r="H133" s="128"/>
      <c r="I133" s="128"/>
      <c r="J133" s="119"/>
    </row>
    <row r="134" spans="2:10">
      <c r="B134" s="118"/>
      <c r="C134" s="118"/>
      <c r="D134" s="119"/>
      <c r="E134" s="119"/>
      <c r="F134" s="128"/>
      <c r="G134" s="128"/>
      <c r="H134" s="128"/>
      <c r="I134" s="128"/>
      <c r="J134" s="119"/>
    </row>
    <row r="135" spans="2:10">
      <c r="B135" s="118"/>
      <c r="C135" s="118"/>
      <c r="D135" s="119"/>
      <c r="E135" s="119"/>
      <c r="F135" s="128"/>
      <c r="G135" s="128"/>
      <c r="H135" s="128"/>
      <c r="I135" s="128"/>
      <c r="J135" s="119"/>
    </row>
    <row r="136" spans="2:10">
      <c r="B136" s="118"/>
      <c r="C136" s="118"/>
      <c r="D136" s="119"/>
      <c r="E136" s="119"/>
      <c r="F136" s="128"/>
      <c r="G136" s="128"/>
      <c r="H136" s="128"/>
      <c r="I136" s="128"/>
      <c r="J136" s="119"/>
    </row>
    <row r="137" spans="2:10">
      <c r="B137" s="118"/>
      <c r="C137" s="118"/>
      <c r="D137" s="119"/>
      <c r="E137" s="119"/>
      <c r="F137" s="128"/>
      <c r="G137" s="128"/>
      <c r="H137" s="128"/>
      <c r="I137" s="128"/>
      <c r="J137" s="119"/>
    </row>
    <row r="138" spans="2:10">
      <c r="B138" s="118"/>
      <c r="C138" s="118"/>
      <c r="D138" s="119"/>
      <c r="E138" s="119"/>
      <c r="F138" s="128"/>
      <c r="G138" s="128"/>
      <c r="H138" s="128"/>
      <c r="I138" s="128"/>
      <c r="J138" s="119"/>
    </row>
    <row r="139" spans="2:10">
      <c r="B139" s="118"/>
      <c r="C139" s="118"/>
      <c r="D139" s="119"/>
      <c r="E139" s="119"/>
      <c r="F139" s="128"/>
      <c r="G139" s="128"/>
      <c r="H139" s="128"/>
      <c r="I139" s="128"/>
      <c r="J139" s="119"/>
    </row>
    <row r="140" spans="2:10">
      <c r="B140" s="118"/>
      <c r="C140" s="118"/>
      <c r="D140" s="119"/>
      <c r="E140" s="119"/>
      <c r="F140" s="128"/>
      <c r="G140" s="128"/>
      <c r="H140" s="128"/>
      <c r="I140" s="128"/>
      <c r="J140" s="119"/>
    </row>
    <row r="141" spans="2:10">
      <c r="B141" s="118"/>
      <c r="C141" s="118"/>
      <c r="D141" s="119"/>
      <c r="E141" s="119"/>
      <c r="F141" s="128"/>
      <c r="G141" s="128"/>
      <c r="H141" s="128"/>
      <c r="I141" s="128"/>
      <c r="J141" s="119"/>
    </row>
    <row r="142" spans="2:10">
      <c r="B142" s="118"/>
      <c r="C142" s="118"/>
      <c r="D142" s="119"/>
      <c r="E142" s="119"/>
      <c r="F142" s="128"/>
      <c r="G142" s="128"/>
      <c r="H142" s="128"/>
      <c r="I142" s="128"/>
      <c r="J142" s="119"/>
    </row>
    <row r="143" spans="2:10">
      <c r="B143" s="118"/>
      <c r="C143" s="118"/>
      <c r="D143" s="119"/>
      <c r="E143" s="119"/>
      <c r="F143" s="128"/>
      <c r="G143" s="128"/>
      <c r="H143" s="128"/>
      <c r="I143" s="128"/>
      <c r="J143" s="119"/>
    </row>
    <row r="144" spans="2:10">
      <c r="B144" s="118"/>
      <c r="C144" s="118"/>
      <c r="D144" s="119"/>
      <c r="E144" s="119"/>
      <c r="F144" s="128"/>
      <c r="G144" s="128"/>
      <c r="H144" s="128"/>
      <c r="I144" s="128"/>
      <c r="J144" s="119"/>
    </row>
    <row r="145" spans="2:10">
      <c r="B145" s="118"/>
      <c r="C145" s="118"/>
      <c r="D145" s="119"/>
      <c r="E145" s="119"/>
      <c r="F145" s="128"/>
      <c r="G145" s="128"/>
      <c r="H145" s="128"/>
      <c r="I145" s="128"/>
      <c r="J145" s="119"/>
    </row>
    <row r="146" spans="2:10">
      <c r="B146" s="118"/>
      <c r="C146" s="118"/>
      <c r="D146" s="119"/>
      <c r="E146" s="119"/>
      <c r="F146" s="128"/>
      <c r="G146" s="128"/>
      <c r="H146" s="128"/>
      <c r="I146" s="128"/>
      <c r="J146" s="119"/>
    </row>
    <row r="147" spans="2:10">
      <c r="B147" s="118"/>
      <c r="C147" s="118"/>
      <c r="D147" s="119"/>
      <c r="E147" s="119"/>
      <c r="F147" s="128"/>
      <c r="G147" s="128"/>
      <c r="H147" s="128"/>
      <c r="I147" s="128"/>
      <c r="J147" s="119"/>
    </row>
    <row r="148" spans="2:10">
      <c r="B148" s="118"/>
      <c r="C148" s="118"/>
      <c r="D148" s="119"/>
      <c r="E148" s="119"/>
      <c r="F148" s="128"/>
      <c r="G148" s="128"/>
      <c r="H148" s="128"/>
      <c r="I148" s="128"/>
      <c r="J148" s="119"/>
    </row>
    <row r="149" spans="2:10">
      <c r="B149" s="118"/>
      <c r="C149" s="118"/>
      <c r="D149" s="119"/>
      <c r="E149" s="119"/>
      <c r="F149" s="128"/>
      <c r="G149" s="128"/>
      <c r="H149" s="128"/>
      <c r="I149" s="128"/>
      <c r="J149" s="119"/>
    </row>
    <row r="150" spans="2:10">
      <c r="B150" s="118"/>
      <c r="C150" s="118"/>
      <c r="D150" s="119"/>
      <c r="E150" s="119"/>
      <c r="F150" s="128"/>
      <c r="G150" s="128"/>
      <c r="H150" s="128"/>
      <c r="I150" s="128"/>
      <c r="J150" s="119"/>
    </row>
    <row r="151" spans="2:10">
      <c r="B151" s="118"/>
      <c r="C151" s="118"/>
      <c r="D151" s="119"/>
      <c r="E151" s="119"/>
      <c r="F151" s="128"/>
      <c r="G151" s="128"/>
      <c r="H151" s="128"/>
      <c r="I151" s="128"/>
      <c r="J151" s="119"/>
    </row>
    <row r="152" spans="2:10">
      <c r="B152" s="118"/>
      <c r="C152" s="118"/>
      <c r="D152" s="119"/>
      <c r="E152" s="119"/>
      <c r="F152" s="128"/>
      <c r="G152" s="128"/>
      <c r="H152" s="128"/>
      <c r="I152" s="128"/>
      <c r="J152" s="119"/>
    </row>
    <row r="153" spans="2:10">
      <c r="B153" s="118"/>
      <c r="C153" s="118"/>
      <c r="D153" s="119"/>
      <c r="E153" s="119"/>
      <c r="F153" s="128"/>
      <c r="G153" s="128"/>
      <c r="H153" s="128"/>
      <c r="I153" s="128"/>
      <c r="J153" s="119"/>
    </row>
    <row r="154" spans="2:10">
      <c r="B154" s="118"/>
      <c r="C154" s="118"/>
      <c r="D154" s="119"/>
      <c r="E154" s="119"/>
      <c r="F154" s="128"/>
      <c r="G154" s="128"/>
      <c r="H154" s="128"/>
      <c r="I154" s="128"/>
      <c r="J154" s="119"/>
    </row>
    <row r="155" spans="2:10">
      <c r="B155" s="118"/>
      <c r="C155" s="118"/>
      <c r="D155" s="119"/>
      <c r="E155" s="119"/>
      <c r="F155" s="128"/>
      <c r="G155" s="128"/>
      <c r="H155" s="128"/>
      <c r="I155" s="128"/>
      <c r="J155" s="119"/>
    </row>
    <row r="156" spans="2:10">
      <c r="B156" s="118"/>
      <c r="C156" s="118"/>
      <c r="D156" s="119"/>
      <c r="E156" s="119"/>
      <c r="F156" s="128"/>
      <c r="G156" s="128"/>
      <c r="H156" s="128"/>
      <c r="I156" s="128"/>
      <c r="J156" s="119"/>
    </row>
    <row r="157" spans="2:10">
      <c r="B157" s="118"/>
      <c r="C157" s="118"/>
      <c r="D157" s="119"/>
      <c r="E157" s="119"/>
      <c r="F157" s="128"/>
      <c r="G157" s="128"/>
      <c r="H157" s="128"/>
      <c r="I157" s="128"/>
      <c r="J157" s="119"/>
    </row>
    <row r="158" spans="2:10">
      <c r="B158" s="118"/>
      <c r="C158" s="118"/>
      <c r="D158" s="119"/>
      <c r="E158" s="119"/>
      <c r="F158" s="128"/>
      <c r="G158" s="128"/>
      <c r="H158" s="128"/>
      <c r="I158" s="128"/>
      <c r="J158" s="119"/>
    </row>
    <row r="159" spans="2:10">
      <c r="B159" s="118"/>
      <c r="C159" s="118"/>
      <c r="D159" s="119"/>
      <c r="E159" s="119"/>
      <c r="F159" s="128"/>
      <c r="G159" s="128"/>
      <c r="H159" s="128"/>
      <c r="I159" s="128"/>
      <c r="J159" s="119"/>
    </row>
    <row r="160" spans="2:10">
      <c r="B160" s="118"/>
      <c r="C160" s="118"/>
      <c r="D160" s="119"/>
      <c r="E160" s="119"/>
      <c r="F160" s="128"/>
      <c r="G160" s="128"/>
      <c r="H160" s="128"/>
      <c r="I160" s="128"/>
      <c r="J160" s="119"/>
    </row>
    <row r="161" spans="2:10">
      <c r="B161" s="118"/>
      <c r="C161" s="118"/>
      <c r="D161" s="119"/>
      <c r="E161" s="119"/>
      <c r="F161" s="128"/>
      <c r="G161" s="128"/>
      <c r="H161" s="128"/>
      <c r="I161" s="128"/>
      <c r="J161" s="119"/>
    </row>
    <row r="162" spans="2:10">
      <c r="B162" s="118"/>
      <c r="C162" s="118"/>
      <c r="D162" s="119"/>
      <c r="E162" s="119"/>
      <c r="F162" s="128"/>
      <c r="G162" s="128"/>
      <c r="H162" s="128"/>
      <c r="I162" s="128"/>
      <c r="J162" s="119"/>
    </row>
    <row r="163" spans="2:10">
      <c r="B163" s="118"/>
      <c r="C163" s="118"/>
      <c r="D163" s="119"/>
      <c r="E163" s="119"/>
      <c r="F163" s="128"/>
      <c r="G163" s="128"/>
      <c r="H163" s="128"/>
      <c r="I163" s="128"/>
      <c r="J163" s="119"/>
    </row>
    <row r="164" spans="2:10">
      <c r="B164" s="118"/>
      <c r="C164" s="118"/>
      <c r="D164" s="119"/>
      <c r="E164" s="119"/>
      <c r="F164" s="128"/>
      <c r="G164" s="128"/>
      <c r="H164" s="128"/>
      <c r="I164" s="128"/>
      <c r="J164" s="119"/>
    </row>
    <row r="165" spans="2:10">
      <c r="B165" s="118"/>
      <c r="C165" s="118"/>
      <c r="D165" s="119"/>
      <c r="E165" s="119"/>
      <c r="F165" s="128"/>
      <c r="G165" s="128"/>
      <c r="H165" s="128"/>
      <c r="I165" s="128"/>
      <c r="J165" s="119"/>
    </row>
    <row r="166" spans="2:10">
      <c r="B166" s="118"/>
      <c r="C166" s="118"/>
      <c r="D166" s="119"/>
      <c r="E166" s="119"/>
      <c r="F166" s="128"/>
      <c r="G166" s="128"/>
      <c r="H166" s="128"/>
      <c r="I166" s="128"/>
      <c r="J166" s="119"/>
    </row>
    <row r="167" spans="2:10">
      <c r="B167" s="118"/>
      <c r="C167" s="118"/>
      <c r="D167" s="119"/>
      <c r="E167" s="119"/>
      <c r="F167" s="128"/>
      <c r="G167" s="128"/>
      <c r="H167" s="128"/>
      <c r="I167" s="128"/>
      <c r="J167" s="119"/>
    </row>
    <row r="168" spans="2:10">
      <c r="B168" s="118"/>
      <c r="C168" s="118"/>
      <c r="D168" s="119"/>
      <c r="E168" s="119"/>
      <c r="F168" s="128"/>
      <c r="G168" s="128"/>
      <c r="H168" s="128"/>
      <c r="I168" s="128"/>
      <c r="J168" s="119"/>
    </row>
    <row r="169" spans="2:10">
      <c r="B169" s="118"/>
      <c r="C169" s="118"/>
      <c r="D169" s="119"/>
      <c r="E169" s="119"/>
      <c r="F169" s="128"/>
      <c r="G169" s="128"/>
      <c r="H169" s="128"/>
      <c r="I169" s="128"/>
      <c r="J169" s="119"/>
    </row>
    <row r="170" spans="2:10">
      <c r="B170" s="118"/>
      <c r="C170" s="118"/>
      <c r="D170" s="119"/>
      <c r="E170" s="119"/>
      <c r="F170" s="128"/>
      <c r="G170" s="128"/>
      <c r="H170" s="128"/>
      <c r="I170" s="128"/>
      <c r="J170" s="119"/>
    </row>
    <row r="171" spans="2:10">
      <c r="B171" s="118"/>
      <c r="C171" s="118"/>
      <c r="D171" s="119"/>
      <c r="E171" s="119"/>
      <c r="F171" s="128"/>
      <c r="G171" s="128"/>
      <c r="H171" s="128"/>
      <c r="I171" s="128"/>
      <c r="J171" s="119"/>
    </row>
    <row r="172" spans="2:10">
      <c r="B172" s="118"/>
      <c r="C172" s="118"/>
      <c r="D172" s="119"/>
      <c r="E172" s="119"/>
      <c r="F172" s="128"/>
      <c r="G172" s="128"/>
      <c r="H172" s="128"/>
      <c r="I172" s="128"/>
      <c r="J172" s="119"/>
    </row>
    <row r="173" spans="2:10">
      <c r="B173" s="118"/>
      <c r="C173" s="118"/>
      <c r="D173" s="119"/>
      <c r="E173" s="119"/>
      <c r="F173" s="128"/>
      <c r="G173" s="128"/>
      <c r="H173" s="128"/>
      <c r="I173" s="128"/>
      <c r="J173" s="119"/>
    </row>
    <row r="174" spans="2:10">
      <c r="B174" s="118"/>
      <c r="C174" s="118"/>
      <c r="D174" s="119"/>
      <c r="E174" s="119"/>
      <c r="F174" s="128"/>
      <c r="G174" s="128"/>
      <c r="H174" s="128"/>
      <c r="I174" s="128"/>
      <c r="J174" s="119"/>
    </row>
    <row r="175" spans="2:10">
      <c r="B175" s="118"/>
      <c r="C175" s="118"/>
      <c r="D175" s="119"/>
      <c r="E175" s="119"/>
      <c r="F175" s="128"/>
      <c r="G175" s="128"/>
      <c r="H175" s="128"/>
      <c r="I175" s="128"/>
      <c r="J175" s="119"/>
    </row>
    <row r="176" spans="2:10">
      <c r="B176" s="118"/>
      <c r="C176" s="118"/>
      <c r="D176" s="119"/>
      <c r="E176" s="119"/>
      <c r="F176" s="128"/>
      <c r="G176" s="128"/>
      <c r="H176" s="128"/>
      <c r="I176" s="128"/>
      <c r="J176" s="119"/>
    </row>
    <row r="177" spans="2:10">
      <c r="B177" s="118"/>
      <c r="C177" s="118"/>
      <c r="D177" s="119"/>
      <c r="E177" s="119"/>
      <c r="F177" s="128"/>
      <c r="G177" s="128"/>
      <c r="H177" s="128"/>
      <c r="I177" s="128"/>
      <c r="J177" s="119"/>
    </row>
    <row r="178" spans="2:10">
      <c r="B178" s="118"/>
      <c r="C178" s="118"/>
      <c r="D178" s="119"/>
      <c r="E178" s="119"/>
      <c r="F178" s="128"/>
      <c r="G178" s="128"/>
      <c r="H178" s="128"/>
      <c r="I178" s="128"/>
      <c r="J178" s="119"/>
    </row>
    <row r="179" spans="2:10">
      <c r="B179" s="118"/>
      <c r="C179" s="118"/>
      <c r="D179" s="119"/>
      <c r="E179" s="119"/>
      <c r="F179" s="128"/>
      <c r="G179" s="128"/>
      <c r="H179" s="128"/>
      <c r="I179" s="128"/>
      <c r="J179" s="119"/>
    </row>
    <row r="180" spans="2:10">
      <c r="B180" s="118"/>
      <c r="C180" s="118"/>
      <c r="D180" s="119"/>
      <c r="E180" s="119"/>
      <c r="F180" s="128"/>
      <c r="G180" s="128"/>
      <c r="H180" s="128"/>
      <c r="I180" s="128"/>
      <c r="J180" s="119"/>
    </row>
    <row r="181" spans="2:10">
      <c r="B181" s="118"/>
      <c r="C181" s="118"/>
      <c r="D181" s="119"/>
      <c r="E181" s="119"/>
      <c r="F181" s="128"/>
      <c r="G181" s="128"/>
      <c r="H181" s="128"/>
      <c r="I181" s="128"/>
      <c r="J181" s="119"/>
    </row>
    <row r="182" spans="2:10">
      <c r="B182" s="118"/>
      <c r="C182" s="118"/>
      <c r="D182" s="119"/>
      <c r="E182" s="119"/>
      <c r="F182" s="128"/>
      <c r="G182" s="128"/>
      <c r="H182" s="128"/>
      <c r="I182" s="128"/>
      <c r="J182" s="119"/>
    </row>
    <row r="183" spans="2:10">
      <c r="B183" s="118"/>
      <c r="C183" s="118"/>
      <c r="D183" s="119"/>
      <c r="E183" s="119"/>
      <c r="F183" s="128"/>
      <c r="G183" s="128"/>
      <c r="H183" s="128"/>
      <c r="I183" s="128"/>
      <c r="J183" s="119"/>
    </row>
    <row r="184" spans="2:10">
      <c r="B184" s="118"/>
      <c r="C184" s="118"/>
      <c r="D184" s="119"/>
      <c r="E184" s="119"/>
      <c r="F184" s="128"/>
      <c r="G184" s="128"/>
      <c r="H184" s="128"/>
      <c r="I184" s="128"/>
      <c r="J184" s="119"/>
    </row>
    <row r="185" spans="2:10">
      <c r="B185" s="118"/>
      <c r="C185" s="118"/>
      <c r="D185" s="119"/>
      <c r="E185" s="119"/>
      <c r="F185" s="128"/>
      <c r="G185" s="128"/>
      <c r="H185" s="128"/>
      <c r="I185" s="128"/>
      <c r="J185" s="119"/>
    </row>
    <row r="186" spans="2:10">
      <c r="B186" s="118"/>
      <c r="C186" s="118"/>
      <c r="D186" s="119"/>
      <c r="E186" s="119"/>
      <c r="F186" s="128"/>
      <c r="G186" s="128"/>
      <c r="H186" s="128"/>
      <c r="I186" s="128"/>
      <c r="J186" s="119"/>
    </row>
    <row r="187" spans="2:10">
      <c r="B187" s="118"/>
      <c r="C187" s="118"/>
      <c r="D187" s="119"/>
      <c r="E187" s="119"/>
      <c r="F187" s="128"/>
      <c r="G187" s="128"/>
      <c r="H187" s="128"/>
      <c r="I187" s="128"/>
      <c r="J187" s="119"/>
    </row>
    <row r="188" spans="2:10">
      <c r="B188" s="118"/>
      <c r="C188" s="118"/>
      <c r="D188" s="119"/>
      <c r="E188" s="119"/>
      <c r="F188" s="128"/>
      <c r="G188" s="128"/>
      <c r="H188" s="128"/>
      <c r="I188" s="128"/>
      <c r="J188" s="119"/>
    </row>
    <row r="189" spans="2:10">
      <c r="B189" s="118"/>
      <c r="C189" s="118"/>
      <c r="D189" s="119"/>
      <c r="E189" s="119"/>
      <c r="F189" s="128"/>
      <c r="G189" s="128"/>
      <c r="H189" s="128"/>
      <c r="I189" s="128"/>
      <c r="J189" s="119"/>
    </row>
    <row r="190" spans="2:10">
      <c r="B190" s="118"/>
      <c r="C190" s="118"/>
      <c r="D190" s="119"/>
      <c r="E190" s="119"/>
      <c r="F190" s="128"/>
      <c r="G190" s="128"/>
      <c r="H190" s="128"/>
      <c r="I190" s="128"/>
      <c r="J190" s="119"/>
    </row>
    <row r="191" spans="2:10">
      <c r="B191" s="118"/>
      <c r="C191" s="118"/>
      <c r="D191" s="119"/>
      <c r="E191" s="119"/>
      <c r="F191" s="128"/>
      <c r="G191" s="128"/>
      <c r="H191" s="128"/>
      <c r="I191" s="128"/>
      <c r="J191" s="119"/>
    </row>
    <row r="192" spans="2:10">
      <c r="B192" s="118"/>
      <c r="C192" s="118"/>
      <c r="D192" s="119"/>
      <c r="E192" s="119"/>
      <c r="F192" s="128"/>
      <c r="G192" s="128"/>
      <c r="H192" s="128"/>
      <c r="I192" s="128"/>
      <c r="J192" s="119"/>
    </row>
    <row r="193" spans="2:10">
      <c r="B193" s="118"/>
      <c r="C193" s="118"/>
      <c r="D193" s="119"/>
      <c r="E193" s="119"/>
      <c r="F193" s="128"/>
      <c r="G193" s="128"/>
      <c r="H193" s="128"/>
      <c r="I193" s="128"/>
      <c r="J193" s="119"/>
    </row>
    <row r="194" spans="2:10">
      <c r="B194" s="118"/>
      <c r="C194" s="118"/>
      <c r="D194" s="119"/>
      <c r="E194" s="119"/>
      <c r="F194" s="128"/>
      <c r="G194" s="128"/>
      <c r="H194" s="128"/>
      <c r="I194" s="128"/>
      <c r="J194" s="119"/>
    </row>
    <row r="195" spans="2:10">
      <c r="B195" s="118"/>
      <c r="C195" s="118"/>
      <c r="D195" s="119"/>
      <c r="E195" s="119"/>
      <c r="F195" s="128"/>
      <c r="G195" s="128"/>
      <c r="H195" s="128"/>
      <c r="I195" s="128"/>
      <c r="J195" s="119"/>
    </row>
    <row r="196" spans="2:10">
      <c r="B196" s="118"/>
      <c r="C196" s="118"/>
      <c r="D196" s="119"/>
      <c r="E196" s="119"/>
      <c r="F196" s="128"/>
      <c r="G196" s="128"/>
      <c r="H196" s="128"/>
      <c r="I196" s="128"/>
      <c r="J196" s="119"/>
    </row>
    <row r="197" spans="2:10">
      <c r="B197" s="118"/>
      <c r="C197" s="118"/>
      <c r="D197" s="119"/>
      <c r="E197" s="119"/>
      <c r="F197" s="128"/>
      <c r="G197" s="128"/>
      <c r="H197" s="128"/>
      <c r="I197" s="128"/>
      <c r="J197" s="119"/>
    </row>
    <row r="198" spans="2:10">
      <c r="B198" s="118"/>
      <c r="C198" s="118"/>
      <c r="D198" s="119"/>
      <c r="E198" s="119"/>
      <c r="F198" s="128"/>
      <c r="G198" s="128"/>
      <c r="H198" s="128"/>
      <c r="I198" s="128"/>
      <c r="J198" s="119"/>
    </row>
    <row r="199" spans="2:10">
      <c r="B199" s="118"/>
      <c r="C199" s="118"/>
      <c r="D199" s="119"/>
      <c r="E199" s="119"/>
      <c r="F199" s="128"/>
      <c r="G199" s="128"/>
      <c r="H199" s="128"/>
      <c r="I199" s="128"/>
      <c r="J199" s="119"/>
    </row>
    <row r="200" spans="2:10">
      <c r="B200" s="118"/>
      <c r="C200" s="118"/>
      <c r="D200" s="119"/>
      <c r="E200" s="119"/>
      <c r="F200" s="128"/>
      <c r="G200" s="128"/>
      <c r="H200" s="128"/>
      <c r="I200" s="128"/>
      <c r="J200" s="119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143</v>
      </c>
      <c r="C1" s="67" t="s" vm="1">
        <v>223</v>
      </c>
    </row>
    <row r="2" spans="2:11">
      <c r="B2" s="46" t="s">
        <v>142</v>
      </c>
      <c r="C2" s="67" t="s">
        <v>224</v>
      </c>
    </row>
    <row r="3" spans="2:11">
      <c r="B3" s="46" t="s">
        <v>144</v>
      </c>
      <c r="C3" s="67" t="s">
        <v>225</v>
      </c>
    </row>
    <row r="4" spans="2:11">
      <c r="B4" s="46" t="s">
        <v>145</v>
      </c>
      <c r="C4" s="67">
        <v>2207</v>
      </c>
    </row>
    <row r="6" spans="2:11" ht="26.25" customHeight="1">
      <c r="B6" s="147" t="s">
        <v>175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11" s="3" customFormat="1" ht="63">
      <c r="B7" s="47" t="s">
        <v>113</v>
      </c>
      <c r="C7" s="49" t="s">
        <v>114</v>
      </c>
      <c r="D7" s="49" t="s">
        <v>14</v>
      </c>
      <c r="E7" s="49" t="s">
        <v>15</v>
      </c>
      <c r="F7" s="49" t="s">
        <v>56</v>
      </c>
      <c r="G7" s="49" t="s">
        <v>100</v>
      </c>
      <c r="H7" s="49" t="s">
        <v>53</v>
      </c>
      <c r="I7" s="49" t="s">
        <v>108</v>
      </c>
      <c r="J7" s="49" t="s">
        <v>146</v>
      </c>
      <c r="K7" s="64" t="s">
        <v>147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3" t="s">
        <v>2587</v>
      </c>
      <c r="C10" s="68"/>
      <c r="D10" s="68"/>
      <c r="E10" s="68"/>
      <c r="F10" s="68"/>
      <c r="G10" s="68"/>
      <c r="H10" s="68"/>
      <c r="I10" s="124">
        <v>0</v>
      </c>
      <c r="J10" s="125">
        <v>0</v>
      </c>
      <c r="K10" s="125">
        <v>0</v>
      </c>
    </row>
    <row r="11" spans="2:11" ht="21" customHeight="1">
      <c r="B11" s="121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21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8"/>
      <c r="C110" s="118"/>
      <c r="D110" s="128"/>
      <c r="E110" s="128"/>
      <c r="F110" s="128"/>
      <c r="G110" s="128"/>
      <c r="H110" s="128"/>
      <c r="I110" s="119"/>
      <c r="J110" s="119"/>
      <c r="K110" s="119"/>
    </row>
    <row r="111" spans="2:11">
      <c r="B111" s="118"/>
      <c r="C111" s="118"/>
      <c r="D111" s="128"/>
      <c r="E111" s="128"/>
      <c r="F111" s="128"/>
      <c r="G111" s="128"/>
      <c r="H111" s="128"/>
      <c r="I111" s="119"/>
      <c r="J111" s="119"/>
      <c r="K111" s="119"/>
    </row>
    <row r="112" spans="2:11">
      <c r="B112" s="118"/>
      <c r="C112" s="118"/>
      <c r="D112" s="128"/>
      <c r="E112" s="128"/>
      <c r="F112" s="128"/>
      <c r="G112" s="128"/>
      <c r="H112" s="128"/>
      <c r="I112" s="119"/>
      <c r="J112" s="119"/>
      <c r="K112" s="119"/>
    </row>
    <row r="113" spans="2:11">
      <c r="B113" s="118"/>
      <c r="C113" s="118"/>
      <c r="D113" s="128"/>
      <c r="E113" s="128"/>
      <c r="F113" s="128"/>
      <c r="G113" s="128"/>
      <c r="H113" s="128"/>
      <c r="I113" s="119"/>
      <c r="J113" s="119"/>
      <c r="K113" s="119"/>
    </row>
    <row r="114" spans="2:11">
      <c r="B114" s="118"/>
      <c r="C114" s="118"/>
      <c r="D114" s="128"/>
      <c r="E114" s="128"/>
      <c r="F114" s="128"/>
      <c r="G114" s="128"/>
      <c r="H114" s="128"/>
      <c r="I114" s="119"/>
      <c r="J114" s="119"/>
      <c r="K114" s="119"/>
    </row>
    <row r="115" spans="2:11">
      <c r="B115" s="118"/>
      <c r="C115" s="118"/>
      <c r="D115" s="128"/>
      <c r="E115" s="128"/>
      <c r="F115" s="128"/>
      <c r="G115" s="128"/>
      <c r="H115" s="128"/>
      <c r="I115" s="119"/>
      <c r="J115" s="119"/>
      <c r="K115" s="119"/>
    </row>
    <row r="116" spans="2:11">
      <c r="B116" s="118"/>
      <c r="C116" s="118"/>
      <c r="D116" s="128"/>
      <c r="E116" s="128"/>
      <c r="F116" s="128"/>
      <c r="G116" s="128"/>
      <c r="H116" s="128"/>
      <c r="I116" s="119"/>
      <c r="J116" s="119"/>
      <c r="K116" s="119"/>
    </row>
    <row r="117" spans="2:11">
      <c r="B117" s="118"/>
      <c r="C117" s="118"/>
      <c r="D117" s="128"/>
      <c r="E117" s="128"/>
      <c r="F117" s="128"/>
      <c r="G117" s="128"/>
      <c r="H117" s="128"/>
      <c r="I117" s="119"/>
      <c r="J117" s="119"/>
      <c r="K117" s="119"/>
    </row>
    <row r="118" spans="2:11">
      <c r="B118" s="118"/>
      <c r="C118" s="118"/>
      <c r="D118" s="128"/>
      <c r="E118" s="128"/>
      <c r="F118" s="128"/>
      <c r="G118" s="128"/>
      <c r="H118" s="128"/>
      <c r="I118" s="119"/>
      <c r="J118" s="119"/>
      <c r="K118" s="119"/>
    </row>
    <row r="119" spans="2:11">
      <c r="B119" s="118"/>
      <c r="C119" s="118"/>
      <c r="D119" s="128"/>
      <c r="E119" s="128"/>
      <c r="F119" s="128"/>
      <c r="G119" s="128"/>
      <c r="H119" s="128"/>
      <c r="I119" s="119"/>
      <c r="J119" s="119"/>
      <c r="K119" s="119"/>
    </row>
    <row r="120" spans="2:11">
      <c r="B120" s="118"/>
      <c r="C120" s="118"/>
      <c r="D120" s="128"/>
      <c r="E120" s="128"/>
      <c r="F120" s="128"/>
      <c r="G120" s="128"/>
      <c r="H120" s="128"/>
      <c r="I120" s="119"/>
      <c r="J120" s="119"/>
      <c r="K120" s="119"/>
    </row>
    <row r="121" spans="2:11">
      <c r="B121" s="118"/>
      <c r="C121" s="118"/>
      <c r="D121" s="128"/>
      <c r="E121" s="128"/>
      <c r="F121" s="128"/>
      <c r="G121" s="128"/>
      <c r="H121" s="128"/>
      <c r="I121" s="119"/>
      <c r="J121" s="119"/>
      <c r="K121" s="119"/>
    </row>
    <row r="122" spans="2:11">
      <c r="B122" s="118"/>
      <c r="C122" s="118"/>
      <c r="D122" s="128"/>
      <c r="E122" s="128"/>
      <c r="F122" s="128"/>
      <c r="G122" s="128"/>
      <c r="H122" s="128"/>
      <c r="I122" s="119"/>
      <c r="J122" s="119"/>
      <c r="K122" s="119"/>
    </row>
    <row r="123" spans="2:11">
      <c r="B123" s="118"/>
      <c r="C123" s="118"/>
      <c r="D123" s="128"/>
      <c r="E123" s="128"/>
      <c r="F123" s="128"/>
      <c r="G123" s="128"/>
      <c r="H123" s="128"/>
      <c r="I123" s="119"/>
      <c r="J123" s="119"/>
      <c r="K123" s="119"/>
    </row>
    <row r="124" spans="2:11">
      <c r="B124" s="118"/>
      <c r="C124" s="118"/>
      <c r="D124" s="128"/>
      <c r="E124" s="128"/>
      <c r="F124" s="128"/>
      <c r="G124" s="128"/>
      <c r="H124" s="128"/>
      <c r="I124" s="119"/>
      <c r="J124" s="119"/>
      <c r="K124" s="119"/>
    </row>
    <row r="125" spans="2:11">
      <c r="B125" s="118"/>
      <c r="C125" s="118"/>
      <c r="D125" s="128"/>
      <c r="E125" s="128"/>
      <c r="F125" s="128"/>
      <c r="G125" s="128"/>
      <c r="H125" s="128"/>
      <c r="I125" s="119"/>
      <c r="J125" s="119"/>
      <c r="K125" s="119"/>
    </row>
    <row r="126" spans="2:11">
      <c r="B126" s="118"/>
      <c r="C126" s="118"/>
      <c r="D126" s="128"/>
      <c r="E126" s="128"/>
      <c r="F126" s="128"/>
      <c r="G126" s="128"/>
      <c r="H126" s="128"/>
      <c r="I126" s="119"/>
      <c r="J126" s="119"/>
      <c r="K126" s="119"/>
    </row>
    <row r="127" spans="2:11">
      <c r="B127" s="118"/>
      <c r="C127" s="118"/>
      <c r="D127" s="128"/>
      <c r="E127" s="128"/>
      <c r="F127" s="128"/>
      <c r="G127" s="128"/>
      <c r="H127" s="128"/>
      <c r="I127" s="119"/>
      <c r="J127" s="119"/>
      <c r="K127" s="119"/>
    </row>
    <row r="128" spans="2:11">
      <c r="B128" s="118"/>
      <c r="C128" s="118"/>
      <c r="D128" s="128"/>
      <c r="E128" s="128"/>
      <c r="F128" s="128"/>
      <c r="G128" s="128"/>
      <c r="H128" s="128"/>
      <c r="I128" s="119"/>
      <c r="J128" s="119"/>
      <c r="K128" s="119"/>
    </row>
    <row r="129" spans="2:11">
      <c r="B129" s="118"/>
      <c r="C129" s="118"/>
      <c r="D129" s="128"/>
      <c r="E129" s="128"/>
      <c r="F129" s="128"/>
      <c r="G129" s="128"/>
      <c r="H129" s="128"/>
      <c r="I129" s="119"/>
      <c r="J129" s="119"/>
      <c r="K129" s="119"/>
    </row>
    <row r="130" spans="2:11">
      <c r="B130" s="118"/>
      <c r="C130" s="118"/>
      <c r="D130" s="128"/>
      <c r="E130" s="128"/>
      <c r="F130" s="128"/>
      <c r="G130" s="128"/>
      <c r="H130" s="128"/>
      <c r="I130" s="119"/>
      <c r="J130" s="119"/>
      <c r="K130" s="119"/>
    </row>
    <row r="131" spans="2:11">
      <c r="B131" s="118"/>
      <c r="C131" s="118"/>
      <c r="D131" s="128"/>
      <c r="E131" s="128"/>
      <c r="F131" s="128"/>
      <c r="G131" s="128"/>
      <c r="H131" s="128"/>
      <c r="I131" s="119"/>
      <c r="J131" s="119"/>
      <c r="K131" s="119"/>
    </row>
    <row r="132" spans="2:11">
      <c r="B132" s="118"/>
      <c r="C132" s="118"/>
      <c r="D132" s="128"/>
      <c r="E132" s="128"/>
      <c r="F132" s="128"/>
      <c r="G132" s="128"/>
      <c r="H132" s="128"/>
      <c r="I132" s="119"/>
      <c r="J132" s="119"/>
      <c r="K132" s="119"/>
    </row>
    <row r="133" spans="2:11">
      <c r="B133" s="118"/>
      <c r="C133" s="118"/>
      <c r="D133" s="128"/>
      <c r="E133" s="128"/>
      <c r="F133" s="128"/>
      <c r="G133" s="128"/>
      <c r="H133" s="128"/>
      <c r="I133" s="119"/>
      <c r="J133" s="119"/>
      <c r="K133" s="119"/>
    </row>
    <row r="134" spans="2:11">
      <c r="B134" s="118"/>
      <c r="C134" s="118"/>
      <c r="D134" s="128"/>
      <c r="E134" s="128"/>
      <c r="F134" s="128"/>
      <c r="G134" s="128"/>
      <c r="H134" s="128"/>
      <c r="I134" s="119"/>
      <c r="J134" s="119"/>
      <c r="K134" s="119"/>
    </row>
    <row r="135" spans="2:11">
      <c r="B135" s="118"/>
      <c r="C135" s="118"/>
      <c r="D135" s="128"/>
      <c r="E135" s="128"/>
      <c r="F135" s="128"/>
      <c r="G135" s="128"/>
      <c r="H135" s="128"/>
      <c r="I135" s="119"/>
      <c r="J135" s="119"/>
      <c r="K135" s="119"/>
    </row>
    <row r="136" spans="2:11">
      <c r="B136" s="118"/>
      <c r="C136" s="118"/>
      <c r="D136" s="128"/>
      <c r="E136" s="128"/>
      <c r="F136" s="128"/>
      <c r="G136" s="128"/>
      <c r="H136" s="128"/>
      <c r="I136" s="119"/>
      <c r="J136" s="119"/>
      <c r="K136" s="119"/>
    </row>
    <row r="137" spans="2:11">
      <c r="B137" s="118"/>
      <c r="C137" s="118"/>
      <c r="D137" s="128"/>
      <c r="E137" s="128"/>
      <c r="F137" s="128"/>
      <c r="G137" s="128"/>
      <c r="H137" s="128"/>
      <c r="I137" s="119"/>
      <c r="J137" s="119"/>
      <c r="K137" s="119"/>
    </row>
    <row r="138" spans="2:11">
      <c r="B138" s="118"/>
      <c r="C138" s="118"/>
      <c r="D138" s="128"/>
      <c r="E138" s="128"/>
      <c r="F138" s="128"/>
      <c r="G138" s="128"/>
      <c r="H138" s="128"/>
      <c r="I138" s="119"/>
      <c r="J138" s="119"/>
      <c r="K138" s="119"/>
    </row>
    <row r="139" spans="2:11">
      <c r="B139" s="118"/>
      <c r="C139" s="118"/>
      <c r="D139" s="128"/>
      <c r="E139" s="128"/>
      <c r="F139" s="128"/>
      <c r="G139" s="128"/>
      <c r="H139" s="128"/>
      <c r="I139" s="119"/>
      <c r="J139" s="119"/>
      <c r="K139" s="119"/>
    </row>
    <row r="140" spans="2:11">
      <c r="B140" s="118"/>
      <c r="C140" s="118"/>
      <c r="D140" s="128"/>
      <c r="E140" s="128"/>
      <c r="F140" s="128"/>
      <c r="G140" s="128"/>
      <c r="H140" s="128"/>
      <c r="I140" s="119"/>
      <c r="J140" s="119"/>
      <c r="K140" s="119"/>
    </row>
    <row r="141" spans="2:11">
      <c r="B141" s="118"/>
      <c r="C141" s="118"/>
      <c r="D141" s="128"/>
      <c r="E141" s="128"/>
      <c r="F141" s="128"/>
      <c r="G141" s="128"/>
      <c r="H141" s="128"/>
      <c r="I141" s="119"/>
      <c r="J141" s="119"/>
      <c r="K141" s="119"/>
    </row>
    <row r="142" spans="2:11">
      <c r="B142" s="118"/>
      <c r="C142" s="118"/>
      <c r="D142" s="128"/>
      <c r="E142" s="128"/>
      <c r="F142" s="128"/>
      <c r="G142" s="128"/>
      <c r="H142" s="128"/>
      <c r="I142" s="119"/>
      <c r="J142" s="119"/>
      <c r="K142" s="119"/>
    </row>
    <row r="143" spans="2:11">
      <c r="B143" s="118"/>
      <c r="C143" s="118"/>
      <c r="D143" s="128"/>
      <c r="E143" s="128"/>
      <c r="F143" s="128"/>
      <c r="G143" s="128"/>
      <c r="H143" s="128"/>
      <c r="I143" s="119"/>
      <c r="J143" s="119"/>
      <c r="K143" s="119"/>
    </row>
    <row r="144" spans="2:11">
      <c r="B144" s="118"/>
      <c r="C144" s="118"/>
      <c r="D144" s="128"/>
      <c r="E144" s="128"/>
      <c r="F144" s="128"/>
      <c r="G144" s="128"/>
      <c r="H144" s="128"/>
      <c r="I144" s="119"/>
      <c r="J144" s="119"/>
      <c r="K144" s="119"/>
    </row>
    <row r="145" spans="2:11">
      <c r="B145" s="118"/>
      <c r="C145" s="118"/>
      <c r="D145" s="128"/>
      <c r="E145" s="128"/>
      <c r="F145" s="128"/>
      <c r="G145" s="128"/>
      <c r="H145" s="128"/>
      <c r="I145" s="119"/>
      <c r="J145" s="119"/>
      <c r="K145" s="119"/>
    </row>
    <row r="146" spans="2:11">
      <c r="B146" s="118"/>
      <c r="C146" s="118"/>
      <c r="D146" s="128"/>
      <c r="E146" s="128"/>
      <c r="F146" s="128"/>
      <c r="G146" s="128"/>
      <c r="H146" s="128"/>
      <c r="I146" s="119"/>
      <c r="J146" s="119"/>
      <c r="K146" s="119"/>
    </row>
    <row r="147" spans="2:11">
      <c r="B147" s="118"/>
      <c r="C147" s="118"/>
      <c r="D147" s="128"/>
      <c r="E147" s="128"/>
      <c r="F147" s="128"/>
      <c r="G147" s="128"/>
      <c r="H147" s="128"/>
      <c r="I147" s="119"/>
      <c r="J147" s="119"/>
      <c r="K147" s="119"/>
    </row>
    <row r="148" spans="2:11">
      <c r="B148" s="118"/>
      <c r="C148" s="118"/>
      <c r="D148" s="128"/>
      <c r="E148" s="128"/>
      <c r="F148" s="128"/>
      <c r="G148" s="128"/>
      <c r="H148" s="128"/>
      <c r="I148" s="119"/>
      <c r="J148" s="119"/>
      <c r="K148" s="119"/>
    </row>
    <row r="149" spans="2:11">
      <c r="B149" s="118"/>
      <c r="C149" s="118"/>
      <c r="D149" s="128"/>
      <c r="E149" s="128"/>
      <c r="F149" s="128"/>
      <c r="G149" s="128"/>
      <c r="H149" s="128"/>
      <c r="I149" s="119"/>
      <c r="J149" s="119"/>
      <c r="K149" s="119"/>
    </row>
    <row r="150" spans="2:11">
      <c r="B150" s="118"/>
      <c r="C150" s="118"/>
      <c r="D150" s="128"/>
      <c r="E150" s="128"/>
      <c r="F150" s="128"/>
      <c r="G150" s="128"/>
      <c r="H150" s="128"/>
      <c r="I150" s="119"/>
      <c r="J150" s="119"/>
      <c r="K150" s="119"/>
    </row>
    <row r="151" spans="2:11">
      <c r="B151" s="118"/>
      <c r="C151" s="118"/>
      <c r="D151" s="128"/>
      <c r="E151" s="128"/>
      <c r="F151" s="128"/>
      <c r="G151" s="128"/>
      <c r="H151" s="128"/>
      <c r="I151" s="119"/>
      <c r="J151" s="119"/>
      <c r="K151" s="119"/>
    </row>
    <row r="152" spans="2:11">
      <c r="B152" s="118"/>
      <c r="C152" s="118"/>
      <c r="D152" s="128"/>
      <c r="E152" s="128"/>
      <c r="F152" s="128"/>
      <c r="G152" s="128"/>
      <c r="H152" s="128"/>
      <c r="I152" s="119"/>
      <c r="J152" s="119"/>
      <c r="K152" s="119"/>
    </row>
    <row r="153" spans="2:11">
      <c r="B153" s="118"/>
      <c r="C153" s="118"/>
      <c r="D153" s="128"/>
      <c r="E153" s="128"/>
      <c r="F153" s="128"/>
      <c r="G153" s="128"/>
      <c r="H153" s="128"/>
      <c r="I153" s="119"/>
      <c r="J153" s="119"/>
      <c r="K153" s="119"/>
    </row>
    <row r="154" spans="2:11">
      <c r="B154" s="118"/>
      <c r="C154" s="118"/>
      <c r="D154" s="128"/>
      <c r="E154" s="128"/>
      <c r="F154" s="128"/>
      <c r="G154" s="128"/>
      <c r="H154" s="128"/>
      <c r="I154" s="119"/>
      <c r="J154" s="119"/>
      <c r="K154" s="119"/>
    </row>
    <row r="155" spans="2:11">
      <c r="B155" s="118"/>
      <c r="C155" s="118"/>
      <c r="D155" s="128"/>
      <c r="E155" s="128"/>
      <c r="F155" s="128"/>
      <c r="G155" s="128"/>
      <c r="H155" s="128"/>
      <c r="I155" s="119"/>
      <c r="J155" s="119"/>
      <c r="K155" s="119"/>
    </row>
    <row r="156" spans="2:11">
      <c r="B156" s="118"/>
      <c r="C156" s="118"/>
      <c r="D156" s="128"/>
      <c r="E156" s="128"/>
      <c r="F156" s="128"/>
      <c r="G156" s="128"/>
      <c r="H156" s="128"/>
      <c r="I156" s="119"/>
      <c r="J156" s="119"/>
      <c r="K156" s="119"/>
    </row>
    <row r="157" spans="2:11">
      <c r="B157" s="118"/>
      <c r="C157" s="118"/>
      <c r="D157" s="128"/>
      <c r="E157" s="128"/>
      <c r="F157" s="128"/>
      <c r="G157" s="128"/>
      <c r="H157" s="128"/>
      <c r="I157" s="119"/>
      <c r="J157" s="119"/>
      <c r="K157" s="119"/>
    </row>
    <row r="158" spans="2:11">
      <c r="B158" s="118"/>
      <c r="C158" s="118"/>
      <c r="D158" s="128"/>
      <c r="E158" s="128"/>
      <c r="F158" s="128"/>
      <c r="G158" s="128"/>
      <c r="H158" s="128"/>
      <c r="I158" s="119"/>
      <c r="J158" s="119"/>
      <c r="K158" s="119"/>
    </row>
    <row r="159" spans="2:11">
      <c r="B159" s="118"/>
      <c r="C159" s="118"/>
      <c r="D159" s="128"/>
      <c r="E159" s="128"/>
      <c r="F159" s="128"/>
      <c r="G159" s="128"/>
      <c r="H159" s="128"/>
      <c r="I159" s="119"/>
      <c r="J159" s="119"/>
      <c r="K159" s="119"/>
    </row>
    <row r="160" spans="2:11">
      <c r="B160" s="118"/>
      <c r="C160" s="118"/>
      <c r="D160" s="128"/>
      <c r="E160" s="128"/>
      <c r="F160" s="128"/>
      <c r="G160" s="128"/>
      <c r="H160" s="128"/>
      <c r="I160" s="119"/>
      <c r="J160" s="119"/>
      <c r="K160" s="119"/>
    </row>
    <row r="161" spans="2:11">
      <c r="B161" s="118"/>
      <c r="C161" s="118"/>
      <c r="D161" s="128"/>
      <c r="E161" s="128"/>
      <c r="F161" s="128"/>
      <c r="G161" s="128"/>
      <c r="H161" s="128"/>
      <c r="I161" s="119"/>
      <c r="J161" s="119"/>
      <c r="K161" s="119"/>
    </row>
    <row r="162" spans="2:11">
      <c r="B162" s="118"/>
      <c r="C162" s="118"/>
      <c r="D162" s="128"/>
      <c r="E162" s="128"/>
      <c r="F162" s="128"/>
      <c r="G162" s="128"/>
      <c r="H162" s="128"/>
      <c r="I162" s="119"/>
      <c r="J162" s="119"/>
      <c r="K162" s="119"/>
    </row>
    <row r="163" spans="2:11">
      <c r="B163" s="118"/>
      <c r="C163" s="118"/>
      <c r="D163" s="128"/>
      <c r="E163" s="128"/>
      <c r="F163" s="128"/>
      <c r="G163" s="128"/>
      <c r="H163" s="128"/>
      <c r="I163" s="119"/>
      <c r="J163" s="119"/>
      <c r="K163" s="119"/>
    </row>
    <row r="164" spans="2:11">
      <c r="B164" s="118"/>
      <c r="C164" s="118"/>
      <c r="D164" s="128"/>
      <c r="E164" s="128"/>
      <c r="F164" s="128"/>
      <c r="G164" s="128"/>
      <c r="H164" s="128"/>
      <c r="I164" s="119"/>
      <c r="J164" s="119"/>
      <c r="K164" s="119"/>
    </row>
    <row r="165" spans="2:11">
      <c r="B165" s="118"/>
      <c r="C165" s="118"/>
      <c r="D165" s="128"/>
      <c r="E165" s="128"/>
      <c r="F165" s="128"/>
      <c r="G165" s="128"/>
      <c r="H165" s="128"/>
      <c r="I165" s="119"/>
      <c r="J165" s="119"/>
      <c r="K165" s="119"/>
    </row>
    <row r="166" spans="2:11">
      <c r="B166" s="118"/>
      <c r="C166" s="118"/>
      <c r="D166" s="128"/>
      <c r="E166" s="128"/>
      <c r="F166" s="128"/>
      <c r="G166" s="128"/>
      <c r="H166" s="128"/>
      <c r="I166" s="119"/>
      <c r="J166" s="119"/>
      <c r="K166" s="119"/>
    </row>
    <row r="167" spans="2:11">
      <c r="B167" s="118"/>
      <c r="C167" s="118"/>
      <c r="D167" s="128"/>
      <c r="E167" s="128"/>
      <c r="F167" s="128"/>
      <c r="G167" s="128"/>
      <c r="H167" s="128"/>
      <c r="I167" s="119"/>
      <c r="J167" s="119"/>
      <c r="K167" s="119"/>
    </row>
    <row r="168" spans="2:11">
      <c r="B168" s="118"/>
      <c r="C168" s="118"/>
      <c r="D168" s="128"/>
      <c r="E168" s="128"/>
      <c r="F168" s="128"/>
      <c r="G168" s="128"/>
      <c r="H168" s="128"/>
      <c r="I168" s="119"/>
      <c r="J168" s="119"/>
      <c r="K168" s="119"/>
    </row>
    <row r="169" spans="2:11">
      <c r="B169" s="118"/>
      <c r="C169" s="118"/>
      <c r="D169" s="128"/>
      <c r="E169" s="128"/>
      <c r="F169" s="128"/>
      <c r="G169" s="128"/>
      <c r="H169" s="128"/>
      <c r="I169" s="119"/>
      <c r="J169" s="119"/>
      <c r="K169" s="119"/>
    </row>
    <row r="170" spans="2:11">
      <c r="B170" s="118"/>
      <c r="C170" s="118"/>
      <c r="D170" s="128"/>
      <c r="E170" s="128"/>
      <c r="F170" s="128"/>
      <c r="G170" s="128"/>
      <c r="H170" s="128"/>
      <c r="I170" s="119"/>
      <c r="J170" s="119"/>
      <c r="K170" s="119"/>
    </row>
    <row r="171" spans="2:11">
      <c r="B171" s="118"/>
      <c r="C171" s="118"/>
      <c r="D171" s="128"/>
      <c r="E171" s="128"/>
      <c r="F171" s="128"/>
      <c r="G171" s="128"/>
      <c r="H171" s="128"/>
      <c r="I171" s="119"/>
      <c r="J171" s="119"/>
      <c r="K171" s="119"/>
    </row>
    <row r="172" spans="2:11">
      <c r="B172" s="118"/>
      <c r="C172" s="118"/>
      <c r="D172" s="128"/>
      <c r="E172" s="128"/>
      <c r="F172" s="128"/>
      <c r="G172" s="128"/>
      <c r="H172" s="128"/>
      <c r="I172" s="119"/>
      <c r="J172" s="119"/>
      <c r="K172" s="119"/>
    </row>
    <row r="173" spans="2:11">
      <c r="B173" s="118"/>
      <c r="C173" s="118"/>
      <c r="D173" s="128"/>
      <c r="E173" s="128"/>
      <c r="F173" s="128"/>
      <c r="G173" s="128"/>
      <c r="H173" s="128"/>
      <c r="I173" s="119"/>
      <c r="J173" s="119"/>
      <c r="K173" s="119"/>
    </row>
    <row r="174" spans="2:11">
      <c r="B174" s="118"/>
      <c r="C174" s="118"/>
      <c r="D174" s="128"/>
      <c r="E174" s="128"/>
      <c r="F174" s="128"/>
      <c r="G174" s="128"/>
      <c r="H174" s="128"/>
      <c r="I174" s="119"/>
      <c r="J174" s="119"/>
      <c r="K174" s="119"/>
    </row>
    <row r="175" spans="2:11">
      <c r="B175" s="118"/>
      <c r="C175" s="118"/>
      <c r="D175" s="128"/>
      <c r="E175" s="128"/>
      <c r="F175" s="128"/>
      <c r="G175" s="128"/>
      <c r="H175" s="128"/>
      <c r="I175" s="119"/>
      <c r="J175" s="119"/>
      <c r="K175" s="119"/>
    </row>
    <row r="176" spans="2:11">
      <c r="B176" s="118"/>
      <c r="C176" s="118"/>
      <c r="D176" s="128"/>
      <c r="E176" s="128"/>
      <c r="F176" s="128"/>
      <c r="G176" s="128"/>
      <c r="H176" s="128"/>
      <c r="I176" s="119"/>
      <c r="J176" s="119"/>
      <c r="K176" s="119"/>
    </row>
    <row r="177" spans="2:11">
      <c r="B177" s="118"/>
      <c r="C177" s="118"/>
      <c r="D177" s="128"/>
      <c r="E177" s="128"/>
      <c r="F177" s="128"/>
      <c r="G177" s="128"/>
      <c r="H177" s="128"/>
      <c r="I177" s="119"/>
      <c r="J177" s="119"/>
      <c r="K177" s="119"/>
    </row>
    <row r="178" spans="2:11">
      <c r="B178" s="118"/>
      <c r="C178" s="118"/>
      <c r="D178" s="128"/>
      <c r="E178" s="128"/>
      <c r="F178" s="128"/>
      <c r="G178" s="128"/>
      <c r="H178" s="128"/>
      <c r="I178" s="119"/>
      <c r="J178" s="119"/>
      <c r="K178" s="119"/>
    </row>
    <row r="179" spans="2:11">
      <c r="B179" s="118"/>
      <c r="C179" s="118"/>
      <c r="D179" s="128"/>
      <c r="E179" s="128"/>
      <c r="F179" s="128"/>
      <c r="G179" s="128"/>
      <c r="H179" s="128"/>
      <c r="I179" s="119"/>
      <c r="J179" s="119"/>
      <c r="K179" s="119"/>
    </row>
    <row r="180" spans="2:11">
      <c r="B180" s="118"/>
      <c r="C180" s="118"/>
      <c r="D180" s="128"/>
      <c r="E180" s="128"/>
      <c r="F180" s="128"/>
      <c r="G180" s="128"/>
      <c r="H180" s="128"/>
      <c r="I180" s="119"/>
      <c r="J180" s="119"/>
      <c r="K180" s="119"/>
    </row>
    <row r="181" spans="2:11">
      <c r="B181" s="118"/>
      <c r="C181" s="118"/>
      <c r="D181" s="128"/>
      <c r="E181" s="128"/>
      <c r="F181" s="128"/>
      <c r="G181" s="128"/>
      <c r="H181" s="128"/>
      <c r="I181" s="119"/>
      <c r="J181" s="119"/>
      <c r="K181" s="119"/>
    </row>
    <row r="182" spans="2:11">
      <c r="B182" s="118"/>
      <c r="C182" s="118"/>
      <c r="D182" s="128"/>
      <c r="E182" s="128"/>
      <c r="F182" s="128"/>
      <c r="G182" s="128"/>
      <c r="H182" s="128"/>
      <c r="I182" s="119"/>
      <c r="J182" s="119"/>
      <c r="K182" s="119"/>
    </row>
    <row r="183" spans="2:11">
      <c r="B183" s="118"/>
      <c r="C183" s="118"/>
      <c r="D183" s="128"/>
      <c r="E183" s="128"/>
      <c r="F183" s="128"/>
      <c r="G183" s="128"/>
      <c r="H183" s="128"/>
      <c r="I183" s="119"/>
      <c r="J183" s="119"/>
      <c r="K183" s="119"/>
    </row>
    <row r="184" spans="2:11">
      <c r="B184" s="118"/>
      <c r="C184" s="118"/>
      <c r="D184" s="128"/>
      <c r="E184" s="128"/>
      <c r="F184" s="128"/>
      <c r="G184" s="128"/>
      <c r="H184" s="128"/>
      <c r="I184" s="119"/>
      <c r="J184" s="119"/>
      <c r="K184" s="119"/>
    </row>
    <row r="185" spans="2:11">
      <c r="B185" s="118"/>
      <c r="C185" s="118"/>
      <c r="D185" s="128"/>
      <c r="E185" s="128"/>
      <c r="F185" s="128"/>
      <c r="G185" s="128"/>
      <c r="H185" s="128"/>
      <c r="I185" s="119"/>
      <c r="J185" s="119"/>
      <c r="K185" s="119"/>
    </row>
    <row r="186" spans="2:11">
      <c r="B186" s="118"/>
      <c r="C186" s="118"/>
      <c r="D186" s="128"/>
      <c r="E186" s="128"/>
      <c r="F186" s="128"/>
      <c r="G186" s="128"/>
      <c r="H186" s="128"/>
      <c r="I186" s="119"/>
      <c r="J186" s="119"/>
      <c r="K186" s="119"/>
    </row>
    <row r="187" spans="2:11">
      <c r="B187" s="118"/>
      <c r="C187" s="118"/>
      <c r="D187" s="128"/>
      <c r="E187" s="128"/>
      <c r="F187" s="128"/>
      <c r="G187" s="128"/>
      <c r="H187" s="128"/>
      <c r="I187" s="119"/>
      <c r="J187" s="119"/>
      <c r="K187" s="119"/>
    </row>
    <row r="188" spans="2:11">
      <c r="B188" s="118"/>
      <c r="C188" s="118"/>
      <c r="D188" s="128"/>
      <c r="E188" s="128"/>
      <c r="F188" s="128"/>
      <c r="G188" s="128"/>
      <c r="H188" s="128"/>
      <c r="I188" s="119"/>
      <c r="J188" s="119"/>
      <c r="K188" s="119"/>
    </row>
    <row r="189" spans="2:11">
      <c r="B189" s="118"/>
      <c r="C189" s="118"/>
      <c r="D189" s="128"/>
      <c r="E189" s="128"/>
      <c r="F189" s="128"/>
      <c r="G189" s="128"/>
      <c r="H189" s="128"/>
      <c r="I189" s="119"/>
      <c r="J189" s="119"/>
      <c r="K189" s="119"/>
    </row>
    <row r="190" spans="2:11">
      <c r="B190" s="118"/>
      <c r="C190" s="118"/>
      <c r="D190" s="128"/>
      <c r="E190" s="128"/>
      <c r="F190" s="128"/>
      <c r="G190" s="128"/>
      <c r="H190" s="128"/>
      <c r="I190" s="119"/>
      <c r="J190" s="119"/>
      <c r="K190" s="119"/>
    </row>
    <row r="191" spans="2:11">
      <c r="B191" s="118"/>
      <c r="C191" s="118"/>
      <c r="D191" s="128"/>
      <c r="E191" s="128"/>
      <c r="F191" s="128"/>
      <c r="G191" s="128"/>
      <c r="H191" s="128"/>
      <c r="I191" s="119"/>
      <c r="J191" s="119"/>
      <c r="K191" s="119"/>
    </row>
    <row r="192" spans="2:11">
      <c r="B192" s="118"/>
      <c r="C192" s="118"/>
      <c r="D192" s="128"/>
      <c r="E192" s="128"/>
      <c r="F192" s="128"/>
      <c r="G192" s="128"/>
      <c r="H192" s="128"/>
      <c r="I192" s="119"/>
      <c r="J192" s="119"/>
      <c r="K192" s="119"/>
    </row>
    <row r="193" spans="2:11">
      <c r="B193" s="118"/>
      <c r="C193" s="118"/>
      <c r="D193" s="128"/>
      <c r="E193" s="128"/>
      <c r="F193" s="128"/>
      <c r="G193" s="128"/>
      <c r="H193" s="128"/>
      <c r="I193" s="119"/>
      <c r="J193" s="119"/>
      <c r="K193" s="119"/>
    </row>
    <row r="194" spans="2:11">
      <c r="B194" s="118"/>
      <c r="C194" s="118"/>
      <c r="D194" s="128"/>
      <c r="E194" s="128"/>
      <c r="F194" s="128"/>
      <c r="G194" s="128"/>
      <c r="H194" s="128"/>
      <c r="I194" s="119"/>
      <c r="J194" s="119"/>
      <c r="K194" s="119"/>
    </row>
    <row r="195" spans="2:11">
      <c r="B195" s="118"/>
      <c r="C195" s="118"/>
      <c r="D195" s="128"/>
      <c r="E195" s="128"/>
      <c r="F195" s="128"/>
      <c r="G195" s="128"/>
      <c r="H195" s="128"/>
      <c r="I195" s="119"/>
      <c r="J195" s="119"/>
      <c r="K195" s="119"/>
    </row>
    <row r="196" spans="2:11">
      <c r="B196" s="118"/>
      <c r="C196" s="118"/>
      <c r="D196" s="128"/>
      <c r="E196" s="128"/>
      <c r="F196" s="128"/>
      <c r="G196" s="128"/>
      <c r="H196" s="128"/>
      <c r="I196" s="119"/>
      <c r="J196" s="119"/>
      <c r="K196" s="119"/>
    </row>
    <row r="197" spans="2:11">
      <c r="B197" s="118"/>
      <c r="C197" s="118"/>
      <c r="D197" s="128"/>
      <c r="E197" s="128"/>
      <c r="F197" s="128"/>
      <c r="G197" s="128"/>
      <c r="H197" s="128"/>
      <c r="I197" s="119"/>
      <c r="J197" s="119"/>
      <c r="K197" s="119"/>
    </row>
    <row r="198" spans="2:11">
      <c r="B198" s="118"/>
      <c r="C198" s="118"/>
      <c r="D198" s="128"/>
      <c r="E198" s="128"/>
      <c r="F198" s="128"/>
      <c r="G198" s="128"/>
      <c r="H198" s="128"/>
      <c r="I198" s="119"/>
      <c r="J198" s="119"/>
      <c r="K198" s="119"/>
    </row>
    <row r="199" spans="2:11">
      <c r="B199" s="118"/>
      <c r="C199" s="118"/>
      <c r="D199" s="128"/>
      <c r="E199" s="128"/>
      <c r="F199" s="128"/>
      <c r="G199" s="128"/>
      <c r="H199" s="128"/>
      <c r="I199" s="119"/>
      <c r="J199" s="119"/>
      <c r="K199" s="119"/>
    </row>
    <row r="200" spans="2:11">
      <c r="B200" s="118"/>
      <c r="C200" s="118"/>
      <c r="D200" s="128"/>
      <c r="E200" s="128"/>
      <c r="F200" s="128"/>
      <c r="G200" s="128"/>
      <c r="H200" s="128"/>
      <c r="I200" s="119"/>
      <c r="J200" s="119"/>
      <c r="K200" s="119"/>
    </row>
    <row r="201" spans="2:11">
      <c r="B201" s="118"/>
      <c r="C201" s="118"/>
      <c r="D201" s="128"/>
      <c r="E201" s="128"/>
      <c r="F201" s="128"/>
      <c r="G201" s="128"/>
      <c r="H201" s="128"/>
      <c r="I201" s="119"/>
      <c r="J201" s="119"/>
      <c r="K201" s="119"/>
    </row>
    <row r="202" spans="2:11">
      <c r="B202" s="118"/>
      <c r="C202" s="118"/>
      <c r="D202" s="128"/>
      <c r="E202" s="128"/>
      <c r="F202" s="128"/>
      <c r="G202" s="128"/>
      <c r="H202" s="128"/>
      <c r="I202" s="119"/>
      <c r="J202" s="119"/>
      <c r="K202" s="119"/>
    </row>
    <row r="203" spans="2:11">
      <c r="B203" s="118"/>
      <c r="C203" s="118"/>
      <c r="D203" s="128"/>
      <c r="E203" s="128"/>
      <c r="F203" s="128"/>
      <c r="G203" s="128"/>
      <c r="H203" s="128"/>
      <c r="I203" s="119"/>
      <c r="J203" s="119"/>
      <c r="K203" s="119"/>
    </row>
    <row r="204" spans="2:11">
      <c r="B204" s="118"/>
      <c r="C204" s="118"/>
      <c r="D204" s="128"/>
      <c r="E204" s="128"/>
      <c r="F204" s="128"/>
      <c r="G204" s="128"/>
      <c r="H204" s="128"/>
      <c r="I204" s="119"/>
      <c r="J204" s="119"/>
      <c r="K204" s="119"/>
    </row>
    <row r="205" spans="2:11">
      <c r="B205" s="118"/>
      <c r="C205" s="118"/>
      <c r="D205" s="128"/>
      <c r="E205" s="128"/>
      <c r="F205" s="128"/>
      <c r="G205" s="128"/>
      <c r="H205" s="128"/>
      <c r="I205" s="119"/>
      <c r="J205" s="119"/>
      <c r="K205" s="119"/>
    </row>
    <row r="206" spans="2:11">
      <c r="B206" s="118"/>
      <c r="C206" s="118"/>
      <c r="D206" s="128"/>
      <c r="E206" s="128"/>
      <c r="F206" s="128"/>
      <c r="G206" s="128"/>
      <c r="H206" s="128"/>
      <c r="I206" s="119"/>
      <c r="J206" s="119"/>
      <c r="K206" s="119"/>
    </row>
    <row r="207" spans="2:11">
      <c r="B207" s="118"/>
      <c r="C207" s="118"/>
      <c r="D207" s="128"/>
      <c r="E207" s="128"/>
      <c r="F207" s="128"/>
      <c r="G207" s="128"/>
      <c r="H207" s="128"/>
      <c r="I207" s="119"/>
      <c r="J207" s="119"/>
      <c r="K207" s="119"/>
    </row>
    <row r="208" spans="2:11">
      <c r="B208" s="118"/>
      <c r="C208" s="118"/>
      <c r="D208" s="128"/>
      <c r="E208" s="128"/>
      <c r="F208" s="128"/>
      <c r="G208" s="128"/>
      <c r="H208" s="128"/>
      <c r="I208" s="119"/>
      <c r="J208" s="119"/>
      <c r="K208" s="119"/>
    </row>
    <row r="209" spans="2:11">
      <c r="B209" s="118"/>
      <c r="C209" s="118"/>
      <c r="D209" s="128"/>
      <c r="E209" s="128"/>
      <c r="F209" s="128"/>
      <c r="G209" s="128"/>
      <c r="H209" s="128"/>
      <c r="I209" s="119"/>
      <c r="J209" s="119"/>
      <c r="K209" s="119"/>
    </row>
    <row r="210" spans="2:11">
      <c r="B210" s="118"/>
      <c r="C210" s="118"/>
      <c r="D210" s="128"/>
      <c r="E210" s="128"/>
      <c r="F210" s="128"/>
      <c r="G210" s="128"/>
      <c r="H210" s="128"/>
      <c r="I210" s="119"/>
      <c r="J210" s="119"/>
      <c r="K210" s="119"/>
    </row>
    <row r="211" spans="2:11">
      <c r="B211" s="118"/>
      <c r="C211" s="118"/>
      <c r="D211" s="128"/>
      <c r="E211" s="128"/>
      <c r="F211" s="128"/>
      <c r="G211" s="128"/>
      <c r="H211" s="128"/>
      <c r="I211" s="119"/>
      <c r="J211" s="119"/>
      <c r="K211" s="119"/>
    </row>
    <row r="212" spans="2:11">
      <c r="B212" s="118"/>
      <c r="C212" s="118"/>
      <c r="D212" s="128"/>
      <c r="E212" s="128"/>
      <c r="F212" s="128"/>
      <c r="G212" s="128"/>
      <c r="H212" s="128"/>
      <c r="I212" s="119"/>
      <c r="J212" s="119"/>
      <c r="K212" s="119"/>
    </row>
    <row r="213" spans="2:11">
      <c r="B213" s="118"/>
      <c r="C213" s="118"/>
      <c r="D213" s="128"/>
      <c r="E213" s="128"/>
      <c r="F213" s="128"/>
      <c r="G213" s="128"/>
      <c r="H213" s="128"/>
      <c r="I213" s="119"/>
      <c r="J213" s="119"/>
      <c r="K213" s="119"/>
    </row>
    <row r="214" spans="2:11">
      <c r="B214" s="118"/>
      <c r="C214" s="118"/>
      <c r="D214" s="128"/>
      <c r="E214" s="128"/>
      <c r="F214" s="128"/>
      <c r="G214" s="128"/>
      <c r="H214" s="128"/>
      <c r="I214" s="119"/>
      <c r="J214" s="119"/>
      <c r="K214" s="119"/>
    </row>
    <row r="215" spans="2:11">
      <c r="B215" s="118"/>
      <c r="C215" s="118"/>
      <c r="D215" s="128"/>
      <c r="E215" s="128"/>
      <c r="F215" s="128"/>
      <c r="G215" s="128"/>
      <c r="H215" s="128"/>
      <c r="I215" s="119"/>
      <c r="J215" s="119"/>
      <c r="K215" s="119"/>
    </row>
    <row r="216" spans="2:11">
      <c r="B216" s="118"/>
      <c r="C216" s="118"/>
      <c r="D216" s="128"/>
      <c r="E216" s="128"/>
      <c r="F216" s="128"/>
      <c r="G216" s="128"/>
      <c r="H216" s="128"/>
      <c r="I216" s="119"/>
      <c r="J216" s="119"/>
      <c r="K216" s="119"/>
    </row>
    <row r="217" spans="2:11">
      <c r="B217" s="118"/>
      <c r="C217" s="118"/>
      <c r="D217" s="128"/>
      <c r="E217" s="128"/>
      <c r="F217" s="128"/>
      <c r="G217" s="128"/>
      <c r="H217" s="128"/>
      <c r="I217" s="119"/>
      <c r="J217" s="119"/>
      <c r="K217" s="119"/>
    </row>
    <row r="218" spans="2:11">
      <c r="B218" s="118"/>
      <c r="C218" s="118"/>
      <c r="D218" s="128"/>
      <c r="E218" s="128"/>
      <c r="F218" s="128"/>
      <c r="G218" s="128"/>
      <c r="H218" s="128"/>
      <c r="I218" s="119"/>
      <c r="J218" s="119"/>
      <c r="K218" s="119"/>
    </row>
    <row r="219" spans="2:11">
      <c r="B219" s="118"/>
      <c r="C219" s="118"/>
      <c r="D219" s="128"/>
      <c r="E219" s="128"/>
      <c r="F219" s="128"/>
      <c r="G219" s="128"/>
      <c r="H219" s="128"/>
      <c r="I219" s="119"/>
      <c r="J219" s="119"/>
      <c r="K219" s="119"/>
    </row>
    <row r="220" spans="2:11">
      <c r="B220" s="118"/>
      <c r="C220" s="118"/>
      <c r="D220" s="128"/>
      <c r="E220" s="128"/>
      <c r="F220" s="128"/>
      <c r="G220" s="128"/>
      <c r="H220" s="128"/>
      <c r="I220" s="119"/>
      <c r="J220" s="119"/>
      <c r="K220" s="119"/>
    </row>
    <row r="221" spans="2:11">
      <c r="B221" s="118"/>
      <c r="C221" s="118"/>
      <c r="D221" s="128"/>
      <c r="E221" s="128"/>
      <c r="F221" s="128"/>
      <c r="G221" s="128"/>
      <c r="H221" s="128"/>
      <c r="I221" s="119"/>
      <c r="J221" s="119"/>
      <c r="K221" s="119"/>
    </row>
    <row r="222" spans="2:11">
      <c r="B222" s="118"/>
      <c r="C222" s="118"/>
      <c r="D222" s="128"/>
      <c r="E222" s="128"/>
      <c r="F222" s="128"/>
      <c r="G222" s="128"/>
      <c r="H222" s="128"/>
      <c r="I222" s="119"/>
      <c r="J222" s="119"/>
      <c r="K222" s="119"/>
    </row>
    <row r="223" spans="2:11">
      <c r="B223" s="118"/>
      <c r="C223" s="118"/>
      <c r="D223" s="128"/>
      <c r="E223" s="128"/>
      <c r="F223" s="128"/>
      <c r="G223" s="128"/>
      <c r="H223" s="128"/>
      <c r="I223" s="119"/>
      <c r="J223" s="119"/>
      <c r="K223" s="119"/>
    </row>
    <row r="224" spans="2:11">
      <c r="B224" s="118"/>
      <c r="C224" s="118"/>
      <c r="D224" s="128"/>
      <c r="E224" s="128"/>
      <c r="F224" s="128"/>
      <c r="G224" s="128"/>
      <c r="H224" s="128"/>
      <c r="I224" s="119"/>
      <c r="J224" s="119"/>
      <c r="K224" s="119"/>
    </row>
    <row r="225" spans="2:11">
      <c r="B225" s="118"/>
      <c r="C225" s="118"/>
      <c r="D225" s="128"/>
      <c r="E225" s="128"/>
      <c r="F225" s="128"/>
      <c r="G225" s="128"/>
      <c r="H225" s="128"/>
      <c r="I225" s="119"/>
      <c r="J225" s="119"/>
      <c r="K225" s="119"/>
    </row>
    <row r="226" spans="2:11">
      <c r="B226" s="118"/>
      <c r="C226" s="118"/>
      <c r="D226" s="128"/>
      <c r="E226" s="128"/>
      <c r="F226" s="128"/>
      <c r="G226" s="128"/>
      <c r="H226" s="128"/>
      <c r="I226" s="119"/>
      <c r="J226" s="119"/>
      <c r="K226" s="119"/>
    </row>
    <row r="227" spans="2:11">
      <c r="B227" s="118"/>
      <c r="C227" s="118"/>
      <c r="D227" s="128"/>
      <c r="E227" s="128"/>
      <c r="F227" s="128"/>
      <c r="G227" s="128"/>
      <c r="H227" s="128"/>
      <c r="I227" s="119"/>
      <c r="J227" s="119"/>
      <c r="K227" s="119"/>
    </row>
    <row r="228" spans="2:11">
      <c r="B228" s="118"/>
      <c r="C228" s="118"/>
      <c r="D228" s="128"/>
      <c r="E228" s="128"/>
      <c r="F228" s="128"/>
      <c r="G228" s="128"/>
      <c r="H228" s="128"/>
      <c r="I228" s="119"/>
      <c r="J228" s="119"/>
      <c r="K228" s="119"/>
    </row>
    <row r="229" spans="2:11">
      <c r="B229" s="118"/>
      <c r="C229" s="118"/>
      <c r="D229" s="128"/>
      <c r="E229" s="128"/>
      <c r="F229" s="128"/>
      <c r="G229" s="128"/>
      <c r="H229" s="128"/>
      <c r="I229" s="119"/>
      <c r="J229" s="119"/>
      <c r="K229" s="119"/>
    </row>
    <row r="230" spans="2:11">
      <c r="B230" s="118"/>
      <c r="C230" s="118"/>
      <c r="D230" s="128"/>
      <c r="E230" s="128"/>
      <c r="F230" s="128"/>
      <c r="G230" s="128"/>
      <c r="H230" s="128"/>
      <c r="I230" s="119"/>
      <c r="J230" s="119"/>
      <c r="K230" s="119"/>
    </row>
    <row r="231" spans="2:11">
      <c r="B231" s="118"/>
      <c r="C231" s="118"/>
      <c r="D231" s="128"/>
      <c r="E231" s="128"/>
      <c r="F231" s="128"/>
      <c r="G231" s="128"/>
      <c r="H231" s="128"/>
      <c r="I231" s="119"/>
      <c r="J231" s="119"/>
      <c r="K231" s="119"/>
    </row>
    <row r="232" spans="2:11">
      <c r="B232" s="118"/>
      <c r="C232" s="118"/>
      <c r="D232" s="128"/>
      <c r="E232" s="128"/>
      <c r="F232" s="128"/>
      <c r="G232" s="128"/>
      <c r="H232" s="128"/>
      <c r="I232" s="119"/>
      <c r="J232" s="119"/>
      <c r="K232" s="119"/>
    </row>
    <row r="233" spans="2:11">
      <c r="B233" s="118"/>
      <c r="C233" s="118"/>
      <c r="D233" s="128"/>
      <c r="E233" s="128"/>
      <c r="F233" s="128"/>
      <c r="G233" s="128"/>
      <c r="H233" s="128"/>
      <c r="I233" s="119"/>
      <c r="J233" s="119"/>
      <c r="K233" s="119"/>
    </row>
    <row r="234" spans="2:11">
      <c r="B234" s="118"/>
      <c r="C234" s="118"/>
      <c r="D234" s="128"/>
      <c r="E234" s="128"/>
      <c r="F234" s="128"/>
      <c r="G234" s="128"/>
      <c r="H234" s="128"/>
      <c r="I234" s="119"/>
      <c r="J234" s="119"/>
      <c r="K234" s="119"/>
    </row>
    <row r="235" spans="2:11">
      <c r="B235" s="118"/>
      <c r="C235" s="118"/>
      <c r="D235" s="128"/>
      <c r="E235" s="128"/>
      <c r="F235" s="128"/>
      <c r="G235" s="128"/>
      <c r="H235" s="128"/>
      <c r="I235" s="119"/>
      <c r="J235" s="119"/>
      <c r="K235" s="119"/>
    </row>
    <row r="236" spans="2:11">
      <c r="B236" s="118"/>
      <c r="C236" s="118"/>
      <c r="D236" s="128"/>
      <c r="E236" s="128"/>
      <c r="F236" s="128"/>
      <c r="G236" s="128"/>
      <c r="H236" s="128"/>
      <c r="I236" s="119"/>
      <c r="J236" s="119"/>
      <c r="K236" s="119"/>
    </row>
    <row r="237" spans="2:11">
      <c r="B237" s="118"/>
      <c r="C237" s="118"/>
      <c r="D237" s="128"/>
      <c r="E237" s="128"/>
      <c r="F237" s="128"/>
      <c r="G237" s="128"/>
      <c r="H237" s="128"/>
      <c r="I237" s="119"/>
      <c r="J237" s="119"/>
      <c r="K237" s="119"/>
    </row>
    <row r="238" spans="2:11">
      <c r="B238" s="118"/>
      <c r="C238" s="118"/>
      <c r="D238" s="128"/>
      <c r="E238" s="128"/>
      <c r="F238" s="128"/>
      <c r="G238" s="128"/>
      <c r="H238" s="128"/>
      <c r="I238" s="119"/>
      <c r="J238" s="119"/>
      <c r="K238" s="119"/>
    </row>
    <row r="239" spans="2:11">
      <c r="B239" s="118"/>
      <c r="C239" s="118"/>
      <c r="D239" s="128"/>
      <c r="E239" s="128"/>
      <c r="F239" s="128"/>
      <c r="G239" s="128"/>
      <c r="H239" s="128"/>
      <c r="I239" s="119"/>
      <c r="J239" s="119"/>
      <c r="K239" s="119"/>
    </row>
    <row r="240" spans="2:11">
      <c r="B240" s="118"/>
      <c r="C240" s="118"/>
      <c r="D240" s="128"/>
      <c r="E240" s="128"/>
      <c r="F240" s="128"/>
      <c r="G240" s="128"/>
      <c r="H240" s="128"/>
      <c r="I240" s="119"/>
      <c r="J240" s="119"/>
      <c r="K240" s="119"/>
    </row>
    <row r="241" spans="2:11">
      <c r="B241" s="118"/>
      <c r="C241" s="118"/>
      <c r="D241" s="128"/>
      <c r="E241" s="128"/>
      <c r="F241" s="128"/>
      <c r="G241" s="128"/>
      <c r="H241" s="128"/>
      <c r="I241" s="119"/>
      <c r="J241" s="119"/>
      <c r="K241" s="119"/>
    </row>
    <row r="242" spans="2:11">
      <c r="B242" s="118"/>
      <c r="C242" s="118"/>
      <c r="D242" s="128"/>
      <c r="E242" s="128"/>
      <c r="F242" s="128"/>
      <c r="G242" s="128"/>
      <c r="H242" s="128"/>
      <c r="I242" s="119"/>
      <c r="J242" s="119"/>
      <c r="K242" s="119"/>
    </row>
    <row r="243" spans="2:11">
      <c r="B243" s="118"/>
      <c r="C243" s="118"/>
      <c r="D243" s="128"/>
      <c r="E243" s="128"/>
      <c r="F243" s="128"/>
      <c r="G243" s="128"/>
      <c r="H243" s="128"/>
      <c r="I243" s="119"/>
      <c r="J243" s="119"/>
      <c r="K243" s="119"/>
    </row>
    <row r="244" spans="2:11">
      <c r="B244" s="118"/>
      <c r="C244" s="118"/>
      <c r="D244" s="128"/>
      <c r="E244" s="128"/>
      <c r="F244" s="128"/>
      <c r="G244" s="128"/>
      <c r="H244" s="128"/>
      <c r="I244" s="119"/>
      <c r="J244" s="119"/>
      <c r="K244" s="119"/>
    </row>
    <row r="245" spans="2:11">
      <c r="B245" s="118"/>
      <c r="C245" s="118"/>
      <c r="D245" s="128"/>
      <c r="E245" s="128"/>
      <c r="F245" s="128"/>
      <c r="G245" s="128"/>
      <c r="H245" s="128"/>
      <c r="I245" s="119"/>
      <c r="J245" s="119"/>
      <c r="K245" s="119"/>
    </row>
    <row r="246" spans="2:11">
      <c r="B246" s="118"/>
      <c r="C246" s="118"/>
      <c r="D246" s="128"/>
      <c r="E246" s="128"/>
      <c r="F246" s="128"/>
      <c r="G246" s="128"/>
      <c r="H246" s="128"/>
      <c r="I246" s="119"/>
      <c r="J246" s="119"/>
      <c r="K246" s="119"/>
    </row>
    <row r="247" spans="2:11">
      <c r="B247" s="118"/>
      <c r="C247" s="118"/>
      <c r="D247" s="128"/>
      <c r="E247" s="128"/>
      <c r="F247" s="128"/>
      <c r="G247" s="128"/>
      <c r="H247" s="128"/>
      <c r="I247" s="119"/>
      <c r="J247" s="119"/>
      <c r="K247" s="119"/>
    </row>
    <row r="248" spans="2:11">
      <c r="B248" s="118"/>
      <c r="C248" s="118"/>
      <c r="D248" s="128"/>
      <c r="E248" s="128"/>
      <c r="F248" s="128"/>
      <c r="G248" s="128"/>
      <c r="H248" s="128"/>
      <c r="I248" s="119"/>
      <c r="J248" s="119"/>
      <c r="K248" s="119"/>
    </row>
    <row r="249" spans="2:11">
      <c r="B249" s="118"/>
      <c r="C249" s="118"/>
      <c r="D249" s="128"/>
      <c r="E249" s="128"/>
      <c r="F249" s="128"/>
      <c r="G249" s="128"/>
      <c r="H249" s="128"/>
      <c r="I249" s="119"/>
      <c r="J249" s="119"/>
      <c r="K249" s="119"/>
    </row>
    <row r="250" spans="2:11">
      <c r="B250" s="118"/>
      <c r="C250" s="118"/>
      <c r="D250" s="128"/>
      <c r="E250" s="128"/>
      <c r="F250" s="128"/>
      <c r="G250" s="128"/>
      <c r="H250" s="128"/>
      <c r="I250" s="119"/>
      <c r="J250" s="119"/>
      <c r="K250" s="119"/>
    </row>
    <row r="251" spans="2:11">
      <c r="B251" s="118"/>
      <c r="C251" s="118"/>
      <c r="D251" s="128"/>
      <c r="E251" s="128"/>
      <c r="F251" s="128"/>
      <c r="G251" s="128"/>
      <c r="H251" s="128"/>
      <c r="I251" s="119"/>
      <c r="J251" s="119"/>
      <c r="K251" s="119"/>
    </row>
    <row r="252" spans="2:11">
      <c r="B252" s="118"/>
      <c r="C252" s="118"/>
      <c r="D252" s="128"/>
      <c r="E252" s="128"/>
      <c r="F252" s="128"/>
      <c r="G252" s="128"/>
      <c r="H252" s="128"/>
      <c r="I252" s="119"/>
      <c r="J252" s="119"/>
      <c r="K252" s="119"/>
    </row>
    <row r="253" spans="2:11">
      <c r="B253" s="118"/>
      <c r="C253" s="118"/>
      <c r="D253" s="128"/>
      <c r="E253" s="128"/>
      <c r="F253" s="128"/>
      <c r="G253" s="128"/>
      <c r="H253" s="128"/>
      <c r="I253" s="119"/>
      <c r="J253" s="119"/>
      <c r="K253" s="119"/>
    </row>
    <row r="254" spans="2:11">
      <c r="B254" s="118"/>
      <c r="C254" s="118"/>
      <c r="D254" s="128"/>
      <c r="E254" s="128"/>
      <c r="F254" s="128"/>
      <c r="G254" s="128"/>
      <c r="H254" s="128"/>
      <c r="I254" s="119"/>
      <c r="J254" s="119"/>
      <c r="K254" s="119"/>
    </row>
    <row r="255" spans="2:11">
      <c r="B255" s="118"/>
      <c r="C255" s="118"/>
      <c r="D255" s="128"/>
      <c r="E255" s="128"/>
      <c r="F255" s="128"/>
      <c r="G255" s="128"/>
      <c r="H255" s="128"/>
      <c r="I255" s="119"/>
      <c r="J255" s="119"/>
      <c r="K255" s="119"/>
    </row>
    <row r="256" spans="2:11">
      <c r="B256" s="118"/>
      <c r="C256" s="118"/>
      <c r="D256" s="128"/>
      <c r="E256" s="128"/>
      <c r="F256" s="128"/>
      <c r="G256" s="128"/>
      <c r="H256" s="128"/>
      <c r="I256" s="119"/>
      <c r="J256" s="119"/>
      <c r="K256" s="119"/>
    </row>
    <row r="257" spans="2:11">
      <c r="B257" s="118"/>
      <c r="C257" s="118"/>
      <c r="D257" s="128"/>
      <c r="E257" s="128"/>
      <c r="F257" s="128"/>
      <c r="G257" s="128"/>
      <c r="H257" s="128"/>
      <c r="I257" s="119"/>
      <c r="J257" s="119"/>
      <c r="K257" s="119"/>
    </row>
    <row r="258" spans="2:11">
      <c r="B258" s="118"/>
      <c r="C258" s="118"/>
      <c r="D258" s="128"/>
      <c r="E258" s="128"/>
      <c r="F258" s="128"/>
      <c r="G258" s="128"/>
      <c r="H258" s="128"/>
      <c r="I258" s="119"/>
      <c r="J258" s="119"/>
      <c r="K258" s="119"/>
    </row>
    <row r="259" spans="2:11">
      <c r="B259" s="118"/>
      <c r="C259" s="118"/>
      <c r="D259" s="128"/>
      <c r="E259" s="128"/>
      <c r="F259" s="128"/>
      <c r="G259" s="128"/>
      <c r="H259" s="128"/>
      <c r="I259" s="119"/>
      <c r="J259" s="119"/>
      <c r="K259" s="119"/>
    </row>
    <row r="260" spans="2:11">
      <c r="B260" s="118"/>
      <c r="C260" s="118"/>
      <c r="D260" s="128"/>
      <c r="E260" s="128"/>
      <c r="F260" s="128"/>
      <c r="G260" s="128"/>
      <c r="H260" s="128"/>
      <c r="I260" s="119"/>
      <c r="J260" s="119"/>
      <c r="K260" s="119"/>
    </row>
    <row r="261" spans="2:11">
      <c r="B261" s="118"/>
      <c r="C261" s="118"/>
      <c r="D261" s="128"/>
      <c r="E261" s="128"/>
      <c r="F261" s="128"/>
      <c r="G261" s="128"/>
      <c r="H261" s="128"/>
      <c r="I261" s="119"/>
      <c r="J261" s="119"/>
      <c r="K261" s="119"/>
    </row>
    <row r="262" spans="2:11">
      <c r="B262" s="118"/>
      <c r="C262" s="118"/>
      <c r="D262" s="128"/>
      <c r="E262" s="128"/>
      <c r="F262" s="128"/>
      <c r="G262" s="128"/>
      <c r="H262" s="128"/>
      <c r="I262" s="119"/>
      <c r="J262" s="119"/>
      <c r="K262" s="119"/>
    </row>
    <row r="263" spans="2:11">
      <c r="B263" s="118"/>
      <c r="C263" s="118"/>
      <c r="D263" s="128"/>
      <c r="E263" s="128"/>
      <c r="F263" s="128"/>
      <c r="G263" s="128"/>
      <c r="H263" s="128"/>
      <c r="I263" s="119"/>
      <c r="J263" s="119"/>
      <c r="K263" s="119"/>
    </row>
    <row r="264" spans="2:11">
      <c r="B264" s="118"/>
      <c r="C264" s="118"/>
      <c r="D264" s="128"/>
      <c r="E264" s="128"/>
      <c r="F264" s="128"/>
      <c r="G264" s="128"/>
      <c r="H264" s="128"/>
      <c r="I264" s="119"/>
      <c r="J264" s="119"/>
      <c r="K264" s="119"/>
    </row>
    <row r="265" spans="2:11">
      <c r="B265" s="118"/>
      <c r="C265" s="118"/>
      <c r="D265" s="128"/>
      <c r="E265" s="128"/>
      <c r="F265" s="128"/>
      <c r="G265" s="128"/>
      <c r="H265" s="128"/>
      <c r="I265" s="119"/>
      <c r="J265" s="119"/>
      <c r="K265" s="119"/>
    </row>
    <row r="266" spans="2:11">
      <c r="B266" s="118"/>
      <c r="C266" s="118"/>
      <c r="D266" s="128"/>
      <c r="E266" s="128"/>
      <c r="F266" s="128"/>
      <c r="G266" s="128"/>
      <c r="H266" s="128"/>
      <c r="I266" s="119"/>
      <c r="J266" s="119"/>
      <c r="K266" s="119"/>
    </row>
    <row r="267" spans="2:11">
      <c r="B267" s="118"/>
      <c r="C267" s="118"/>
      <c r="D267" s="128"/>
      <c r="E267" s="128"/>
      <c r="F267" s="128"/>
      <c r="G267" s="128"/>
      <c r="H267" s="128"/>
      <c r="I267" s="119"/>
      <c r="J267" s="119"/>
      <c r="K267" s="119"/>
    </row>
    <row r="268" spans="2:11">
      <c r="B268" s="118"/>
      <c r="C268" s="118"/>
      <c r="D268" s="128"/>
      <c r="E268" s="128"/>
      <c r="F268" s="128"/>
      <c r="G268" s="128"/>
      <c r="H268" s="128"/>
      <c r="I268" s="119"/>
      <c r="J268" s="119"/>
      <c r="K268" s="119"/>
    </row>
    <row r="269" spans="2:11">
      <c r="B269" s="118"/>
      <c r="C269" s="118"/>
      <c r="D269" s="128"/>
      <c r="E269" s="128"/>
      <c r="F269" s="128"/>
      <c r="G269" s="128"/>
      <c r="H269" s="128"/>
      <c r="I269" s="119"/>
      <c r="J269" s="119"/>
      <c r="K269" s="119"/>
    </row>
    <row r="270" spans="2:11">
      <c r="B270" s="118"/>
      <c r="C270" s="118"/>
      <c r="D270" s="128"/>
      <c r="E270" s="128"/>
      <c r="F270" s="128"/>
      <c r="G270" s="128"/>
      <c r="H270" s="128"/>
      <c r="I270" s="119"/>
      <c r="J270" s="119"/>
      <c r="K270" s="119"/>
    </row>
    <row r="271" spans="2:11">
      <c r="B271" s="118"/>
      <c r="C271" s="118"/>
      <c r="D271" s="128"/>
      <c r="E271" s="128"/>
      <c r="F271" s="128"/>
      <c r="G271" s="128"/>
      <c r="H271" s="128"/>
      <c r="I271" s="119"/>
      <c r="J271" s="119"/>
      <c r="K271" s="119"/>
    </row>
    <row r="272" spans="2:11">
      <c r="B272" s="118"/>
      <c r="C272" s="118"/>
      <c r="D272" s="128"/>
      <c r="E272" s="128"/>
      <c r="F272" s="128"/>
      <c r="G272" s="128"/>
      <c r="H272" s="128"/>
      <c r="I272" s="119"/>
      <c r="J272" s="119"/>
      <c r="K272" s="119"/>
    </row>
    <row r="273" spans="2:11">
      <c r="B273" s="118"/>
      <c r="C273" s="118"/>
      <c r="D273" s="128"/>
      <c r="E273" s="128"/>
      <c r="F273" s="128"/>
      <c r="G273" s="128"/>
      <c r="H273" s="128"/>
      <c r="I273" s="119"/>
      <c r="J273" s="119"/>
      <c r="K273" s="119"/>
    </row>
    <row r="274" spans="2:11">
      <c r="B274" s="118"/>
      <c r="C274" s="118"/>
      <c r="D274" s="128"/>
      <c r="E274" s="128"/>
      <c r="F274" s="128"/>
      <c r="G274" s="128"/>
      <c r="H274" s="128"/>
      <c r="I274" s="119"/>
      <c r="J274" s="119"/>
      <c r="K274" s="119"/>
    </row>
    <row r="275" spans="2:11">
      <c r="B275" s="118"/>
      <c r="C275" s="118"/>
      <c r="D275" s="128"/>
      <c r="E275" s="128"/>
      <c r="F275" s="128"/>
      <c r="G275" s="128"/>
      <c r="H275" s="128"/>
      <c r="I275" s="119"/>
      <c r="J275" s="119"/>
      <c r="K275" s="119"/>
    </row>
    <row r="276" spans="2:11">
      <c r="B276" s="118"/>
      <c r="C276" s="118"/>
      <c r="D276" s="128"/>
      <c r="E276" s="128"/>
      <c r="F276" s="128"/>
      <c r="G276" s="128"/>
      <c r="H276" s="128"/>
      <c r="I276" s="119"/>
      <c r="J276" s="119"/>
      <c r="K276" s="119"/>
    </row>
    <row r="277" spans="2:11">
      <c r="B277" s="118"/>
      <c r="C277" s="118"/>
      <c r="D277" s="128"/>
      <c r="E277" s="128"/>
      <c r="F277" s="128"/>
      <c r="G277" s="128"/>
      <c r="H277" s="128"/>
      <c r="I277" s="119"/>
      <c r="J277" s="119"/>
      <c r="K277" s="119"/>
    </row>
    <row r="278" spans="2:11">
      <c r="B278" s="118"/>
      <c r="C278" s="118"/>
      <c r="D278" s="128"/>
      <c r="E278" s="128"/>
      <c r="F278" s="128"/>
      <c r="G278" s="128"/>
      <c r="H278" s="128"/>
      <c r="I278" s="119"/>
      <c r="J278" s="119"/>
      <c r="K278" s="119"/>
    </row>
    <row r="279" spans="2:11">
      <c r="B279" s="118"/>
      <c r="C279" s="118"/>
      <c r="D279" s="128"/>
      <c r="E279" s="128"/>
      <c r="F279" s="128"/>
      <c r="G279" s="128"/>
      <c r="H279" s="128"/>
      <c r="I279" s="119"/>
      <c r="J279" s="119"/>
      <c r="K279" s="119"/>
    </row>
    <row r="280" spans="2:11">
      <c r="B280" s="118"/>
      <c r="C280" s="118"/>
      <c r="D280" s="128"/>
      <c r="E280" s="128"/>
      <c r="F280" s="128"/>
      <c r="G280" s="128"/>
      <c r="H280" s="128"/>
      <c r="I280" s="119"/>
      <c r="J280" s="119"/>
      <c r="K280" s="119"/>
    </row>
    <row r="281" spans="2:11">
      <c r="B281" s="118"/>
      <c r="C281" s="118"/>
      <c r="D281" s="128"/>
      <c r="E281" s="128"/>
      <c r="F281" s="128"/>
      <c r="G281" s="128"/>
      <c r="H281" s="128"/>
      <c r="I281" s="119"/>
      <c r="J281" s="119"/>
      <c r="K281" s="119"/>
    </row>
    <row r="282" spans="2:11">
      <c r="B282" s="118"/>
      <c r="C282" s="118"/>
      <c r="D282" s="128"/>
      <c r="E282" s="128"/>
      <c r="F282" s="128"/>
      <c r="G282" s="128"/>
      <c r="H282" s="128"/>
      <c r="I282" s="119"/>
      <c r="J282" s="119"/>
      <c r="K282" s="119"/>
    </row>
    <row r="283" spans="2:11">
      <c r="B283" s="118"/>
      <c r="C283" s="118"/>
      <c r="D283" s="128"/>
      <c r="E283" s="128"/>
      <c r="F283" s="128"/>
      <c r="G283" s="128"/>
      <c r="H283" s="128"/>
      <c r="I283" s="119"/>
      <c r="J283" s="119"/>
      <c r="K283" s="119"/>
    </row>
    <row r="284" spans="2:11">
      <c r="B284" s="118"/>
      <c r="C284" s="118"/>
      <c r="D284" s="128"/>
      <c r="E284" s="128"/>
      <c r="F284" s="128"/>
      <c r="G284" s="128"/>
      <c r="H284" s="128"/>
      <c r="I284" s="119"/>
      <c r="J284" s="119"/>
      <c r="K284" s="119"/>
    </row>
    <row r="285" spans="2:11">
      <c r="B285" s="118"/>
      <c r="C285" s="118"/>
      <c r="D285" s="128"/>
      <c r="E285" s="128"/>
      <c r="F285" s="128"/>
      <c r="G285" s="128"/>
      <c r="H285" s="128"/>
      <c r="I285" s="119"/>
      <c r="J285" s="119"/>
      <c r="K285" s="119"/>
    </row>
    <row r="286" spans="2:11">
      <c r="B286" s="118"/>
      <c r="C286" s="118"/>
      <c r="D286" s="128"/>
      <c r="E286" s="128"/>
      <c r="F286" s="128"/>
      <c r="G286" s="128"/>
      <c r="H286" s="128"/>
      <c r="I286" s="119"/>
      <c r="J286" s="119"/>
      <c r="K286" s="119"/>
    </row>
    <row r="287" spans="2:11">
      <c r="B287" s="118"/>
      <c r="C287" s="118"/>
      <c r="D287" s="128"/>
      <c r="E287" s="128"/>
      <c r="F287" s="128"/>
      <c r="G287" s="128"/>
      <c r="H287" s="128"/>
      <c r="I287" s="119"/>
      <c r="J287" s="119"/>
      <c r="K287" s="119"/>
    </row>
    <row r="288" spans="2:11">
      <c r="B288" s="118"/>
      <c r="C288" s="118"/>
      <c r="D288" s="128"/>
      <c r="E288" s="128"/>
      <c r="F288" s="128"/>
      <c r="G288" s="128"/>
      <c r="H288" s="128"/>
      <c r="I288" s="119"/>
      <c r="J288" s="119"/>
      <c r="K288" s="119"/>
    </row>
    <row r="289" spans="2:11">
      <c r="B289" s="118"/>
      <c r="C289" s="118"/>
      <c r="D289" s="128"/>
      <c r="E289" s="128"/>
      <c r="F289" s="128"/>
      <c r="G289" s="128"/>
      <c r="H289" s="128"/>
      <c r="I289" s="119"/>
      <c r="J289" s="119"/>
      <c r="K289" s="119"/>
    </row>
    <row r="290" spans="2:11">
      <c r="B290" s="118"/>
      <c r="C290" s="118"/>
      <c r="D290" s="128"/>
      <c r="E290" s="128"/>
      <c r="F290" s="128"/>
      <c r="G290" s="128"/>
      <c r="H290" s="128"/>
      <c r="I290" s="119"/>
      <c r="J290" s="119"/>
      <c r="K290" s="119"/>
    </row>
    <row r="291" spans="2:11">
      <c r="B291" s="118"/>
      <c r="C291" s="118"/>
      <c r="D291" s="128"/>
      <c r="E291" s="128"/>
      <c r="F291" s="128"/>
      <c r="G291" s="128"/>
      <c r="H291" s="128"/>
      <c r="I291" s="119"/>
      <c r="J291" s="119"/>
      <c r="K291" s="119"/>
    </row>
    <row r="292" spans="2:11">
      <c r="B292" s="118"/>
      <c r="C292" s="118"/>
      <c r="D292" s="128"/>
      <c r="E292" s="128"/>
      <c r="F292" s="128"/>
      <c r="G292" s="128"/>
      <c r="H292" s="128"/>
      <c r="I292" s="119"/>
      <c r="J292" s="119"/>
      <c r="K292" s="119"/>
    </row>
    <row r="293" spans="2:11">
      <c r="B293" s="118"/>
      <c r="C293" s="118"/>
      <c r="D293" s="128"/>
      <c r="E293" s="128"/>
      <c r="F293" s="128"/>
      <c r="G293" s="128"/>
      <c r="H293" s="128"/>
      <c r="I293" s="119"/>
      <c r="J293" s="119"/>
      <c r="K293" s="119"/>
    </row>
    <row r="294" spans="2:11">
      <c r="B294" s="118"/>
      <c r="C294" s="118"/>
      <c r="D294" s="128"/>
      <c r="E294" s="128"/>
      <c r="F294" s="128"/>
      <c r="G294" s="128"/>
      <c r="H294" s="128"/>
      <c r="I294" s="119"/>
      <c r="J294" s="119"/>
      <c r="K294" s="119"/>
    </row>
    <row r="295" spans="2:11">
      <c r="B295" s="118"/>
      <c r="C295" s="118"/>
      <c r="D295" s="128"/>
      <c r="E295" s="128"/>
      <c r="F295" s="128"/>
      <c r="G295" s="128"/>
      <c r="H295" s="128"/>
      <c r="I295" s="119"/>
      <c r="J295" s="119"/>
      <c r="K295" s="119"/>
    </row>
    <row r="296" spans="2:11">
      <c r="B296" s="118"/>
      <c r="C296" s="118"/>
      <c r="D296" s="128"/>
      <c r="E296" s="128"/>
      <c r="F296" s="128"/>
      <c r="G296" s="128"/>
      <c r="H296" s="128"/>
      <c r="I296" s="119"/>
      <c r="J296" s="119"/>
      <c r="K296" s="119"/>
    </row>
    <row r="297" spans="2:11">
      <c r="B297" s="118"/>
      <c r="C297" s="118"/>
      <c r="D297" s="128"/>
      <c r="E297" s="128"/>
      <c r="F297" s="128"/>
      <c r="G297" s="128"/>
      <c r="H297" s="128"/>
      <c r="I297" s="119"/>
      <c r="J297" s="119"/>
      <c r="K297" s="119"/>
    </row>
    <row r="298" spans="2:11">
      <c r="B298" s="118"/>
      <c r="C298" s="118"/>
      <c r="D298" s="128"/>
      <c r="E298" s="128"/>
      <c r="F298" s="128"/>
      <c r="G298" s="128"/>
      <c r="H298" s="128"/>
      <c r="I298" s="119"/>
      <c r="J298" s="119"/>
      <c r="K298" s="119"/>
    </row>
    <row r="299" spans="2:11">
      <c r="B299" s="118"/>
      <c r="C299" s="118"/>
      <c r="D299" s="128"/>
      <c r="E299" s="128"/>
      <c r="F299" s="128"/>
      <c r="G299" s="128"/>
      <c r="H299" s="128"/>
      <c r="I299" s="119"/>
      <c r="J299" s="119"/>
      <c r="K299" s="119"/>
    </row>
    <row r="300" spans="2:11">
      <c r="B300" s="118"/>
      <c r="C300" s="118"/>
      <c r="D300" s="128"/>
      <c r="E300" s="128"/>
      <c r="F300" s="128"/>
      <c r="G300" s="128"/>
      <c r="H300" s="128"/>
      <c r="I300" s="119"/>
      <c r="J300" s="119"/>
      <c r="K300" s="119"/>
    </row>
    <row r="301" spans="2:11">
      <c r="B301" s="118"/>
      <c r="C301" s="118"/>
      <c r="D301" s="128"/>
      <c r="E301" s="128"/>
      <c r="F301" s="128"/>
      <c r="G301" s="128"/>
      <c r="H301" s="128"/>
      <c r="I301" s="119"/>
      <c r="J301" s="119"/>
      <c r="K301" s="119"/>
    </row>
    <row r="302" spans="2:11">
      <c r="B302" s="118"/>
      <c r="C302" s="118"/>
      <c r="D302" s="128"/>
      <c r="E302" s="128"/>
      <c r="F302" s="128"/>
      <c r="G302" s="128"/>
      <c r="H302" s="128"/>
      <c r="I302" s="119"/>
      <c r="J302" s="119"/>
      <c r="K302" s="119"/>
    </row>
    <row r="303" spans="2:11">
      <c r="B303" s="118"/>
      <c r="C303" s="118"/>
      <c r="D303" s="128"/>
      <c r="E303" s="128"/>
      <c r="F303" s="128"/>
      <c r="G303" s="128"/>
      <c r="H303" s="128"/>
      <c r="I303" s="119"/>
      <c r="J303" s="119"/>
      <c r="K303" s="119"/>
    </row>
    <row r="304" spans="2:11">
      <c r="B304" s="118"/>
      <c r="C304" s="118"/>
      <c r="D304" s="128"/>
      <c r="E304" s="128"/>
      <c r="F304" s="128"/>
      <c r="G304" s="128"/>
      <c r="H304" s="128"/>
      <c r="I304" s="119"/>
      <c r="J304" s="119"/>
      <c r="K304" s="119"/>
    </row>
    <row r="305" spans="2:11">
      <c r="B305" s="118"/>
      <c r="C305" s="118"/>
      <c r="D305" s="128"/>
      <c r="E305" s="128"/>
      <c r="F305" s="128"/>
      <c r="G305" s="128"/>
      <c r="H305" s="128"/>
      <c r="I305" s="119"/>
      <c r="J305" s="119"/>
      <c r="K305" s="119"/>
    </row>
    <row r="306" spans="2:11">
      <c r="B306" s="118"/>
      <c r="C306" s="118"/>
      <c r="D306" s="128"/>
      <c r="E306" s="128"/>
      <c r="F306" s="128"/>
      <c r="G306" s="128"/>
      <c r="H306" s="128"/>
      <c r="I306" s="119"/>
      <c r="J306" s="119"/>
      <c r="K306" s="119"/>
    </row>
    <row r="307" spans="2:11">
      <c r="B307" s="118"/>
      <c r="C307" s="118"/>
      <c r="D307" s="128"/>
      <c r="E307" s="128"/>
      <c r="F307" s="128"/>
      <c r="G307" s="128"/>
      <c r="H307" s="128"/>
      <c r="I307" s="119"/>
      <c r="J307" s="119"/>
      <c r="K307" s="119"/>
    </row>
    <row r="308" spans="2:11">
      <c r="B308" s="118"/>
      <c r="C308" s="118"/>
      <c r="D308" s="128"/>
      <c r="E308" s="128"/>
      <c r="F308" s="128"/>
      <c r="G308" s="128"/>
      <c r="H308" s="128"/>
      <c r="I308" s="119"/>
      <c r="J308" s="119"/>
      <c r="K308" s="119"/>
    </row>
    <row r="309" spans="2:11">
      <c r="B309" s="118"/>
      <c r="C309" s="118"/>
      <c r="D309" s="128"/>
      <c r="E309" s="128"/>
      <c r="F309" s="128"/>
      <c r="G309" s="128"/>
      <c r="H309" s="128"/>
      <c r="I309" s="119"/>
      <c r="J309" s="119"/>
      <c r="K309" s="119"/>
    </row>
    <row r="310" spans="2:11">
      <c r="B310" s="118"/>
      <c r="C310" s="118"/>
      <c r="D310" s="128"/>
      <c r="E310" s="128"/>
      <c r="F310" s="128"/>
      <c r="G310" s="128"/>
      <c r="H310" s="128"/>
      <c r="I310" s="119"/>
      <c r="J310" s="119"/>
      <c r="K310" s="119"/>
    </row>
    <row r="311" spans="2:11">
      <c r="B311" s="118"/>
      <c r="C311" s="118"/>
      <c r="D311" s="128"/>
      <c r="E311" s="128"/>
      <c r="F311" s="128"/>
      <c r="G311" s="128"/>
      <c r="H311" s="128"/>
      <c r="I311" s="119"/>
      <c r="J311" s="119"/>
      <c r="K311" s="119"/>
    </row>
    <row r="312" spans="2:11">
      <c r="B312" s="118"/>
      <c r="C312" s="118"/>
      <c r="D312" s="128"/>
      <c r="E312" s="128"/>
      <c r="F312" s="128"/>
      <c r="G312" s="128"/>
      <c r="H312" s="128"/>
      <c r="I312" s="119"/>
      <c r="J312" s="119"/>
      <c r="K312" s="119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0.57031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143</v>
      </c>
      <c r="C1" s="67" t="s" vm="1">
        <v>223</v>
      </c>
    </row>
    <row r="2" spans="2:15">
      <c r="B2" s="46" t="s">
        <v>142</v>
      </c>
      <c r="C2" s="67" t="s">
        <v>224</v>
      </c>
    </row>
    <row r="3" spans="2:15">
      <c r="B3" s="46" t="s">
        <v>144</v>
      </c>
      <c r="C3" s="67" t="s">
        <v>225</v>
      </c>
    </row>
    <row r="4" spans="2:15">
      <c r="B4" s="46" t="s">
        <v>145</v>
      </c>
      <c r="C4" s="67">
        <v>2207</v>
      </c>
    </row>
    <row r="6" spans="2:15" ht="26.25" customHeight="1">
      <c r="B6" s="147" t="s">
        <v>176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15" s="3" customFormat="1" ht="63">
      <c r="B7" s="47" t="s">
        <v>113</v>
      </c>
      <c r="C7" s="49" t="s">
        <v>44</v>
      </c>
      <c r="D7" s="49" t="s">
        <v>14</v>
      </c>
      <c r="E7" s="49" t="s">
        <v>15</v>
      </c>
      <c r="F7" s="49" t="s">
        <v>56</v>
      </c>
      <c r="G7" s="49" t="s">
        <v>100</v>
      </c>
      <c r="H7" s="49" t="s">
        <v>53</v>
      </c>
      <c r="I7" s="49" t="s">
        <v>108</v>
      </c>
      <c r="J7" s="49" t="s">
        <v>146</v>
      </c>
      <c r="K7" s="51" t="s">
        <v>147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3" t="s">
        <v>2588</v>
      </c>
      <c r="C10" s="68"/>
      <c r="D10" s="68"/>
      <c r="E10" s="68"/>
      <c r="F10" s="68"/>
      <c r="G10" s="68"/>
      <c r="H10" s="68"/>
      <c r="I10" s="133">
        <f>I11</f>
        <v>-62.895550439000004</v>
      </c>
      <c r="J10" s="125">
        <f>IFERROR(I10/$I$10,0)</f>
        <v>1</v>
      </c>
      <c r="K10" s="125">
        <f>I10/'סכום נכסי הקרן'!$C$42</f>
        <v>-1.9058158277332243E-5</v>
      </c>
      <c r="O10" s="1"/>
    </row>
    <row r="11" spans="2:15" ht="21" customHeight="1">
      <c r="B11" s="134" t="s">
        <v>194</v>
      </c>
      <c r="C11" s="134"/>
      <c r="D11" s="134"/>
      <c r="E11" s="134"/>
      <c r="F11" s="134"/>
      <c r="G11" s="134"/>
      <c r="H11" s="135"/>
      <c r="I11" s="136">
        <f>I12+I13</f>
        <v>-62.895550439000004</v>
      </c>
      <c r="J11" s="125">
        <f>IFERROR(I11/$I$10,0)</f>
        <v>1</v>
      </c>
      <c r="K11" s="125">
        <f>I11/'סכום נכסי הקרן'!$C$42</f>
        <v>-1.9058158277332243E-5</v>
      </c>
    </row>
    <row r="12" spans="2:15">
      <c r="B12" s="137" t="s">
        <v>483</v>
      </c>
      <c r="C12" s="137" t="s">
        <v>484</v>
      </c>
      <c r="D12" s="137" t="s">
        <v>486</v>
      </c>
      <c r="E12" s="137"/>
      <c r="F12" s="138">
        <v>0</v>
      </c>
      <c r="G12" s="137" t="s">
        <v>130</v>
      </c>
      <c r="H12" s="138">
        <v>0</v>
      </c>
      <c r="I12" s="68">
        <v>-58.548337290000006</v>
      </c>
      <c r="J12" s="139">
        <f>IFERROR(I12/$I$10,0)</f>
        <v>0.93088202394832054</v>
      </c>
      <c r="K12" s="139">
        <f>I12/'סכום נכסי הקרן'!$C$42</f>
        <v>-1.7740896949930476E-5</v>
      </c>
    </row>
    <row r="13" spans="2:15">
      <c r="B13" s="75" t="s">
        <v>1018</v>
      </c>
      <c r="C13" s="69" t="s">
        <v>1019</v>
      </c>
      <c r="D13" s="137" t="s">
        <v>486</v>
      </c>
      <c r="E13" s="137"/>
      <c r="F13" s="138">
        <v>0</v>
      </c>
      <c r="G13" s="137" t="s">
        <v>130</v>
      </c>
      <c r="H13" s="138">
        <v>0</v>
      </c>
      <c r="I13" s="76">
        <v>-4.3472131489999999</v>
      </c>
      <c r="J13" s="139">
        <f>IFERROR(I13/$I$10,0)</f>
        <v>6.9117976051679464E-2</v>
      </c>
      <c r="K13" s="139">
        <f>I13/'סכום נכסי הקרן'!$C$42</f>
        <v>-1.3172613274017667E-6</v>
      </c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8"/>
      <c r="C110" s="119"/>
      <c r="D110" s="128"/>
      <c r="E110" s="128"/>
      <c r="F110" s="128"/>
      <c r="G110" s="128"/>
      <c r="H110" s="128"/>
      <c r="I110" s="119"/>
      <c r="J110" s="119"/>
      <c r="K110" s="119"/>
    </row>
    <row r="111" spans="2:11">
      <c r="B111" s="118"/>
      <c r="C111" s="119"/>
      <c r="D111" s="128"/>
      <c r="E111" s="128"/>
      <c r="F111" s="128"/>
      <c r="G111" s="128"/>
      <c r="H111" s="128"/>
      <c r="I111" s="119"/>
      <c r="J111" s="119"/>
      <c r="K111" s="119"/>
    </row>
    <row r="112" spans="2:11">
      <c r="B112" s="118"/>
      <c r="C112" s="119"/>
      <c r="D112" s="128"/>
      <c r="E112" s="128"/>
      <c r="F112" s="128"/>
      <c r="G112" s="128"/>
      <c r="H112" s="128"/>
      <c r="I112" s="119"/>
      <c r="J112" s="119"/>
      <c r="K112" s="119"/>
    </row>
    <row r="113" spans="2:11">
      <c r="B113" s="118"/>
      <c r="C113" s="119"/>
      <c r="D113" s="128"/>
      <c r="E113" s="128"/>
      <c r="F113" s="128"/>
      <c r="G113" s="128"/>
      <c r="H113" s="128"/>
      <c r="I113" s="119"/>
      <c r="J113" s="119"/>
      <c r="K113" s="119"/>
    </row>
    <row r="114" spans="2:11">
      <c r="B114" s="118"/>
      <c r="C114" s="119"/>
      <c r="D114" s="128"/>
      <c r="E114" s="128"/>
      <c r="F114" s="128"/>
      <c r="G114" s="128"/>
      <c r="H114" s="128"/>
      <c r="I114" s="119"/>
      <c r="J114" s="119"/>
      <c r="K114" s="119"/>
    </row>
    <row r="115" spans="2:11">
      <c r="B115" s="118"/>
      <c r="C115" s="119"/>
      <c r="D115" s="128"/>
      <c r="E115" s="128"/>
      <c r="F115" s="128"/>
      <c r="G115" s="128"/>
      <c r="H115" s="128"/>
      <c r="I115" s="119"/>
      <c r="J115" s="119"/>
      <c r="K115" s="119"/>
    </row>
    <row r="116" spans="2:11">
      <c r="B116" s="118"/>
      <c r="C116" s="119"/>
      <c r="D116" s="128"/>
      <c r="E116" s="128"/>
      <c r="F116" s="128"/>
      <c r="G116" s="128"/>
      <c r="H116" s="128"/>
      <c r="I116" s="119"/>
      <c r="J116" s="119"/>
      <c r="K116" s="119"/>
    </row>
    <row r="117" spans="2:11">
      <c r="B117" s="118"/>
      <c r="C117" s="119"/>
      <c r="D117" s="128"/>
      <c r="E117" s="128"/>
      <c r="F117" s="128"/>
      <c r="G117" s="128"/>
      <c r="H117" s="128"/>
      <c r="I117" s="119"/>
      <c r="J117" s="119"/>
      <c r="K117" s="119"/>
    </row>
    <row r="118" spans="2:11">
      <c r="B118" s="118"/>
      <c r="C118" s="119"/>
      <c r="D118" s="128"/>
      <c r="E118" s="128"/>
      <c r="F118" s="128"/>
      <c r="G118" s="128"/>
      <c r="H118" s="128"/>
      <c r="I118" s="119"/>
      <c r="J118" s="119"/>
      <c r="K118" s="119"/>
    </row>
    <row r="119" spans="2:11">
      <c r="B119" s="118"/>
      <c r="C119" s="119"/>
      <c r="D119" s="128"/>
      <c r="E119" s="128"/>
      <c r="F119" s="128"/>
      <c r="G119" s="128"/>
      <c r="H119" s="128"/>
      <c r="I119" s="119"/>
      <c r="J119" s="119"/>
      <c r="K119" s="119"/>
    </row>
    <row r="120" spans="2:11">
      <c r="B120" s="118"/>
      <c r="C120" s="119"/>
      <c r="D120" s="128"/>
      <c r="E120" s="128"/>
      <c r="F120" s="128"/>
      <c r="G120" s="128"/>
      <c r="H120" s="128"/>
      <c r="I120" s="119"/>
      <c r="J120" s="119"/>
      <c r="K120" s="119"/>
    </row>
    <row r="121" spans="2:11">
      <c r="B121" s="118"/>
      <c r="C121" s="119"/>
      <c r="D121" s="128"/>
      <c r="E121" s="128"/>
      <c r="F121" s="128"/>
      <c r="G121" s="128"/>
      <c r="H121" s="128"/>
      <c r="I121" s="119"/>
      <c r="J121" s="119"/>
      <c r="K121" s="119"/>
    </row>
    <row r="122" spans="2:11">
      <c r="B122" s="118"/>
      <c r="C122" s="119"/>
      <c r="D122" s="128"/>
      <c r="E122" s="128"/>
      <c r="F122" s="128"/>
      <c r="G122" s="128"/>
      <c r="H122" s="128"/>
      <c r="I122" s="119"/>
      <c r="J122" s="119"/>
      <c r="K122" s="119"/>
    </row>
    <row r="123" spans="2:11">
      <c r="B123" s="118"/>
      <c r="C123" s="119"/>
      <c r="D123" s="128"/>
      <c r="E123" s="128"/>
      <c r="F123" s="128"/>
      <c r="G123" s="128"/>
      <c r="H123" s="128"/>
      <c r="I123" s="119"/>
      <c r="J123" s="119"/>
      <c r="K123" s="119"/>
    </row>
    <row r="124" spans="2:11">
      <c r="B124" s="118"/>
      <c r="C124" s="119"/>
      <c r="D124" s="128"/>
      <c r="E124" s="128"/>
      <c r="F124" s="128"/>
      <c r="G124" s="128"/>
      <c r="H124" s="128"/>
      <c r="I124" s="119"/>
      <c r="J124" s="119"/>
      <c r="K124" s="119"/>
    </row>
    <row r="125" spans="2:11">
      <c r="B125" s="118"/>
      <c r="C125" s="119"/>
      <c r="D125" s="128"/>
      <c r="E125" s="128"/>
      <c r="F125" s="128"/>
      <c r="G125" s="128"/>
      <c r="H125" s="128"/>
      <c r="I125" s="119"/>
      <c r="J125" s="119"/>
      <c r="K125" s="119"/>
    </row>
    <row r="126" spans="2:11">
      <c r="B126" s="118"/>
      <c r="C126" s="119"/>
      <c r="D126" s="128"/>
      <c r="E126" s="128"/>
      <c r="F126" s="128"/>
      <c r="G126" s="128"/>
      <c r="H126" s="128"/>
      <c r="I126" s="119"/>
      <c r="J126" s="119"/>
      <c r="K126" s="119"/>
    </row>
    <row r="127" spans="2:11">
      <c r="B127" s="118"/>
      <c r="C127" s="119"/>
      <c r="D127" s="128"/>
      <c r="E127" s="128"/>
      <c r="F127" s="128"/>
      <c r="G127" s="128"/>
      <c r="H127" s="128"/>
      <c r="I127" s="119"/>
      <c r="J127" s="119"/>
      <c r="K127" s="119"/>
    </row>
    <row r="128" spans="2:11">
      <c r="B128" s="118"/>
      <c r="C128" s="119"/>
      <c r="D128" s="128"/>
      <c r="E128" s="128"/>
      <c r="F128" s="128"/>
      <c r="G128" s="128"/>
      <c r="H128" s="128"/>
      <c r="I128" s="119"/>
      <c r="J128" s="119"/>
      <c r="K128" s="119"/>
    </row>
    <row r="129" spans="2:11">
      <c r="B129" s="118"/>
      <c r="C129" s="119"/>
      <c r="D129" s="128"/>
      <c r="E129" s="128"/>
      <c r="F129" s="128"/>
      <c r="G129" s="128"/>
      <c r="H129" s="128"/>
      <c r="I129" s="119"/>
      <c r="J129" s="119"/>
      <c r="K129" s="119"/>
    </row>
    <row r="130" spans="2:11">
      <c r="B130" s="118"/>
      <c r="C130" s="119"/>
      <c r="D130" s="128"/>
      <c r="E130" s="128"/>
      <c r="F130" s="128"/>
      <c r="G130" s="128"/>
      <c r="H130" s="128"/>
      <c r="I130" s="119"/>
      <c r="J130" s="119"/>
      <c r="K130" s="119"/>
    </row>
    <row r="131" spans="2:11">
      <c r="B131" s="118"/>
      <c r="C131" s="119"/>
      <c r="D131" s="128"/>
      <c r="E131" s="128"/>
      <c r="F131" s="128"/>
      <c r="G131" s="128"/>
      <c r="H131" s="128"/>
      <c r="I131" s="119"/>
      <c r="J131" s="119"/>
      <c r="K131" s="119"/>
    </row>
    <row r="132" spans="2:11">
      <c r="B132" s="118"/>
      <c r="C132" s="119"/>
      <c r="D132" s="128"/>
      <c r="E132" s="128"/>
      <c r="F132" s="128"/>
      <c r="G132" s="128"/>
      <c r="H132" s="128"/>
      <c r="I132" s="119"/>
      <c r="J132" s="119"/>
      <c r="K132" s="119"/>
    </row>
    <row r="133" spans="2:11">
      <c r="B133" s="118"/>
      <c r="C133" s="119"/>
      <c r="D133" s="128"/>
      <c r="E133" s="128"/>
      <c r="F133" s="128"/>
      <c r="G133" s="128"/>
      <c r="H133" s="128"/>
      <c r="I133" s="119"/>
      <c r="J133" s="119"/>
      <c r="K133" s="119"/>
    </row>
    <row r="134" spans="2:11">
      <c r="B134" s="118"/>
      <c r="C134" s="119"/>
      <c r="D134" s="128"/>
      <c r="E134" s="128"/>
      <c r="F134" s="128"/>
      <c r="G134" s="128"/>
      <c r="H134" s="128"/>
      <c r="I134" s="119"/>
      <c r="J134" s="119"/>
      <c r="K134" s="119"/>
    </row>
    <row r="135" spans="2:11">
      <c r="B135" s="118"/>
      <c r="C135" s="119"/>
      <c r="D135" s="128"/>
      <c r="E135" s="128"/>
      <c r="F135" s="128"/>
      <c r="G135" s="128"/>
      <c r="H135" s="128"/>
      <c r="I135" s="119"/>
      <c r="J135" s="119"/>
      <c r="K135" s="119"/>
    </row>
    <row r="136" spans="2:11">
      <c r="B136" s="118"/>
      <c r="C136" s="119"/>
      <c r="D136" s="128"/>
      <c r="E136" s="128"/>
      <c r="F136" s="128"/>
      <c r="G136" s="128"/>
      <c r="H136" s="128"/>
      <c r="I136" s="119"/>
      <c r="J136" s="119"/>
      <c r="K136" s="119"/>
    </row>
    <row r="137" spans="2:11">
      <c r="B137" s="118"/>
      <c r="C137" s="119"/>
      <c r="D137" s="128"/>
      <c r="E137" s="128"/>
      <c r="F137" s="128"/>
      <c r="G137" s="128"/>
      <c r="H137" s="128"/>
      <c r="I137" s="119"/>
      <c r="J137" s="119"/>
      <c r="K137" s="119"/>
    </row>
    <row r="138" spans="2:11">
      <c r="B138" s="118"/>
      <c r="C138" s="119"/>
      <c r="D138" s="128"/>
      <c r="E138" s="128"/>
      <c r="F138" s="128"/>
      <c r="G138" s="128"/>
      <c r="H138" s="128"/>
      <c r="I138" s="119"/>
      <c r="J138" s="119"/>
      <c r="K138" s="119"/>
    </row>
    <row r="139" spans="2:11">
      <c r="B139" s="118"/>
      <c r="C139" s="119"/>
      <c r="D139" s="128"/>
      <c r="E139" s="128"/>
      <c r="F139" s="128"/>
      <c r="G139" s="128"/>
      <c r="H139" s="128"/>
      <c r="I139" s="119"/>
      <c r="J139" s="119"/>
      <c r="K139" s="119"/>
    </row>
    <row r="140" spans="2:11">
      <c r="B140" s="118"/>
      <c r="C140" s="119"/>
      <c r="D140" s="128"/>
      <c r="E140" s="128"/>
      <c r="F140" s="128"/>
      <c r="G140" s="128"/>
      <c r="H140" s="128"/>
      <c r="I140" s="119"/>
      <c r="J140" s="119"/>
      <c r="K140" s="119"/>
    </row>
    <row r="141" spans="2:11">
      <c r="B141" s="118"/>
      <c r="C141" s="119"/>
      <c r="D141" s="128"/>
      <c r="E141" s="128"/>
      <c r="F141" s="128"/>
      <c r="G141" s="128"/>
      <c r="H141" s="128"/>
      <c r="I141" s="119"/>
      <c r="J141" s="119"/>
      <c r="K141" s="119"/>
    </row>
    <row r="142" spans="2:11">
      <c r="B142" s="118"/>
      <c r="C142" s="119"/>
      <c r="D142" s="128"/>
      <c r="E142" s="128"/>
      <c r="F142" s="128"/>
      <c r="G142" s="128"/>
      <c r="H142" s="128"/>
      <c r="I142" s="119"/>
      <c r="J142" s="119"/>
      <c r="K142" s="119"/>
    </row>
    <row r="143" spans="2:11">
      <c r="B143" s="118"/>
      <c r="C143" s="119"/>
      <c r="D143" s="128"/>
      <c r="E143" s="128"/>
      <c r="F143" s="128"/>
      <c r="G143" s="128"/>
      <c r="H143" s="128"/>
      <c r="I143" s="119"/>
      <c r="J143" s="119"/>
      <c r="K143" s="119"/>
    </row>
    <row r="144" spans="2:11">
      <c r="B144" s="118"/>
      <c r="C144" s="119"/>
      <c r="D144" s="128"/>
      <c r="E144" s="128"/>
      <c r="F144" s="128"/>
      <c r="G144" s="128"/>
      <c r="H144" s="128"/>
      <c r="I144" s="119"/>
      <c r="J144" s="119"/>
      <c r="K144" s="119"/>
    </row>
    <row r="145" spans="2:11">
      <c r="B145" s="118"/>
      <c r="C145" s="119"/>
      <c r="D145" s="128"/>
      <c r="E145" s="128"/>
      <c r="F145" s="128"/>
      <c r="G145" s="128"/>
      <c r="H145" s="128"/>
      <c r="I145" s="119"/>
      <c r="J145" s="119"/>
      <c r="K145" s="119"/>
    </row>
    <row r="146" spans="2:11">
      <c r="B146" s="118"/>
      <c r="C146" s="119"/>
      <c r="D146" s="128"/>
      <c r="E146" s="128"/>
      <c r="F146" s="128"/>
      <c r="G146" s="128"/>
      <c r="H146" s="128"/>
      <c r="I146" s="119"/>
      <c r="J146" s="119"/>
      <c r="K146" s="119"/>
    </row>
    <row r="147" spans="2:11">
      <c r="B147" s="118"/>
      <c r="C147" s="119"/>
      <c r="D147" s="128"/>
      <c r="E147" s="128"/>
      <c r="F147" s="128"/>
      <c r="G147" s="128"/>
      <c r="H147" s="128"/>
      <c r="I147" s="119"/>
      <c r="J147" s="119"/>
      <c r="K147" s="119"/>
    </row>
    <row r="148" spans="2:11">
      <c r="B148" s="118"/>
      <c r="C148" s="119"/>
      <c r="D148" s="128"/>
      <c r="E148" s="128"/>
      <c r="F148" s="128"/>
      <c r="G148" s="128"/>
      <c r="H148" s="128"/>
      <c r="I148" s="119"/>
      <c r="J148" s="119"/>
      <c r="K148" s="119"/>
    </row>
    <row r="149" spans="2:11">
      <c r="B149" s="118"/>
      <c r="C149" s="119"/>
      <c r="D149" s="128"/>
      <c r="E149" s="128"/>
      <c r="F149" s="128"/>
      <c r="G149" s="128"/>
      <c r="H149" s="128"/>
      <c r="I149" s="119"/>
      <c r="J149" s="119"/>
      <c r="K149" s="119"/>
    </row>
    <row r="150" spans="2:11">
      <c r="B150" s="118"/>
      <c r="C150" s="119"/>
      <c r="D150" s="128"/>
      <c r="E150" s="128"/>
      <c r="F150" s="128"/>
      <c r="G150" s="128"/>
      <c r="H150" s="128"/>
      <c r="I150" s="119"/>
      <c r="J150" s="119"/>
      <c r="K150" s="119"/>
    </row>
    <row r="151" spans="2:11">
      <c r="B151" s="118"/>
      <c r="C151" s="119"/>
      <c r="D151" s="128"/>
      <c r="E151" s="128"/>
      <c r="F151" s="128"/>
      <c r="G151" s="128"/>
      <c r="H151" s="128"/>
      <c r="I151" s="119"/>
      <c r="J151" s="119"/>
      <c r="K151" s="119"/>
    </row>
    <row r="152" spans="2:11">
      <c r="B152" s="118"/>
      <c r="C152" s="119"/>
      <c r="D152" s="128"/>
      <c r="E152" s="128"/>
      <c r="F152" s="128"/>
      <c r="G152" s="128"/>
      <c r="H152" s="128"/>
      <c r="I152" s="119"/>
      <c r="J152" s="119"/>
      <c r="K152" s="119"/>
    </row>
    <row r="153" spans="2:11">
      <c r="B153" s="118"/>
      <c r="C153" s="119"/>
      <c r="D153" s="128"/>
      <c r="E153" s="128"/>
      <c r="F153" s="128"/>
      <c r="G153" s="128"/>
      <c r="H153" s="128"/>
      <c r="I153" s="119"/>
      <c r="J153" s="119"/>
      <c r="K153" s="119"/>
    </row>
    <row r="154" spans="2:11">
      <c r="B154" s="118"/>
      <c r="C154" s="119"/>
      <c r="D154" s="128"/>
      <c r="E154" s="128"/>
      <c r="F154" s="128"/>
      <c r="G154" s="128"/>
      <c r="H154" s="128"/>
      <c r="I154" s="119"/>
      <c r="J154" s="119"/>
      <c r="K154" s="119"/>
    </row>
    <row r="155" spans="2:11">
      <c r="B155" s="118"/>
      <c r="C155" s="119"/>
      <c r="D155" s="128"/>
      <c r="E155" s="128"/>
      <c r="F155" s="128"/>
      <c r="G155" s="128"/>
      <c r="H155" s="128"/>
      <c r="I155" s="119"/>
      <c r="J155" s="119"/>
      <c r="K155" s="119"/>
    </row>
    <row r="156" spans="2:11">
      <c r="B156" s="118"/>
      <c r="C156" s="119"/>
      <c r="D156" s="128"/>
      <c r="E156" s="128"/>
      <c r="F156" s="128"/>
      <c r="G156" s="128"/>
      <c r="H156" s="128"/>
      <c r="I156" s="119"/>
      <c r="J156" s="119"/>
      <c r="K156" s="119"/>
    </row>
    <row r="157" spans="2:11">
      <c r="B157" s="118"/>
      <c r="C157" s="119"/>
      <c r="D157" s="128"/>
      <c r="E157" s="128"/>
      <c r="F157" s="128"/>
      <c r="G157" s="128"/>
      <c r="H157" s="128"/>
      <c r="I157" s="119"/>
      <c r="J157" s="119"/>
      <c r="K157" s="119"/>
    </row>
    <row r="158" spans="2:11">
      <c r="B158" s="118"/>
      <c r="C158" s="119"/>
      <c r="D158" s="128"/>
      <c r="E158" s="128"/>
      <c r="F158" s="128"/>
      <c r="G158" s="128"/>
      <c r="H158" s="128"/>
      <c r="I158" s="119"/>
      <c r="J158" s="119"/>
      <c r="K158" s="119"/>
    </row>
    <row r="159" spans="2:11">
      <c r="B159" s="118"/>
      <c r="C159" s="119"/>
      <c r="D159" s="128"/>
      <c r="E159" s="128"/>
      <c r="F159" s="128"/>
      <c r="G159" s="128"/>
      <c r="H159" s="128"/>
      <c r="I159" s="119"/>
      <c r="J159" s="119"/>
      <c r="K159" s="119"/>
    </row>
    <row r="160" spans="2:11">
      <c r="B160" s="118"/>
      <c r="C160" s="119"/>
      <c r="D160" s="128"/>
      <c r="E160" s="128"/>
      <c r="F160" s="128"/>
      <c r="G160" s="128"/>
      <c r="H160" s="128"/>
      <c r="I160" s="119"/>
      <c r="J160" s="119"/>
      <c r="K160" s="119"/>
    </row>
    <row r="161" spans="2:11">
      <c r="B161" s="118"/>
      <c r="C161" s="119"/>
      <c r="D161" s="128"/>
      <c r="E161" s="128"/>
      <c r="F161" s="128"/>
      <c r="G161" s="128"/>
      <c r="H161" s="128"/>
      <c r="I161" s="119"/>
      <c r="J161" s="119"/>
      <c r="K161" s="119"/>
    </row>
    <row r="162" spans="2:11">
      <c r="B162" s="118"/>
      <c r="C162" s="119"/>
      <c r="D162" s="128"/>
      <c r="E162" s="128"/>
      <c r="F162" s="128"/>
      <c r="G162" s="128"/>
      <c r="H162" s="128"/>
      <c r="I162" s="119"/>
      <c r="J162" s="119"/>
      <c r="K162" s="119"/>
    </row>
    <row r="163" spans="2:11">
      <c r="B163" s="118"/>
      <c r="C163" s="119"/>
      <c r="D163" s="128"/>
      <c r="E163" s="128"/>
      <c r="F163" s="128"/>
      <c r="G163" s="128"/>
      <c r="H163" s="128"/>
      <c r="I163" s="119"/>
      <c r="J163" s="119"/>
      <c r="K163" s="119"/>
    </row>
    <row r="164" spans="2:11">
      <c r="B164" s="118"/>
      <c r="C164" s="119"/>
      <c r="D164" s="128"/>
      <c r="E164" s="128"/>
      <c r="F164" s="128"/>
      <c r="G164" s="128"/>
      <c r="H164" s="128"/>
      <c r="I164" s="119"/>
      <c r="J164" s="119"/>
      <c r="K164" s="119"/>
    </row>
    <row r="165" spans="2:11">
      <c r="B165" s="118"/>
      <c r="C165" s="119"/>
      <c r="D165" s="128"/>
      <c r="E165" s="128"/>
      <c r="F165" s="128"/>
      <c r="G165" s="128"/>
      <c r="H165" s="128"/>
      <c r="I165" s="119"/>
      <c r="J165" s="119"/>
      <c r="K165" s="119"/>
    </row>
    <row r="166" spans="2:11">
      <c r="B166" s="118"/>
      <c r="C166" s="119"/>
      <c r="D166" s="128"/>
      <c r="E166" s="128"/>
      <c r="F166" s="128"/>
      <c r="G166" s="128"/>
      <c r="H166" s="128"/>
      <c r="I166" s="119"/>
      <c r="J166" s="119"/>
      <c r="K166" s="119"/>
    </row>
    <row r="167" spans="2:11">
      <c r="B167" s="118"/>
      <c r="C167" s="119"/>
      <c r="D167" s="128"/>
      <c r="E167" s="128"/>
      <c r="F167" s="128"/>
      <c r="G167" s="128"/>
      <c r="H167" s="128"/>
      <c r="I167" s="119"/>
      <c r="J167" s="119"/>
      <c r="K167" s="119"/>
    </row>
    <row r="168" spans="2:11">
      <c r="B168" s="118"/>
      <c r="C168" s="119"/>
      <c r="D168" s="128"/>
      <c r="E168" s="128"/>
      <c r="F168" s="128"/>
      <c r="G168" s="128"/>
      <c r="H168" s="128"/>
      <c r="I168" s="119"/>
      <c r="J168" s="119"/>
      <c r="K168" s="119"/>
    </row>
    <row r="169" spans="2:11">
      <c r="B169" s="118"/>
      <c r="C169" s="119"/>
      <c r="D169" s="128"/>
      <c r="E169" s="128"/>
      <c r="F169" s="128"/>
      <c r="G169" s="128"/>
      <c r="H169" s="128"/>
      <c r="I169" s="119"/>
      <c r="J169" s="119"/>
      <c r="K169" s="119"/>
    </row>
    <row r="170" spans="2:11">
      <c r="B170" s="118"/>
      <c r="C170" s="119"/>
      <c r="D170" s="128"/>
      <c r="E170" s="128"/>
      <c r="F170" s="128"/>
      <c r="G170" s="128"/>
      <c r="H170" s="128"/>
      <c r="I170" s="119"/>
      <c r="J170" s="119"/>
      <c r="K170" s="119"/>
    </row>
    <row r="171" spans="2:11">
      <c r="B171" s="118"/>
      <c r="C171" s="119"/>
      <c r="D171" s="128"/>
      <c r="E171" s="128"/>
      <c r="F171" s="128"/>
      <c r="G171" s="128"/>
      <c r="H171" s="128"/>
      <c r="I171" s="119"/>
      <c r="J171" s="119"/>
      <c r="K171" s="119"/>
    </row>
    <row r="172" spans="2:11">
      <c r="B172" s="118"/>
      <c r="C172" s="119"/>
      <c r="D172" s="128"/>
      <c r="E172" s="128"/>
      <c r="F172" s="128"/>
      <c r="G172" s="128"/>
      <c r="H172" s="128"/>
      <c r="I172" s="119"/>
      <c r="J172" s="119"/>
      <c r="K172" s="119"/>
    </row>
    <row r="173" spans="2:11">
      <c r="B173" s="118"/>
      <c r="C173" s="119"/>
      <c r="D173" s="128"/>
      <c r="E173" s="128"/>
      <c r="F173" s="128"/>
      <c r="G173" s="128"/>
      <c r="H173" s="128"/>
      <c r="I173" s="119"/>
      <c r="J173" s="119"/>
      <c r="K173" s="119"/>
    </row>
    <row r="174" spans="2:11">
      <c r="B174" s="118"/>
      <c r="C174" s="119"/>
      <c r="D174" s="128"/>
      <c r="E174" s="128"/>
      <c r="F174" s="128"/>
      <c r="G174" s="128"/>
      <c r="H174" s="128"/>
      <c r="I174" s="119"/>
      <c r="J174" s="119"/>
      <c r="K174" s="119"/>
    </row>
    <row r="175" spans="2:11">
      <c r="B175" s="118"/>
      <c r="C175" s="119"/>
      <c r="D175" s="128"/>
      <c r="E175" s="128"/>
      <c r="F175" s="128"/>
      <c r="G175" s="128"/>
      <c r="H175" s="128"/>
      <c r="I175" s="119"/>
      <c r="J175" s="119"/>
      <c r="K175" s="119"/>
    </row>
    <row r="176" spans="2:11">
      <c r="B176" s="118"/>
      <c r="C176" s="119"/>
      <c r="D176" s="128"/>
      <c r="E176" s="128"/>
      <c r="F176" s="128"/>
      <c r="G176" s="128"/>
      <c r="H176" s="128"/>
      <c r="I176" s="119"/>
      <c r="J176" s="119"/>
      <c r="K176" s="119"/>
    </row>
    <row r="177" spans="2:11">
      <c r="B177" s="118"/>
      <c r="C177" s="119"/>
      <c r="D177" s="128"/>
      <c r="E177" s="128"/>
      <c r="F177" s="128"/>
      <c r="G177" s="128"/>
      <c r="H177" s="128"/>
      <c r="I177" s="119"/>
      <c r="J177" s="119"/>
      <c r="K177" s="119"/>
    </row>
    <row r="178" spans="2:11">
      <c r="B178" s="118"/>
      <c r="C178" s="119"/>
      <c r="D178" s="128"/>
      <c r="E178" s="128"/>
      <c r="F178" s="128"/>
      <c r="G178" s="128"/>
      <c r="H178" s="128"/>
      <c r="I178" s="119"/>
      <c r="J178" s="119"/>
      <c r="K178" s="119"/>
    </row>
    <row r="179" spans="2:11">
      <c r="B179" s="118"/>
      <c r="C179" s="119"/>
      <c r="D179" s="128"/>
      <c r="E179" s="128"/>
      <c r="F179" s="128"/>
      <c r="G179" s="128"/>
      <c r="H179" s="128"/>
      <c r="I179" s="119"/>
      <c r="J179" s="119"/>
      <c r="K179" s="119"/>
    </row>
    <row r="180" spans="2:11">
      <c r="B180" s="118"/>
      <c r="C180" s="119"/>
      <c r="D180" s="128"/>
      <c r="E180" s="128"/>
      <c r="F180" s="128"/>
      <c r="G180" s="128"/>
      <c r="H180" s="128"/>
      <c r="I180" s="119"/>
      <c r="J180" s="119"/>
      <c r="K180" s="119"/>
    </row>
    <row r="181" spans="2:11">
      <c r="B181" s="118"/>
      <c r="C181" s="119"/>
      <c r="D181" s="128"/>
      <c r="E181" s="128"/>
      <c r="F181" s="128"/>
      <c r="G181" s="128"/>
      <c r="H181" s="128"/>
      <c r="I181" s="119"/>
      <c r="J181" s="119"/>
      <c r="K181" s="119"/>
    </row>
    <row r="182" spans="2:11">
      <c r="B182" s="118"/>
      <c r="C182" s="119"/>
      <c r="D182" s="128"/>
      <c r="E182" s="128"/>
      <c r="F182" s="128"/>
      <c r="G182" s="128"/>
      <c r="H182" s="128"/>
      <c r="I182" s="119"/>
      <c r="J182" s="119"/>
      <c r="K182" s="119"/>
    </row>
    <row r="183" spans="2:11">
      <c r="B183" s="118"/>
      <c r="C183" s="119"/>
      <c r="D183" s="128"/>
      <c r="E183" s="128"/>
      <c r="F183" s="128"/>
      <c r="G183" s="128"/>
      <c r="H183" s="128"/>
      <c r="I183" s="119"/>
      <c r="J183" s="119"/>
      <c r="K183" s="119"/>
    </row>
    <row r="184" spans="2:11">
      <c r="B184" s="118"/>
      <c r="C184" s="119"/>
      <c r="D184" s="128"/>
      <c r="E184" s="128"/>
      <c r="F184" s="128"/>
      <c r="G184" s="128"/>
      <c r="H184" s="128"/>
      <c r="I184" s="119"/>
      <c r="J184" s="119"/>
      <c r="K184" s="119"/>
    </row>
    <row r="185" spans="2:11">
      <c r="B185" s="118"/>
      <c r="C185" s="119"/>
      <c r="D185" s="128"/>
      <c r="E185" s="128"/>
      <c r="F185" s="128"/>
      <c r="G185" s="128"/>
      <c r="H185" s="128"/>
      <c r="I185" s="119"/>
      <c r="J185" s="119"/>
      <c r="K185" s="119"/>
    </row>
    <row r="186" spans="2:11">
      <c r="B186" s="118"/>
      <c r="C186" s="119"/>
      <c r="D186" s="128"/>
      <c r="E186" s="128"/>
      <c r="F186" s="128"/>
      <c r="G186" s="128"/>
      <c r="H186" s="128"/>
      <c r="I186" s="119"/>
      <c r="J186" s="119"/>
      <c r="K186" s="119"/>
    </row>
    <row r="187" spans="2:11">
      <c r="B187" s="118"/>
      <c r="C187" s="119"/>
      <c r="D187" s="128"/>
      <c r="E187" s="128"/>
      <c r="F187" s="128"/>
      <c r="G187" s="128"/>
      <c r="H187" s="128"/>
      <c r="I187" s="119"/>
      <c r="J187" s="119"/>
      <c r="K187" s="119"/>
    </row>
    <row r="188" spans="2:11">
      <c r="B188" s="118"/>
      <c r="C188" s="119"/>
      <c r="D188" s="128"/>
      <c r="E188" s="128"/>
      <c r="F188" s="128"/>
      <c r="G188" s="128"/>
      <c r="H188" s="128"/>
      <c r="I188" s="119"/>
      <c r="J188" s="119"/>
      <c r="K188" s="119"/>
    </row>
    <row r="189" spans="2:11">
      <c r="B189" s="118"/>
      <c r="C189" s="119"/>
      <c r="D189" s="128"/>
      <c r="E189" s="128"/>
      <c r="F189" s="128"/>
      <c r="G189" s="128"/>
      <c r="H189" s="128"/>
      <c r="I189" s="119"/>
      <c r="J189" s="119"/>
      <c r="K189" s="119"/>
    </row>
    <row r="190" spans="2:11">
      <c r="B190" s="118"/>
      <c r="C190" s="119"/>
      <c r="D190" s="128"/>
      <c r="E190" s="128"/>
      <c r="F190" s="128"/>
      <c r="G190" s="128"/>
      <c r="H190" s="128"/>
      <c r="I190" s="119"/>
      <c r="J190" s="119"/>
      <c r="K190" s="119"/>
    </row>
    <row r="191" spans="2:11">
      <c r="B191" s="118"/>
      <c r="C191" s="119"/>
      <c r="D191" s="128"/>
      <c r="E191" s="128"/>
      <c r="F191" s="128"/>
      <c r="G191" s="128"/>
      <c r="H191" s="128"/>
      <c r="I191" s="119"/>
      <c r="J191" s="119"/>
      <c r="K191" s="119"/>
    </row>
    <row r="192" spans="2:11">
      <c r="B192" s="118"/>
      <c r="C192" s="119"/>
      <c r="D192" s="128"/>
      <c r="E192" s="128"/>
      <c r="F192" s="128"/>
      <c r="G192" s="128"/>
      <c r="H192" s="128"/>
      <c r="I192" s="119"/>
      <c r="J192" s="119"/>
      <c r="K192" s="119"/>
    </row>
    <row r="193" spans="2:11">
      <c r="B193" s="118"/>
      <c r="C193" s="119"/>
      <c r="D193" s="128"/>
      <c r="E193" s="128"/>
      <c r="F193" s="128"/>
      <c r="G193" s="128"/>
      <c r="H193" s="128"/>
      <c r="I193" s="119"/>
      <c r="J193" s="119"/>
      <c r="K193" s="119"/>
    </row>
    <row r="194" spans="2:11">
      <c r="B194" s="118"/>
      <c r="C194" s="119"/>
      <c r="D194" s="128"/>
      <c r="E194" s="128"/>
      <c r="F194" s="128"/>
      <c r="G194" s="128"/>
      <c r="H194" s="128"/>
      <c r="I194" s="119"/>
      <c r="J194" s="119"/>
      <c r="K194" s="119"/>
    </row>
    <row r="195" spans="2:11">
      <c r="B195" s="118"/>
      <c r="C195" s="119"/>
      <c r="D195" s="128"/>
      <c r="E195" s="128"/>
      <c r="F195" s="128"/>
      <c r="G195" s="128"/>
      <c r="H195" s="128"/>
      <c r="I195" s="119"/>
      <c r="J195" s="119"/>
      <c r="K195" s="119"/>
    </row>
    <row r="196" spans="2:11">
      <c r="B196" s="118"/>
      <c r="C196" s="119"/>
      <c r="D196" s="128"/>
      <c r="E196" s="128"/>
      <c r="F196" s="128"/>
      <c r="G196" s="128"/>
      <c r="H196" s="128"/>
      <c r="I196" s="119"/>
      <c r="J196" s="119"/>
      <c r="K196" s="119"/>
    </row>
    <row r="197" spans="2:11">
      <c r="B197" s="118"/>
      <c r="C197" s="119"/>
      <c r="D197" s="128"/>
      <c r="E197" s="128"/>
      <c r="F197" s="128"/>
      <c r="G197" s="128"/>
      <c r="H197" s="128"/>
      <c r="I197" s="119"/>
      <c r="J197" s="119"/>
      <c r="K197" s="119"/>
    </row>
    <row r="198" spans="2:11">
      <c r="B198" s="118"/>
      <c r="C198" s="119"/>
      <c r="D198" s="128"/>
      <c r="E198" s="128"/>
      <c r="F198" s="128"/>
      <c r="G198" s="128"/>
      <c r="H198" s="128"/>
      <c r="I198" s="119"/>
      <c r="J198" s="119"/>
      <c r="K198" s="119"/>
    </row>
    <row r="199" spans="2:11">
      <c r="B199" s="118"/>
      <c r="C199" s="119"/>
      <c r="D199" s="128"/>
      <c r="E199" s="128"/>
      <c r="F199" s="128"/>
      <c r="G199" s="128"/>
      <c r="H199" s="128"/>
      <c r="I199" s="119"/>
      <c r="J199" s="119"/>
      <c r="K199" s="119"/>
    </row>
    <row r="200" spans="2:11">
      <c r="B200" s="118"/>
      <c r="C200" s="119"/>
      <c r="D200" s="128"/>
      <c r="E200" s="128"/>
      <c r="F200" s="128"/>
      <c r="G200" s="128"/>
      <c r="H200" s="128"/>
      <c r="I200" s="119"/>
      <c r="J200" s="119"/>
      <c r="K200" s="119"/>
    </row>
    <row r="201" spans="2:11">
      <c r="B201" s="118"/>
      <c r="C201" s="119"/>
      <c r="D201" s="128"/>
      <c r="E201" s="128"/>
      <c r="F201" s="128"/>
      <c r="G201" s="128"/>
      <c r="H201" s="128"/>
      <c r="I201" s="119"/>
      <c r="J201" s="119"/>
      <c r="K201" s="119"/>
    </row>
    <row r="202" spans="2:11">
      <c r="B202" s="118"/>
      <c r="C202" s="119"/>
      <c r="D202" s="128"/>
      <c r="E202" s="128"/>
      <c r="F202" s="128"/>
      <c r="G202" s="128"/>
      <c r="H202" s="128"/>
      <c r="I202" s="119"/>
      <c r="J202" s="119"/>
      <c r="K202" s="119"/>
    </row>
    <row r="203" spans="2:11">
      <c r="B203" s="118"/>
      <c r="C203" s="119"/>
      <c r="D203" s="128"/>
      <c r="E203" s="128"/>
      <c r="F203" s="128"/>
      <c r="G203" s="128"/>
      <c r="H203" s="128"/>
      <c r="I203" s="119"/>
      <c r="J203" s="119"/>
      <c r="K203" s="119"/>
    </row>
    <row r="204" spans="2:11">
      <c r="B204" s="118"/>
      <c r="C204" s="119"/>
      <c r="D204" s="128"/>
      <c r="E204" s="128"/>
      <c r="F204" s="128"/>
      <c r="G204" s="128"/>
      <c r="H204" s="128"/>
      <c r="I204" s="119"/>
      <c r="J204" s="119"/>
      <c r="K204" s="119"/>
    </row>
    <row r="205" spans="2:11">
      <c r="B205" s="118"/>
      <c r="C205" s="119"/>
      <c r="D205" s="128"/>
      <c r="E205" s="128"/>
      <c r="F205" s="128"/>
      <c r="G205" s="128"/>
      <c r="H205" s="128"/>
      <c r="I205" s="119"/>
      <c r="J205" s="119"/>
      <c r="K205" s="119"/>
    </row>
    <row r="206" spans="2:11">
      <c r="B206" s="118"/>
      <c r="C206" s="119"/>
      <c r="D206" s="128"/>
      <c r="E206" s="128"/>
      <c r="F206" s="128"/>
      <c r="G206" s="128"/>
      <c r="H206" s="128"/>
      <c r="I206" s="119"/>
      <c r="J206" s="119"/>
      <c r="K206" s="119"/>
    </row>
    <row r="207" spans="2:11">
      <c r="B207" s="118"/>
      <c r="C207" s="119"/>
      <c r="D207" s="128"/>
      <c r="E207" s="128"/>
      <c r="F207" s="128"/>
      <c r="G207" s="128"/>
      <c r="H207" s="128"/>
      <c r="I207" s="119"/>
      <c r="J207" s="119"/>
      <c r="K207" s="119"/>
    </row>
    <row r="208" spans="2:11">
      <c r="B208" s="118"/>
      <c r="C208" s="119"/>
      <c r="D208" s="128"/>
      <c r="E208" s="128"/>
      <c r="F208" s="128"/>
      <c r="G208" s="128"/>
      <c r="H208" s="128"/>
      <c r="I208" s="119"/>
      <c r="J208" s="119"/>
      <c r="K208" s="119"/>
    </row>
    <row r="209" spans="2:11">
      <c r="B209" s="118"/>
      <c r="C209" s="119"/>
      <c r="D209" s="128"/>
      <c r="E209" s="128"/>
      <c r="F209" s="128"/>
      <c r="G209" s="128"/>
      <c r="H209" s="128"/>
      <c r="I209" s="119"/>
      <c r="J209" s="119"/>
      <c r="K209" s="119"/>
    </row>
    <row r="210" spans="2:11">
      <c r="B210" s="118"/>
      <c r="C210" s="119"/>
      <c r="D210" s="128"/>
      <c r="E210" s="128"/>
      <c r="F210" s="128"/>
      <c r="G210" s="128"/>
      <c r="H210" s="128"/>
      <c r="I210" s="119"/>
      <c r="J210" s="119"/>
      <c r="K210" s="119"/>
    </row>
    <row r="211" spans="2:11">
      <c r="B211" s="118"/>
      <c r="C211" s="119"/>
      <c r="D211" s="128"/>
      <c r="E211" s="128"/>
      <c r="F211" s="128"/>
      <c r="G211" s="128"/>
      <c r="H211" s="128"/>
      <c r="I211" s="119"/>
      <c r="J211" s="119"/>
      <c r="K211" s="119"/>
    </row>
    <row r="212" spans="2:11">
      <c r="B212" s="118"/>
      <c r="C212" s="119"/>
      <c r="D212" s="128"/>
      <c r="E212" s="128"/>
      <c r="F212" s="128"/>
      <c r="G212" s="128"/>
      <c r="H212" s="128"/>
      <c r="I212" s="119"/>
      <c r="J212" s="119"/>
      <c r="K212" s="119"/>
    </row>
    <row r="213" spans="2:11">
      <c r="B213" s="118"/>
      <c r="C213" s="119"/>
      <c r="D213" s="128"/>
      <c r="E213" s="128"/>
      <c r="F213" s="128"/>
      <c r="G213" s="128"/>
      <c r="H213" s="128"/>
      <c r="I213" s="119"/>
      <c r="J213" s="119"/>
      <c r="K213" s="119"/>
    </row>
    <row r="214" spans="2:11">
      <c r="B214" s="118"/>
      <c r="C214" s="119"/>
      <c r="D214" s="128"/>
      <c r="E214" s="128"/>
      <c r="F214" s="128"/>
      <c r="G214" s="128"/>
      <c r="H214" s="128"/>
      <c r="I214" s="119"/>
      <c r="J214" s="119"/>
      <c r="K214" s="119"/>
    </row>
    <row r="215" spans="2:11">
      <c r="B215" s="118"/>
      <c r="C215" s="119"/>
      <c r="D215" s="128"/>
      <c r="E215" s="128"/>
      <c r="F215" s="128"/>
      <c r="G215" s="128"/>
      <c r="H215" s="128"/>
      <c r="I215" s="119"/>
      <c r="J215" s="119"/>
      <c r="K215" s="119"/>
    </row>
    <row r="216" spans="2:11">
      <c r="B216" s="118"/>
      <c r="C216" s="119"/>
      <c r="D216" s="128"/>
      <c r="E216" s="128"/>
      <c r="F216" s="128"/>
      <c r="G216" s="128"/>
      <c r="H216" s="128"/>
      <c r="I216" s="119"/>
      <c r="J216" s="119"/>
      <c r="K216" s="119"/>
    </row>
    <row r="217" spans="2:11">
      <c r="B217" s="118"/>
      <c r="C217" s="119"/>
      <c r="D217" s="128"/>
      <c r="E217" s="128"/>
      <c r="F217" s="128"/>
      <c r="G217" s="128"/>
      <c r="H217" s="128"/>
      <c r="I217" s="119"/>
      <c r="J217" s="119"/>
      <c r="K217" s="119"/>
    </row>
    <row r="218" spans="2:11">
      <c r="B218" s="118"/>
      <c r="C218" s="119"/>
      <c r="D218" s="128"/>
      <c r="E218" s="128"/>
      <c r="F218" s="128"/>
      <c r="G218" s="128"/>
      <c r="H218" s="128"/>
      <c r="I218" s="119"/>
      <c r="J218" s="119"/>
      <c r="K218" s="119"/>
    </row>
    <row r="219" spans="2:11">
      <c r="B219" s="118"/>
      <c r="C219" s="119"/>
      <c r="D219" s="128"/>
      <c r="E219" s="128"/>
      <c r="F219" s="128"/>
      <c r="G219" s="128"/>
      <c r="H219" s="128"/>
      <c r="I219" s="119"/>
      <c r="J219" s="119"/>
      <c r="K219" s="119"/>
    </row>
    <row r="220" spans="2:11">
      <c r="B220" s="118"/>
      <c r="C220" s="119"/>
      <c r="D220" s="128"/>
      <c r="E220" s="128"/>
      <c r="F220" s="128"/>
      <c r="G220" s="128"/>
      <c r="H220" s="128"/>
      <c r="I220" s="119"/>
      <c r="J220" s="119"/>
      <c r="K220" s="119"/>
    </row>
    <row r="221" spans="2:11">
      <c r="B221" s="118"/>
      <c r="C221" s="119"/>
      <c r="D221" s="128"/>
      <c r="E221" s="128"/>
      <c r="F221" s="128"/>
      <c r="G221" s="128"/>
      <c r="H221" s="128"/>
      <c r="I221" s="119"/>
      <c r="J221" s="119"/>
      <c r="K221" s="119"/>
    </row>
    <row r="222" spans="2:11">
      <c r="B222" s="118"/>
      <c r="C222" s="119"/>
      <c r="D222" s="128"/>
      <c r="E222" s="128"/>
      <c r="F222" s="128"/>
      <c r="G222" s="128"/>
      <c r="H222" s="128"/>
      <c r="I222" s="119"/>
      <c r="J222" s="119"/>
      <c r="K222" s="119"/>
    </row>
    <row r="223" spans="2:11">
      <c r="B223" s="118"/>
      <c r="C223" s="119"/>
      <c r="D223" s="128"/>
      <c r="E223" s="128"/>
      <c r="F223" s="128"/>
      <c r="G223" s="128"/>
      <c r="H223" s="128"/>
      <c r="I223" s="119"/>
      <c r="J223" s="119"/>
      <c r="K223" s="119"/>
    </row>
    <row r="224" spans="2:11">
      <c r="B224" s="118"/>
      <c r="C224" s="119"/>
      <c r="D224" s="128"/>
      <c r="E224" s="128"/>
      <c r="F224" s="128"/>
      <c r="G224" s="128"/>
      <c r="H224" s="128"/>
      <c r="I224" s="119"/>
      <c r="J224" s="119"/>
      <c r="K224" s="119"/>
    </row>
    <row r="225" spans="2:11">
      <c r="B225" s="118"/>
      <c r="C225" s="119"/>
      <c r="D225" s="128"/>
      <c r="E225" s="128"/>
      <c r="F225" s="128"/>
      <c r="G225" s="128"/>
      <c r="H225" s="128"/>
      <c r="I225" s="119"/>
      <c r="J225" s="119"/>
      <c r="K225" s="119"/>
    </row>
    <row r="226" spans="2:11">
      <c r="B226" s="118"/>
      <c r="C226" s="119"/>
      <c r="D226" s="128"/>
      <c r="E226" s="128"/>
      <c r="F226" s="128"/>
      <c r="G226" s="128"/>
      <c r="H226" s="128"/>
      <c r="I226" s="119"/>
      <c r="J226" s="119"/>
      <c r="K226" s="119"/>
    </row>
    <row r="227" spans="2:11">
      <c r="B227" s="118"/>
      <c r="C227" s="119"/>
      <c r="D227" s="128"/>
      <c r="E227" s="128"/>
      <c r="F227" s="128"/>
      <c r="G227" s="128"/>
      <c r="H227" s="128"/>
      <c r="I227" s="119"/>
      <c r="J227" s="119"/>
      <c r="K227" s="119"/>
    </row>
    <row r="228" spans="2:11">
      <c r="B228" s="118"/>
      <c r="C228" s="119"/>
      <c r="D228" s="128"/>
      <c r="E228" s="128"/>
      <c r="F228" s="128"/>
      <c r="G228" s="128"/>
      <c r="H228" s="128"/>
      <c r="I228" s="119"/>
      <c r="J228" s="119"/>
      <c r="K228" s="119"/>
    </row>
    <row r="229" spans="2:11">
      <c r="B229" s="118"/>
      <c r="C229" s="119"/>
      <c r="D229" s="128"/>
      <c r="E229" s="128"/>
      <c r="F229" s="128"/>
      <c r="G229" s="128"/>
      <c r="H229" s="128"/>
      <c r="I229" s="119"/>
      <c r="J229" s="119"/>
      <c r="K229" s="119"/>
    </row>
    <row r="230" spans="2:11">
      <c r="B230" s="118"/>
      <c r="C230" s="119"/>
      <c r="D230" s="128"/>
      <c r="E230" s="128"/>
      <c r="F230" s="128"/>
      <c r="G230" s="128"/>
      <c r="H230" s="128"/>
      <c r="I230" s="119"/>
      <c r="J230" s="119"/>
      <c r="K230" s="119"/>
    </row>
    <row r="231" spans="2:11">
      <c r="B231" s="118"/>
      <c r="C231" s="119"/>
      <c r="D231" s="128"/>
      <c r="E231" s="128"/>
      <c r="F231" s="128"/>
      <c r="G231" s="128"/>
      <c r="H231" s="128"/>
      <c r="I231" s="119"/>
      <c r="J231" s="119"/>
      <c r="K231" s="119"/>
    </row>
    <row r="232" spans="2:11">
      <c r="B232" s="118"/>
      <c r="C232" s="119"/>
      <c r="D232" s="128"/>
      <c r="E232" s="128"/>
      <c r="F232" s="128"/>
      <c r="G232" s="128"/>
      <c r="H232" s="128"/>
      <c r="I232" s="119"/>
      <c r="J232" s="119"/>
      <c r="K232" s="119"/>
    </row>
    <row r="233" spans="2:11">
      <c r="B233" s="118"/>
      <c r="C233" s="119"/>
      <c r="D233" s="128"/>
      <c r="E233" s="128"/>
      <c r="F233" s="128"/>
      <c r="G233" s="128"/>
      <c r="H233" s="128"/>
      <c r="I233" s="119"/>
      <c r="J233" s="119"/>
      <c r="K233" s="119"/>
    </row>
    <row r="234" spans="2:11">
      <c r="B234" s="118"/>
      <c r="C234" s="119"/>
      <c r="D234" s="128"/>
      <c r="E234" s="128"/>
      <c r="F234" s="128"/>
      <c r="G234" s="128"/>
      <c r="H234" s="128"/>
      <c r="I234" s="119"/>
      <c r="J234" s="119"/>
      <c r="K234" s="119"/>
    </row>
    <row r="235" spans="2:11">
      <c r="B235" s="118"/>
      <c r="C235" s="119"/>
      <c r="D235" s="128"/>
      <c r="E235" s="128"/>
      <c r="F235" s="128"/>
      <c r="G235" s="128"/>
      <c r="H235" s="128"/>
      <c r="I235" s="119"/>
      <c r="J235" s="119"/>
      <c r="K235" s="119"/>
    </row>
    <row r="236" spans="2:11">
      <c r="B236" s="118"/>
      <c r="C236" s="119"/>
      <c r="D236" s="128"/>
      <c r="E236" s="128"/>
      <c r="F236" s="128"/>
      <c r="G236" s="128"/>
      <c r="H236" s="128"/>
      <c r="I236" s="119"/>
      <c r="J236" s="119"/>
      <c r="K236" s="119"/>
    </row>
    <row r="237" spans="2:11">
      <c r="B237" s="118"/>
      <c r="C237" s="119"/>
      <c r="D237" s="128"/>
      <c r="E237" s="128"/>
      <c r="F237" s="128"/>
      <c r="G237" s="128"/>
      <c r="H237" s="128"/>
      <c r="I237" s="119"/>
      <c r="J237" s="119"/>
      <c r="K237" s="119"/>
    </row>
    <row r="238" spans="2:11">
      <c r="B238" s="118"/>
      <c r="C238" s="119"/>
      <c r="D238" s="128"/>
      <c r="E238" s="128"/>
      <c r="F238" s="128"/>
      <c r="G238" s="128"/>
      <c r="H238" s="128"/>
      <c r="I238" s="119"/>
      <c r="J238" s="119"/>
      <c r="K238" s="119"/>
    </row>
    <row r="239" spans="2:11">
      <c r="B239" s="118"/>
      <c r="C239" s="119"/>
      <c r="D239" s="128"/>
      <c r="E239" s="128"/>
      <c r="F239" s="128"/>
      <c r="G239" s="128"/>
      <c r="H239" s="128"/>
      <c r="I239" s="119"/>
      <c r="J239" s="119"/>
      <c r="K239" s="119"/>
    </row>
    <row r="240" spans="2:11">
      <c r="B240" s="118"/>
      <c r="C240" s="119"/>
      <c r="D240" s="128"/>
      <c r="E240" s="128"/>
      <c r="F240" s="128"/>
      <c r="G240" s="128"/>
      <c r="H240" s="128"/>
      <c r="I240" s="119"/>
      <c r="J240" s="119"/>
      <c r="K240" s="119"/>
    </row>
    <row r="241" spans="2:11">
      <c r="B241" s="118"/>
      <c r="C241" s="119"/>
      <c r="D241" s="128"/>
      <c r="E241" s="128"/>
      <c r="F241" s="128"/>
      <c r="G241" s="128"/>
      <c r="H241" s="128"/>
      <c r="I241" s="119"/>
      <c r="J241" s="119"/>
      <c r="K241" s="119"/>
    </row>
    <row r="242" spans="2:11">
      <c r="B242" s="118"/>
      <c r="C242" s="119"/>
      <c r="D242" s="128"/>
      <c r="E242" s="128"/>
      <c r="F242" s="128"/>
      <c r="G242" s="128"/>
      <c r="H242" s="128"/>
      <c r="I242" s="119"/>
      <c r="J242" s="119"/>
      <c r="K242" s="119"/>
    </row>
    <row r="243" spans="2:11">
      <c r="B243" s="118"/>
      <c r="C243" s="119"/>
      <c r="D243" s="128"/>
      <c r="E243" s="128"/>
      <c r="F243" s="128"/>
      <c r="G243" s="128"/>
      <c r="H243" s="128"/>
      <c r="I243" s="119"/>
      <c r="J243" s="119"/>
      <c r="K243" s="119"/>
    </row>
    <row r="244" spans="2:11">
      <c r="B244" s="118"/>
      <c r="C244" s="119"/>
      <c r="D244" s="128"/>
      <c r="E244" s="128"/>
      <c r="F244" s="128"/>
      <c r="G244" s="128"/>
      <c r="H244" s="128"/>
      <c r="I244" s="119"/>
      <c r="J244" s="119"/>
      <c r="K244" s="119"/>
    </row>
    <row r="245" spans="2:11">
      <c r="B245" s="118"/>
      <c r="C245" s="119"/>
      <c r="D245" s="128"/>
      <c r="E245" s="128"/>
      <c r="F245" s="128"/>
      <c r="G245" s="128"/>
      <c r="H245" s="128"/>
      <c r="I245" s="119"/>
      <c r="J245" s="119"/>
      <c r="K245" s="119"/>
    </row>
    <row r="246" spans="2:11">
      <c r="B246" s="118"/>
      <c r="C246" s="119"/>
      <c r="D246" s="128"/>
      <c r="E246" s="128"/>
      <c r="F246" s="128"/>
      <c r="G246" s="128"/>
      <c r="H246" s="128"/>
      <c r="I246" s="119"/>
      <c r="J246" s="119"/>
      <c r="K246" s="119"/>
    </row>
    <row r="247" spans="2:11">
      <c r="B247" s="118"/>
      <c r="C247" s="119"/>
      <c r="D247" s="128"/>
      <c r="E247" s="128"/>
      <c r="F247" s="128"/>
      <c r="G247" s="128"/>
      <c r="H247" s="128"/>
      <c r="I247" s="119"/>
      <c r="J247" s="119"/>
      <c r="K247" s="119"/>
    </row>
    <row r="248" spans="2:11">
      <c r="B248" s="118"/>
      <c r="C248" s="119"/>
      <c r="D248" s="128"/>
      <c r="E248" s="128"/>
      <c r="F248" s="128"/>
      <c r="G248" s="128"/>
      <c r="H248" s="128"/>
      <c r="I248" s="119"/>
      <c r="J248" s="119"/>
      <c r="K248" s="119"/>
    </row>
    <row r="249" spans="2:11">
      <c r="B249" s="118"/>
      <c r="C249" s="119"/>
      <c r="D249" s="128"/>
      <c r="E249" s="128"/>
      <c r="F249" s="128"/>
      <c r="G249" s="128"/>
      <c r="H249" s="128"/>
      <c r="I249" s="119"/>
      <c r="J249" s="119"/>
      <c r="K249" s="119"/>
    </row>
    <row r="250" spans="2:11">
      <c r="B250" s="118"/>
      <c r="C250" s="119"/>
      <c r="D250" s="128"/>
      <c r="E250" s="128"/>
      <c r="F250" s="128"/>
      <c r="G250" s="128"/>
      <c r="H250" s="128"/>
      <c r="I250" s="119"/>
      <c r="J250" s="119"/>
      <c r="K250" s="119"/>
    </row>
    <row r="251" spans="2:11">
      <c r="B251" s="118"/>
      <c r="C251" s="119"/>
      <c r="D251" s="128"/>
      <c r="E251" s="128"/>
      <c r="F251" s="128"/>
      <c r="G251" s="128"/>
      <c r="H251" s="128"/>
      <c r="I251" s="119"/>
      <c r="J251" s="119"/>
      <c r="K251" s="119"/>
    </row>
    <row r="252" spans="2:11">
      <c r="B252" s="118"/>
      <c r="C252" s="119"/>
      <c r="D252" s="128"/>
      <c r="E252" s="128"/>
      <c r="F252" s="128"/>
      <c r="G252" s="128"/>
      <c r="H252" s="128"/>
      <c r="I252" s="119"/>
      <c r="J252" s="119"/>
      <c r="K252" s="119"/>
    </row>
    <row r="253" spans="2:11">
      <c r="B253" s="118"/>
      <c r="C253" s="119"/>
      <c r="D253" s="128"/>
      <c r="E253" s="128"/>
      <c r="F253" s="128"/>
      <c r="G253" s="128"/>
      <c r="H253" s="128"/>
      <c r="I253" s="119"/>
      <c r="J253" s="119"/>
      <c r="K253" s="119"/>
    </row>
    <row r="254" spans="2:11">
      <c r="B254" s="118"/>
      <c r="C254" s="119"/>
      <c r="D254" s="128"/>
      <c r="E254" s="128"/>
      <c r="F254" s="128"/>
      <c r="G254" s="128"/>
      <c r="H254" s="128"/>
      <c r="I254" s="119"/>
      <c r="J254" s="119"/>
      <c r="K254" s="119"/>
    </row>
    <row r="255" spans="2:11">
      <c r="B255" s="118"/>
      <c r="C255" s="119"/>
      <c r="D255" s="128"/>
      <c r="E255" s="128"/>
      <c r="F255" s="128"/>
      <c r="G255" s="128"/>
      <c r="H255" s="128"/>
      <c r="I255" s="119"/>
      <c r="J255" s="119"/>
      <c r="K255" s="119"/>
    </row>
    <row r="256" spans="2:11">
      <c r="B256" s="118"/>
      <c r="C256" s="119"/>
      <c r="D256" s="128"/>
      <c r="E256" s="128"/>
      <c r="F256" s="128"/>
      <c r="G256" s="128"/>
      <c r="H256" s="128"/>
      <c r="I256" s="119"/>
      <c r="J256" s="119"/>
      <c r="K256" s="119"/>
    </row>
    <row r="257" spans="2:11">
      <c r="B257" s="118"/>
      <c r="C257" s="119"/>
      <c r="D257" s="128"/>
      <c r="E257" s="128"/>
      <c r="F257" s="128"/>
      <c r="G257" s="128"/>
      <c r="H257" s="128"/>
      <c r="I257" s="119"/>
      <c r="J257" s="119"/>
      <c r="K257" s="119"/>
    </row>
    <row r="258" spans="2:11">
      <c r="B258" s="118"/>
      <c r="C258" s="119"/>
      <c r="D258" s="128"/>
      <c r="E258" s="128"/>
      <c r="F258" s="128"/>
      <c r="G258" s="128"/>
      <c r="H258" s="128"/>
      <c r="I258" s="119"/>
      <c r="J258" s="119"/>
      <c r="K258" s="119"/>
    </row>
    <row r="259" spans="2:11">
      <c r="B259" s="118"/>
      <c r="C259" s="119"/>
      <c r="D259" s="128"/>
      <c r="E259" s="128"/>
      <c r="F259" s="128"/>
      <c r="G259" s="128"/>
      <c r="H259" s="128"/>
      <c r="I259" s="119"/>
      <c r="J259" s="119"/>
      <c r="K259" s="119"/>
    </row>
    <row r="260" spans="2:11">
      <c r="B260" s="118"/>
      <c r="C260" s="119"/>
      <c r="D260" s="128"/>
      <c r="E260" s="128"/>
      <c r="F260" s="128"/>
      <c r="G260" s="128"/>
      <c r="H260" s="128"/>
      <c r="I260" s="119"/>
      <c r="J260" s="119"/>
      <c r="K260" s="119"/>
    </row>
    <row r="261" spans="2:11">
      <c r="B261" s="118"/>
      <c r="C261" s="119"/>
      <c r="D261" s="128"/>
      <c r="E261" s="128"/>
      <c r="F261" s="128"/>
      <c r="G261" s="128"/>
      <c r="H261" s="128"/>
      <c r="I261" s="119"/>
      <c r="J261" s="119"/>
      <c r="K261" s="119"/>
    </row>
    <row r="262" spans="2:11">
      <c r="B262" s="118"/>
      <c r="C262" s="119"/>
      <c r="D262" s="128"/>
      <c r="E262" s="128"/>
      <c r="F262" s="128"/>
      <c r="G262" s="128"/>
      <c r="H262" s="128"/>
      <c r="I262" s="119"/>
      <c r="J262" s="119"/>
      <c r="K262" s="119"/>
    </row>
    <row r="263" spans="2:11">
      <c r="B263" s="118"/>
      <c r="C263" s="119"/>
      <c r="D263" s="128"/>
      <c r="E263" s="128"/>
      <c r="F263" s="128"/>
      <c r="G263" s="128"/>
      <c r="H263" s="128"/>
      <c r="I263" s="119"/>
      <c r="J263" s="119"/>
      <c r="K263" s="119"/>
    </row>
    <row r="264" spans="2:11">
      <c r="B264" s="118"/>
      <c r="C264" s="119"/>
      <c r="D264" s="128"/>
      <c r="E264" s="128"/>
      <c r="F264" s="128"/>
      <c r="G264" s="128"/>
      <c r="H264" s="128"/>
      <c r="I264" s="119"/>
      <c r="J264" s="119"/>
      <c r="K264" s="119"/>
    </row>
    <row r="265" spans="2:11">
      <c r="B265" s="118"/>
      <c r="C265" s="119"/>
      <c r="D265" s="128"/>
      <c r="E265" s="128"/>
      <c r="F265" s="128"/>
      <c r="G265" s="128"/>
      <c r="H265" s="128"/>
      <c r="I265" s="119"/>
      <c r="J265" s="119"/>
      <c r="K265" s="119"/>
    </row>
    <row r="266" spans="2:11">
      <c r="B266" s="118"/>
      <c r="C266" s="119"/>
      <c r="D266" s="128"/>
      <c r="E266" s="128"/>
      <c r="F266" s="128"/>
      <c r="G266" s="128"/>
      <c r="H266" s="128"/>
      <c r="I266" s="119"/>
      <c r="J266" s="119"/>
      <c r="K266" s="119"/>
    </row>
    <row r="267" spans="2:11">
      <c r="B267" s="118"/>
      <c r="C267" s="119"/>
      <c r="D267" s="128"/>
      <c r="E267" s="128"/>
      <c r="F267" s="128"/>
      <c r="G267" s="128"/>
      <c r="H267" s="128"/>
      <c r="I267" s="119"/>
      <c r="J267" s="119"/>
      <c r="K267" s="119"/>
    </row>
    <row r="268" spans="2:11">
      <c r="B268" s="118"/>
      <c r="C268" s="119"/>
      <c r="D268" s="128"/>
      <c r="E268" s="128"/>
      <c r="F268" s="128"/>
      <c r="G268" s="128"/>
      <c r="H268" s="128"/>
      <c r="I268" s="119"/>
      <c r="J268" s="119"/>
      <c r="K268" s="119"/>
    </row>
    <row r="269" spans="2:11">
      <c r="B269" s="118"/>
      <c r="C269" s="119"/>
      <c r="D269" s="128"/>
      <c r="E269" s="128"/>
      <c r="F269" s="128"/>
      <c r="G269" s="128"/>
      <c r="H269" s="128"/>
      <c r="I269" s="119"/>
      <c r="J269" s="119"/>
      <c r="K269" s="119"/>
    </row>
    <row r="270" spans="2:11">
      <c r="B270" s="118"/>
      <c r="C270" s="119"/>
      <c r="D270" s="128"/>
      <c r="E270" s="128"/>
      <c r="F270" s="128"/>
      <c r="G270" s="128"/>
      <c r="H270" s="128"/>
      <c r="I270" s="119"/>
      <c r="J270" s="119"/>
      <c r="K270" s="119"/>
    </row>
    <row r="271" spans="2:11">
      <c r="B271" s="118"/>
      <c r="C271" s="119"/>
      <c r="D271" s="128"/>
      <c r="E271" s="128"/>
      <c r="F271" s="128"/>
      <c r="G271" s="128"/>
      <c r="H271" s="128"/>
      <c r="I271" s="119"/>
      <c r="J271" s="119"/>
      <c r="K271" s="119"/>
    </row>
    <row r="272" spans="2:11">
      <c r="B272" s="118"/>
      <c r="C272" s="119"/>
      <c r="D272" s="128"/>
      <c r="E272" s="128"/>
      <c r="F272" s="128"/>
      <c r="G272" s="128"/>
      <c r="H272" s="128"/>
      <c r="I272" s="119"/>
      <c r="J272" s="119"/>
      <c r="K272" s="119"/>
    </row>
    <row r="273" spans="2:11">
      <c r="B273" s="118"/>
      <c r="C273" s="119"/>
      <c r="D273" s="128"/>
      <c r="E273" s="128"/>
      <c r="F273" s="128"/>
      <c r="G273" s="128"/>
      <c r="H273" s="128"/>
      <c r="I273" s="119"/>
      <c r="J273" s="119"/>
      <c r="K273" s="119"/>
    </row>
    <row r="274" spans="2:11">
      <c r="B274" s="118"/>
      <c r="C274" s="119"/>
      <c r="D274" s="128"/>
      <c r="E274" s="128"/>
      <c r="F274" s="128"/>
      <c r="G274" s="128"/>
      <c r="H274" s="128"/>
      <c r="I274" s="119"/>
      <c r="J274" s="119"/>
      <c r="K274" s="119"/>
    </row>
    <row r="275" spans="2:11">
      <c r="B275" s="118"/>
      <c r="C275" s="119"/>
      <c r="D275" s="128"/>
      <c r="E275" s="128"/>
      <c r="F275" s="128"/>
      <c r="G275" s="128"/>
      <c r="H275" s="128"/>
      <c r="I275" s="119"/>
      <c r="J275" s="119"/>
      <c r="K275" s="119"/>
    </row>
    <row r="276" spans="2:11">
      <c r="B276" s="118"/>
      <c r="C276" s="119"/>
      <c r="D276" s="128"/>
      <c r="E276" s="128"/>
      <c r="F276" s="128"/>
      <c r="G276" s="128"/>
      <c r="H276" s="128"/>
      <c r="I276" s="119"/>
      <c r="J276" s="119"/>
      <c r="K276" s="119"/>
    </row>
    <row r="277" spans="2:11">
      <c r="B277" s="118"/>
      <c r="C277" s="119"/>
      <c r="D277" s="128"/>
      <c r="E277" s="128"/>
      <c r="F277" s="128"/>
      <c r="G277" s="128"/>
      <c r="H277" s="128"/>
      <c r="I277" s="119"/>
      <c r="J277" s="119"/>
      <c r="K277" s="119"/>
    </row>
    <row r="278" spans="2:11">
      <c r="B278" s="118"/>
      <c r="C278" s="119"/>
      <c r="D278" s="128"/>
      <c r="E278" s="128"/>
      <c r="F278" s="128"/>
      <c r="G278" s="128"/>
      <c r="H278" s="128"/>
      <c r="I278" s="119"/>
      <c r="J278" s="119"/>
      <c r="K278" s="119"/>
    </row>
    <row r="279" spans="2:11">
      <c r="B279" s="118"/>
      <c r="C279" s="119"/>
      <c r="D279" s="128"/>
      <c r="E279" s="128"/>
      <c r="F279" s="128"/>
      <c r="G279" s="128"/>
      <c r="H279" s="128"/>
      <c r="I279" s="119"/>
      <c r="J279" s="119"/>
      <c r="K279" s="119"/>
    </row>
    <row r="280" spans="2:11">
      <c r="B280" s="118"/>
      <c r="C280" s="119"/>
      <c r="D280" s="128"/>
      <c r="E280" s="128"/>
      <c r="F280" s="128"/>
      <c r="G280" s="128"/>
      <c r="H280" s="128"/>
      <c r="I280" s="119"/>
      <c r="J280" s="119"/>
      <c r="K280" s="119"/>
    </row>
    <row r="281" spans="2:11">
      <c r="B281" s="118"/>
      <c r="C281" s="119"/>
      <c r="D281" s="128"/>
      <c r="E281" s="128"/>
      <c r="F281" s="128"/>
      <c r="G281" s="128"/>
      <c r="H281" s="128"/>
      <c r="I281" s="119"/>
      <c r="J281" s="119"/>
      <c r="K281" s="119"/>
    </row>
    <row r="282" spans="2:11">
      <c r="B282" s="118"/>
      <c r="C282" s="119"/>
      <c r="D282" s="128"/>
      <c r="E282" s="128"/>
      <c r="F282" s="128"/>
      <c r="G282" s="128"/>
      <c r="H282" s="128"/>
      <c r="I282" s="119"/>
      <c r="J282" s="119"/>
      <c r="K282" s="119"/>
    </row>
    <row r="283" spans="2:11">
      <c r="B283" s="118"/>
      <c r="C283" s="119"/>
      <c r="D283" s="128"/>
      <c r="E283" s="128"/>
      <c r="F283" s="128"/>
      <c r="G283" s="128"/>
      <c r="H283" s="128"/>
      <c r="I283" s="119"/>
      <c r="J283" s="119"/>
      <c r="K283" s="119"/>
    </row>
    <row r="284" spans="2:11">
      <c r="B284" s="118"/>
      <c r="C284" s="119"/>
      <c r="D284" s="128"/>
      <c r="E284" s="128"/>
      <c r="F284" s="128"/>
      <c r="G284" s="128"/>
      <c r="H284" s="128"/>
      <c r="I284" s="119"/>
      <c r="J284" s="119"/>
      <c r="K284" s="119"/>
    </row>
    <row r="285" spans="2:11">
      <c r="B285" s="118"/>
      <c r="C285" s="119"/>
      <c r="D285" s="128"/>
      <c r="E285" s="128"/>
      <c r="F285" s="128"/>
      <c r="G285" s="128"/>
      <c r="H285" s="128"/>
      <c r="I285" s="119"/>
      <c r="J285" s="119"/>
      <c r="K285" s="119"/>
    </row>
    <row r="286" spans="2:11">
      <c r="B286" s="118"/>
      <c r="C286" s="119"/>
      <c r="D286" s="128"/>
      <c r="E286" s="128"/>
      <c r="F286" s="128"/>
      <c r="G286" s="128"/>
      <c r="H286" s="128"/>
      <c r="I286" s="119"/>
      <c r="J286" s="119"/>
      <c r="K286" s="119"/>
    </row>
    <row r="287" spans="2:11">
      <c r="B287" s="118"/>
      <c r="C287" s="119"/>
      <c r="D287" s="128"/>
      <c r="E287" s="128"/>
      <c r="F287" s="128"/>
      <c r="G287" s="128"/>
      <c r="H287" s="128"/>
      <c r="I287" s="119"/>
      <c r="J287" s="119"/>
      <c r="K287" s="119"/>
    </row>
    <row r="288" spans="2:11">
      <c r="B288" s="118"/>
      <c r="C288" s="119"/>
      <c r="D288" s="128"/>
      <c r="E288" s="128"/>
      <c r="F288" s="128"/>
      <c r="G288" s="128"/>
      <c r="H288" s="128"/>
      <c r="I288" s="119"/>
      <c r="J288" s="119"/>
      <c r="K288" s="119"/>
    </row>
    <row r="289" spans="2:11">
      <c r="B289" s="118"/>
      <c r="C289" s="119"/>
      <c r="D289" s="128"/>
      <c r="E289" s="128"/>
      <c r="F289" s="128"/>
      <c r="G289" s="128"/>
      <c r="H289" s="128"/>
      <c r="I289" s="119"/>
      <c r="J289" s="119"/>
      <c r="K289" s="119"/>
    </row>
    <row r="290" spans="2:11">
      <c r="B290" s="118"/>
      <c r="C290" s="119"/>
      <c r="D290" s="128"/>
      <c r="E290" s="128"/>
      <c r="F290" s="128"/>
      <c r="G290" s="128"/>
      <c r="H290" s="128"/>
      <c r="I290" s="119"/>
      <c r="J290" s="119"/>
      <c r="K290" s="119"/>
    </row>
    <row r="291" spans="2:11">
      <c r="B291" s="118"/>
      <c r="C291" s="119"/>
      <c r="D291" s="128"/>
      <c r="E291" s="128"/>
      <c r="F291" s="128"/>
      <c r="G291" s="128"/>
      <c r="H291" s="128"/>
      <c r="I291" s="119"/>
      <c r="J291" s="119"/>
      <c r="K291" s="119"/>
    </row>
    <row r="292" spans="2:11">
      <c r="B292" s="118"/>
      <c r="C292" s="119"/>
      <c r="D292" s="128"/>
      <c r="E292" s="128"/>
      <c r="F292" s="128"/>
      <c r="G292" s="128"/>
      <c r="H292" s="128"/>
      <c r="I292" s="119"/>
      <c r="J292" s="119"/>
      <c r="K292" s="119"/>
    </row>
    <row r="293" spans="2:11">
      <c r="B293" s="118"/>
      <c r="C293" s="119"/>
      <c r="D293" s="128"/>
      <c r="E293" s="128"/>
      <c r="F293" s="128"/>
      <c r="G293" s="128"/>
      <c r="H293" s="128"/>
      <c r="I293" s="119"/>
      <c r="J293" s="119"/>
      <c r="K293" s="119"/>
    </row>
    <row r="294" spans="2:11">
      <c r="B294" s="118"/>
      <c r="C294" s="119"/>
      <c r="D294" s="128"/>
      <c r="E294" s="128"/>
      <c r="F294" s="128"/>
      <c r="G294" s="128"/>
      <c r="H294" s="128"/>
      <c r="I294" s="119"/>
      <c r="J294" s="119"/>
      <c r="K294" s="119"/>
    </row>
    <row r="295" spans="2:11">
      <c r="B295" s="118"/>
      <c r="C295" s="119"/>
      <c r="D295" s="128"/>
      <c r="E295" s="128"/>
      <c r="F295" s="128"/>
      <c r="G295" s="128"/>
      <c r="H295" s="128"/>
      <c r="I295" s="119"/>
      <c r="J295" s="119"/>
      <c r="K295" s="119"/>
    </row>
    <row r="296" spans="2:11">
      <c r="B296" s="118"/>
      <c r="C296" s="119"/>
      <c r="D296" s="128"/>
      <c r="E296" s="128"/>
      <c r="F296" s="128"/>
      <c r="G296" s="128"/>
      <c r="H296" s="128"/>
      <c r="I296" s="119"/>
      <c r="J296" s="119"/>
      <c r="K296" s="119"/>
    </row>
    <row r="297" spans="2:11">
      <c r="B297" s="118"/>
      <c r="C297" s="119"/>
      <c r="D297" s="128"/>
      <c r="E297" s="128"/>
      <c r="F297" s="128"/>
      <c r="G297" s="128"/>
      <c r="H297" s="128"/>
      <c r="I297" s="119"/>
      <c r="J297" s="119"/>
      <c r="K297" s="119"/>
    </row>
    <row r="298" spans="2:11">
      <c r="B298" s="118"/>
      <c r="C298" s="119"/>
      <c r="D298" s="128"/>
      <c r="E298" s="128"/>
      <c r="F298" s="128"/>
      <c r="G298" s="128"/>
      <c r="H298" s="128"/>
      <c r="I298" s="119"/>
      <c r="J298" s="119"/>
      <c r="K298" s="119"/>
    </row>
    <row r="299" spans="2:11">
      <c r="B299" s="118"/>
      <c r="C299" s="119"/>
      <c r="D299" s="128"/>
      <c r="E299" s="128"/>
      <c r="F299" s="128"/>
      <c r="G299" s="128"/>
      <c r="H299" s="128"/>
      <c r="I299" s="119"/>
      <c r="J299" s="119"/>
      <c r="K299" s="119"/>
    </row>
    <row r="300" spans="2:11">
      <c r="B300" s="118"/>
      <c r="C300" s="119"/>
      <c r="D300" s="128"/>
      <c r="E300" s="128"/>
      <c r="F300" s="128"/>
      <c r="G300" s="128"/>
      <c r="H300" s="128"/>
      <c r="I300" s="119"/>
      <c r="J300" s="119"/>
      <c r="K300" s="119"/>
    </row>
    <row r="301" spans="2:11">
      <c r="B301" s="118"/>
      <c r="C301" s="119"/>
      <c r="D301" s="128"/>
      <c r="E301" s="128"/>
      <c r="F301" s="128"/>
      <c r="G301" s="128"/>
      <c r="H301" s="128"/>
      <c r="I301" s="119"/>
      <c r="J301" s="119"/>
      <c r="K301" s="119"/>
    </row>
    <row r="302" spans="2:11">
      <c r="B302" s="118"/>
      <c r="C302" s="119"/>
      <c r="D302" s="128"/>
      <c r="E302" s="128"/>
      <c r="F302" s="128"/>
      <c r="G302" s="128"/>
      <c r="H302" s="128"/>
      <c r="I302" s="119"/>
      <c r="J302" s="119"/>
      <c r="K302" s="119"/>
    </row>
    <row r="303" spans="2:11">
      <c r="B303" s="118"/>
      <c r="C303" s="119"/>
      <c r="D303" s="128"/>
      <c r="E303" s="128"/>
      <c r="F303" s="128"/>
      <c r="G303" s="128"/>
      <c r="H303" s="128"/>
      <c r="I303" s="119"/>
      <c r="J303" s="119"/>
      <c r="K303" s="119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B14:C1048576 D1:H11 C5:C11 A1:A1048576 B1:B11 I1:I12 D14:I27 J1:XFD27 D28:XFD1048576" xr:uid="{00000000-0002-0000-1900-000000000000}"/>
    <dataValidation type="list" allowBlank="1" showInputMessage="1" showErrorMessage="1" sqref="G12:G13" xr:uid="{00000000-0002-0000-1900-000001000000}">
      <formula1>#REF!</formula1>
    </dataValidation>
    <dataValidation type="list" allowBlank="1" showInputMessage="1" showErrorMessage="1" sqref="E12:E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A50" sqref="A50:XFD50"/>
    </sheetView>
  </sheetViews>
  <sheetFormatPr defaultColWidth="9.140625" defaultRowHeight="18"/>
  <cols>
    <col min="1" max="1" width="6.28515625" style="1" customWidth="1"/>
    <col min="2" max="2" width="65.28515625" style="2" bestFit="1" customWidth="1"/>
    <col min="3" max="3" width="43.42578125" style="1" customWidth="1"/>
    <col min="4" max="4" width="11.85546875" style="1" customWidth="1"/>
    <col min="5" max="16384" width="9.140625" style="1"/>
  </cols>
  <sheetData>
    <row r="1" spans="2:6">
      <c r="B1" s="46" t="s">
        <v>143</v>
      </c>
      <c r="C1" s="67" t="s" vm="1">
        <v>223</v>
      </c>
    </row>
    <row r="2" spans="2:6">
      <c r="B2" s="46" t="s">
        <v>142</v>
      </c>
      <c r="C2" s="67" t="s">
        <v>224</v>
      </c>
    </row>
    <row r="3" spans="2:6">
      <c r="B3" s="46" t="s">
        <v>144</v>
      </c>
      <c r="C3" s="67" t="s">
        <v>225</v>
      </c>
    </row>
    <row r="4" spans="2:6">
      <c r="B4" s="46" t="s">
        <v>145</v>
      </c>
      <c r="C4" s="67">
        <v>2207</v>
      </c>
    </row>
    <row r="6" spans="2:6" ht="26.25" customHeight="1">
      <c r="B6" s="147" t="s">
        <v>177</v>
      </c>
      <c r="C6" s="148"/>
      <c r="D6" s="149"/>
    </row>
    <row r="7" spans="2:6" s="3" customFormat="1" ht="31.5">
      <c r="B7" s="47" t="s">
        <v>113</v>
      </c>
      <c r="C7" s="52" t="s">
        <v>105</v>
      </c>
      <c r="D7" s="53" t="s">
        <v>104</v>
      </c>
    </row>
    <row r="8" spans="2:6" s="3" customFormat="1">
      <c r="B8" s="14"/>
      <c r="C8" s="31" t="s">
        <v>203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2589</v>
      </c>
      <c r="C10" s="79">
        <v>29309.995303123378</v>
      </c>
      <c r="D10" s="93"/>
    </row>
    <row r="11" spans="2:6">
      <c r="B11" s="70" t="s">
        <v>24</v>
      </c>
      <c r="C11" s="79">
        <v>17118.578691505958</v>
      </c>
      <c r="D11" s="108"/>
    </row>
    <row r="12" spans="2:6">
      <c r="B12" s="140" t="s">
        <v>2686</v>
      </c>
      <c r="C12" s="76">
        <v>2812.5556941368573</v>
      </c>
      <c r="D12" s="141">
        <v>46698</v>
      </c>
      <c r="E12" s="3"/>
      <c r="F12" s="3"/>
    </row>
    <row r="13" spans="2:6">
      <c r="B13" s="140" t="s">
        <v>2687</v>
      </c>
      <c r="C13" s="76">
        <v>361.81815999999998</v>
      </c>
      <c r="D13" s="141">
        <v>46022</v>
      </c>
      <c r="E13" s="3"/>
      <c r="F13" s="3"/>
    </row>
    <row r="14" spans="2:6">
      <c r="B14" s="140" t="s">
        <v>2600</v>
      </c>
      <c r="C14" s="76">
        <v>464.97325204200001</v>
      </c>
      <c r="D14" s="141">
        <v>47467</v>
      </c>
    </row>
    <row r="15" spans="2:6">
      <c r="B15" s="140" t="s">
        <v>2601</v>
      </c>
      <c r="C15" s="76">
        <v>536.4658192500001</v>
      </c>
      <c r="D15" s="141">
        <v>46132</v>
      </c>
      <c r="E15" s="3"/>
      <c r="F15" s="3"/>
    </row>
    <row r="16" spans="2:6">
      <c r="B16" s="140" t="s">
        <v>2688</v>
      </c>
      <c r="C16" s="76">
        <v>225.99377995978841</v>
      </c>
      <c r="D16" s="141">
        <v>45094</v>
      </c>
      <c r="E16" s="3"/>
      <c r="F16" s="3"/>
    </row>
    <row r="17" spans="2:4">
      <c r="B17" s="140" t="s">
        <v>2689</v>
      </c>
      <c r="C17" s="76">
        <v>6863.8933227267635</v>
      </c>
      <c r="D17" s="141">
        <v>46871</v>
      </c>
    </row>
    <row r="18" spans="2:4">
      <c r="B18" s="140" t="s">
        <v>2690</v>
      </c>
      <c r="C18" s="76">
        <v>212.83676610781555</v>
      </c>
      <c r="D18" s="141">
        <v>48482</v>
      </c>
    </row>
    <row r="19" spans="2:4">
      <c r="B19" s="140" t="s">
        <v>2691</v>
      </c>
      <c r="C19" s="76">
        <v>778.67721130010023</v>
      </c>
      <c r="D19" s="141">
        <v>51774</v>
      </c>
    </row>
    <row r="20" spans="2:4">
      <c r="B20" s="140" t="s">
        <v>2692</v>
      </c>
      <c r="C20" s="76">
        <v>1216.815306288147</v>
      </c>
      <c r="D20" s="141">
        <v>46253</v>
      </c>
    </row>
    <row r="21" spans="2:4">
      <c r="B21" s="140" t="s">
        <v>2693</v>
      </c>
      <c r="C21" s="76">
        <v>525.65077321915817</v>
      </c>
      <c r="D21" s="141">
        <v>46022</v>
      </c>
    </row>
    <row r="22" spans="2:4">
      <c r="B22" s="140" t="s">
        <v>2694</v>
      </c>
      <c r="C22" s="76">
        <v>79.27758054784799</v>
      </c>
      <c r="D22" s="141">
        <v>48844</v>
      </c>
    </row>
    <row r="23" spans="2:4">
      <c r="B23" s="140" t="s">
        <v>2695</v>
      </c>
      <c r="C23" s="76">
        <v>151.20362438270314</v>
      </c>
      <c r="D23" s="141">
        <v>45340</v>
      </c>
    </row>
    <row r="24" spans="2:4">
      <c r="B24" s="140" t="s">
        <v>2696</v>
      </c>
      <c r="C24" s="76">
        <v>953.95112149480997</v>
      </c>
      <c r="D24" s="141">
        <v>45935</v>
      </c>
    </row>
    <row r="25" spans="2:4">
      <c r="B25" s="140" t="s">
        <v>2697</v>
      </c>
      <c r="C25" s="76">
        <v>316.04188004996655</v>
      </c>
      <c r="D25" s="141">
        <v>52047</v>
      </c>
    </row>
    <row r="26" spans="2:4">
      <c r="B26" s="140" t="s">
        <v>2698</v>
      </c>
      <c r="C26" s="76">
        <v>1618.4244000000001</v>
      </c>
      <c r="D26" s="141">
        <v>45363</v>
      </c>
    </row>
    <row r="27" spans="2:4">
      <c r="B27" s="142" t="s">
        <v>39</v>
      </c>
      <c r="C27" s="79">
        <v>12191.41661161742</v>
      </c>
      <c r="D27" s="143"/>
    </row>
    <row r="28" spans="2:4">
      <c r="B28" s="140" t="s">
        <v>2602</v>
      </c>
      <c r="C28" s="76">
        <v>1885.5702890280002</v>
      </c>
      <c r="D28" s="141">
        <v>46601</v>
      </c>
    </row>
    <row r="29" spans="2:4">
      <c r="B29" s="140" t="s">
        <v>1790</v>
      </c>
      <c r="C29" s="76">
        <v>664.23036949200014</v>
      </c>
      <c r="D29" s="141">
        <v>46371</v>
      </c>
    </row>
    <row r="30" spans="2:4">
      <c r="B30" s="140" t="s">
        <v>2603</v>
      </c>
      <c r="C30" s="76">
        <v>2913.2715999000002</v>
      </c>
      <c r="D30" s="141">
        <v>45343</v>
      </c>
    </row>
    <row r="31" spans="2:4">
      <c r="B31" s="140" t="s">
        <v>2604</v>
      </c>
      <c r="C31" s="76">
        <v>1037.64693289296</v>
      </c>
      <c r="D31" s="141">
        <v>45087</v>
      </c>
    </row>
    <row r="32" spans="2:4">
      <c r="B32" s="140" t="s">
        <v>2605</v>
      </c>
      <c r="C32" s="76">
        <v>1860.3629938020001</v>
      </c>
      <c r="D32" s="141">
        <v>46012</v>
      </c>
    </row>
    <row r="33" spans="2:4">
      <c r="B33" s="140" t="s">
        <v>2699</v>
      </c>
      <c r="C33" s="76">
        <v>11.63711740207172</v>
      </c>
      <c r="D33" s="141">
        <v>45515</v>
      </c>
    </row>
    <row r="34" spans="2:4">
      <c r="B34" s="140" t="s">
        <v>2700</v>
      </c>
      <c r="C34" s="76">
        <v>28.159263963215839</v>
      </c>
      <c r="D34" s="141">
        <v>46418</v>
      </c>
    </row>
    <row r="35" spans="2:4">
      <c r="B35" s="140" t="s">
        <v>1780</v>
      </c>
      <c r="C35" s="76">
        <v>428.76272054550003</v>
      </c>
      <c r="D35" s="141">
        <v>47262</v>
      </c>
    </row>
    <row r="36" spans="2:4">
      <c r="B36" s="140" t="s">
        <v>2701</v>
      </c>
      <c r="C36" s="76">
        <v>0.22636527977959997</v>
      </c>
      <c r="D36" s="141">
        <v>45126</v>
      </c>
    </row>
    <row r="37" spans="2:4">
      <c r="B37" s="140" t="s">
        <v>2702</v>
      </c>
      <c r="C37" s="76">
        <v>1.10623629394096</v>
      </c>
      <c r="D37" s="141">
        <v>45371</v>
      </c>
    </row>
    <row r="38" spans="2:4">
      <c r="B38" s="140" t="s">
        <v>2703</v>
      </c>
      <c r="C38" s="76">
        <v>9.2993912479111813</v>
      </c>
      <c r="D38" s="141">
        <v>45187</v>
      </c>
    </row>
    <row r="39" spans="2:4">
      <c r="B39" s="140" t="s">
        <v>2704</v>
      </c>
      <c r="C39" s="76">
        <v>13.737463069219759</v>
      </c>
      <c r="D39" s="141">
        <v>45602</v>
      </c>
    </row>
    <row r="40" spans="2:4">
      <c r="B40" s="140" t="s">
        <v>2606</v>
      </c>
      <c r="C40" s="76">
        <v>1326.8271870000001</v>
      </c>
      <c r="D40" s="141">
        <v>46938</v>
      </c>
    </row>
    <row r="41" spans="2:4">
      <c r="B41" s="140" t="s">
        <v>2705</v>
      </c>
      <c r="C41" s="76">
        <v>6.6479250158222207</v>
      </c>
      <c r="D41" s="141">
        <v>45031</v>
      </c>
    </row>
    <row r="42" spans="2:4">
      <c r="B42" s="140" t="s">
        <v>2607</v>
      </c>
      <c r="C42" s="76">
        <v>613.99544795413999</v>
      </c>
      <c r="D42" s="141">
        <v>46722</v>
      </c>
    </row>
    <row r="43" spans="2:4">
      <c r="B43" s="140" t="s">
        <v>2706</v>
      </c>
      <c r="C43" s="76">
        <v>8.09896274632146</v>
      </c>
      <c r="D43" s="141">
        <v>45025</v>
      </c>
    </row>
    <row r="44" spans="2:4">
      <c r="B44" s="140" t="s">
        <v>2707</v>
      </c>
      <c r="C44" s="76">
        <v>3.38310173932978</v>
      </c>
      <c r="D44" s="141">
        <v>46014</v>
      </c>
    </row>
    <row r="45" spans="2:4">
      <c r="B45" s="140" t="s">
        <v>2708</v>
      </c>
      <c r="C45" s="76">
        <v>6.3220461567088799</v>
      </c>
      <c r="D45" s="141">
        <v>45830</v>
      </c>
    </row>
    <row r="46" spans="2:4">
      <c r="B46" s="140" t="s">
        <v>2608</v>
      </c>
      <c r="C46" s="76">
        <v>524.38820510849996</v>
      </c>
      <c r="D46" s="141">
        <v>47031</v>
      </c>
    </row>
    <row r="47" spans="2:4">
      <c r="B47" s="140" t="s">
        <v>2609</v>
      </c>
      <c r="C47" s="76">
        <v>797.72403825000004</v>
      </c>
      <c r="D47" s="141">
        <v>46054</v>
      </c>
    </row>
    <row r="48" spans="2:4">
      <c r="B48" s="140" t="s">
        <v>2610</v>
      </c>
      <c r="C48" s="76">
        <v>40.001692486500005</v>
      </c>
      <c r="D48" s="141">
        <v>47262</v>
      </c>
    </row>
    <row r="49" spans="2:4">
      <c r="B49" s="140" t="s">
        <v>2611</v>
      </c>
      <c r="C49" s="76">
        <v>10.017262243499999</v>
      </c>
      <c r="D49" s="141">
        <v>45939</v>
      </c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118"/>
      <c r="C109" s="119"/>
      <c r="D109" s="119"/>
    </row>
    <row r="110" spans="2:4">
      <c r="B110" s="118"/>
      <c r="C110" s="119"/>
      <c r="D110" s="119"/>
    </row>
    <row r="111" spans="2:4">
      <c r="B111" s="118"/>
      <c r="C111" s="119"/>
      <c r="D111" s="119"/>
    </row>
    <row r="112" spans="2:4">
      <c r="B112" s="118"/>
      <c r="C112" s="119"/>
      <c r="D112" s="119"/>
    </row>
    <row r="113" spans="2:4">
      <c r="B113" s="118"/>
      <c r="C113" s="119"/>
      <c r="D113" s="119"/>
    </row>
    <row r="114" spans="2:4">
      <c r="B114" s="118"/>
      <c r="C114" s="119"/>
      <c r="D114" s="119"/>
    </row>
    <row r="115" spans="2:4">
      <c r="B115" s="118"/>
      <c r="C115" s="119"/>
      <c r="D115" s="119"/>
    </row>
    <row r="116" spans="2:4">
      <c r="B116" s="118"/>
      <c r="C116" s="119"/>
      <c r="D116" s="119"/>
    </row>
    <row r="117" spans="2:4">
      <c r="B117" s="118"/>
      <c r="C117" s="119"/>
      <c r="D117" s="119"/>
    </row>
    <row r="118" spans="2:4">
      <c r="B118" s="118"/>
      <c r="C118" s="119"/>
      <c r="D118" s="119"/>
    </row>
    <row r="119" spans="2:4">
      <c r="B119" s="118"/>
      <c r="C119" s="119"/>
      <c r="D119" s="119"/>
    </row>
    <row r="120" spans="2:4">
      <c r="B120" s="118"/>
      <c r="C120" s="119"/>
      <c r="D120" s="119"/>
    </row>
    <row r="121" spans="2:4">
      <c r="B121" s="118"/>
      <c r="C121" s="119"/>
      <c r="D121" s="119"/>
    </row>
    <row r="122" spans="2:4">
      <c r="B122" s="118"/>
      <c r="C122" s="119"/>
      <c r="D122" s="119"/>
    </row>
    <row r="123" spans="2:4">
      <c r="B123" s="118"/>
      <c r="C123" s="119"/>
      <c r="D123" s="119"/>
    </row>
    <row r="124" spans="2:4">
      <c r="B124" s="118"/>
      <c r="C124" s="119"/>
      <c r="D124" s="119"/>
    </row>
    <row r="125" spans="2:4">
      <c r="B125" s="118"/>
      <c r="C125" s="119"/>
      <c r="D125" s="119"/>
    </row>
    <row r="126" spans="2:4">
      <c r="B126" s="118"/>
      <c r="C126" s="119"/>
      <c r="D126" s="119"/>
    </row>
    <row r="127" spans="2:4">
      <c r="B127" s="118"/>
      <c r="C127" s="119"/>
      <c r="D127" s="119"/>
    </row>
    <row r="128" spans="2:4">
      <c r="B128" s="118"/>
      <c r="C128" s="119"/>
      <c r="D128" s="119"/>
    </row>
    <row r="129" spans="2:4">
      <c r="B129" s="118"/>
      <c r="C129" s="119"/>
      <c r="D129" s="119"/>
    </row>
    <row r="130" spans="2:4">
      <c r="B130" s="118"/>
      <c r="C130" s="119"/>
      <c r="D130" s="119"/>
    </row>
    <row r="131" spans="2:4">
      <c r="B131" s="118"/>
      <c r="C131" s="119"/>
      <c r="D131" s="119"/>
    </row>
    <row r="132" spans="2:4">
      <c r="B132" s="118"/>
      <c r="C132" s="119"/>
      <c r="D132" s="119"/>
    </row>
    <row r="133" spans="2:4">
      <c r="B133" s="118"/>
      <c r="C133" s="119"/>
      <c r="D133" s="119"/>
    </row>
    <row r="134" spans="2:4">
      <c r="B134" s="118"/>
      <c r="C134" s="119"/>
      <c r="D134" s="119"/>
    </row>
    <row r="135" spans="2:4">
      <c r="B135" s="118"/>
      <c r="C135" s="119"/>
      <c r="D135" s="119"/>
    </row>
    <row r="136" spans="2:4">
      <c r="B136" s="118"/>
      <c r="C136" s="119"/>
      <c r="D136" s="119"/>
    </row>
    <row r="137" spans="2:4">
      <c r="B137" s="118"/>
      <c r="C137" s="119"/>
      <c r="D137" s="119"/>
    </row>
    <row r="138" spans="2:4">
      <c r="B138" s="118"/>
      <c r="C138" s="119"/>
      <c r="D138" s="119"/>
    </row>
    <row r="139" spans="2:4">
      <c r="B139" s="118"/>
      <c r="C139" s="119"/>
      <c r="D139" s="119"/>
    </row>
    <row r="140" spans="2:4">
      <c r="B140" s="118"/>
      <c r="C140" s="119"/>
      <c r="D140" s="119"/>
    </row>
    <row r="141" spans="2:4">
      <c r="B141" s="118"/>
      <c r="C141" s="119"/>
      <c r="D141" s="119"/>
    </row>
    <row r="142" spans="2:4">
      <c r="B142" s="118"/>
      <c r="C142" s="119"/>
      <c r="D142" s="119"/>
    </row>
    <row r="143" spans="2:4">
      <c r="B143" s="118"/>
      <c r="C143" s="119"/>
      <c r="D143" s="119"/>
    </row>
    <row r="144" spans="2:4">
      <c r="B144" s="118"/>
      <c r="C144" s="119"/>
      <c r="D144" s="119"/>
    </row>
    <row r="145" spans="2:4">
      <c r="B145" s="118"/>
      <c r="C145" s="119"/>
      <c r="D145" s="119"/>
    </row>
    <row r="146" spans="2:4">
      <c r="B146" s="118"/>
      <c r="C146" s="119"/>
      <c r="D146" s="119"/>
    </row>
    <row r="147" spans="2:4">
      <c r="B147" s="118"/>
      <c r="C147" s="119"/>
      <c r="D147" s="119"/>
    </row>
    <row r="148" spans="2:4">
      <c r="B148" s="118"/>
      <c r="C148" s="119"/>
      <c r="D148" s="119"/>
    </row>
    <row r="149" spans="2:4">
      <c r="B149" s="118"/>
      <c r="C149" s="119"/>
      <c r="D149" s="119"/>
    </row>
    <row r="150" spans="2:4">
      <c r="B150" s="118"/>
      <c r="C150" s="119"/>
      <c r="D150" s="119"/>
    </row>
    <row r="151" spans="2:4">
      <c r="B151" s="118"/>
      <c r="C151" s="119"/>
      <c r="D151" s="119"/>
    </row>
    <row r="152" spans="2:4">
      <c r="B152" s="118"/>
      <c r="C152" s="119"/>
      <c r="D152" s="119"/>
    </row>
    <row r="153" spans="2:4">
      <c r="B153" s="118"/>
      <c r="C153" s="119"/>
      <c r="D153" s="119"/>
    </row>
    <row r="154" spans="2:4">
      <c r="B154" s="118"/>
      <c r="C154" s="119"/>
      <c r="D154" s="119"/>
    </row>
    <row r="155" spans="2:4">
      <c r="B155" s="118"/>
      <c r="C155" s="119"/>
      <c r="D155" s="119"/>
    </row>
    <row r="156" spans="2:4">
      <c r="B156" s="118"/>
      <c r="C156" s="119"/>
      <c r="D156" s="119"/>
    </row>
    <row r="157" spans="2:4">
      <c r="B157" s="118"/>
      <c r="C157" s="119"/>
      <c r="D157" s="119"/>
    </row>
    <row r="158" spans="2:4">
      <c r="B158" s="118"/>
      <c r="C158" s="119"/>
      <c r="D158" s="119"/>
    </row>
    <row r="159" spans="2:4">
      <c r="B159" s="118"/>
      <c r="C159" s="119"/>
      <c r="D159" s="119"/>
    </row>
    <row r="160" spans="2:4">
      <c r="B160" s="118"/>
      <c r="C160" s="119"/>
      <c r="D160" s="119"/>
    </row>
    <row r="161" spans="2:4">
      <c r="B161" s="118"/>
      <c r="C161" s="119"/>
      <c r="D161" s="119"/>
    </row>
    <row r="162" spans="2:4">
      <c r="B162" s="118"/>
      <c r="C162" s="119"/>
      <c r="D162" s="119"/>
    </row>
    <row r="163" spans="2:4">
      <c r="B163" s="118"/>
      <c r="C163" s="119"/>
      <c r="D163" s="119"/>
    </row>
    <row r="164" spans="2:4">
      <c r="B164" s="118"/>
      <c r="C164" s="119"/>
      <c r="D164" s="119"/>
    </row>
    <row r="165" spans="2:4">
      <c r="B165" s="118"/>
      <c r="C165" s="119"/>
      <c r="D165" s="119"/>
    </row>
    <row r="166" spans="2:4">
      <c r="B166" s="118"/>
      <c r="C166" s="119"/>
      <c r="D166" s="119"/>
    </row>
    <row r="167" spans="2:4">
      <c r="B167" s="118"/>
      <c r="C167" s="119"/>
      <c r="D167" s="119"/>
    </row>
    <row r="168" spans="2:4">
      <c r="B168" s="118"/>
      <c r="C168" s="119"/>
      <c r="D168" s="119"/>
    </row>
    <row r="169" spans="2:4">
      <c r="B169" s="118"/>
      <c r="C169" s="119"/>
      <c r="D169" s="119"/>
    </row>
    <row r="170" spans="2:4">
      <c r="B170" s="118"/>
      <c r="C170" s="119"/>
      <c r="D170" s="119"/>
    </row>
    <row r="171" spans="2:4">
      <c r="B171" s="118"/>
      <c r="C171" s="119"/>
      <c r="D171" s="119"/>
    </row>
    <row r="172" spans="2:4">
      <c r="B172" s="118"/>
      <c r="C172" s="119"/>
      <c r="D172" s="119"/>
    </row>
    <row r="173" spans="2:4">
      <c r="B173" s="118"/>
      <c r="C173" s="119"/>
      <c r="D173" s="119"/>
    </row>
    <row r="174" spans="2:4">
      <c r="B174" s="118"/>
      <c r="C174" s="119"/>
      <c r="D174" s="119"/>
    </row>
    <row r="175" spans="2:4">
      <c r="B175" s="118"/>
      <c r="C175" s="119"/>
      <c r="D175" s="119"/>
    </row>
    <row r="176" spans="2:4">
      <c r="B176" s="118"/>
      <c r="C176" s="119"/>
      <c r="D176" s="119"/>
    </row>
    <row r="177" spans="2:4">
      <c r="B177" s="118"/>
      <c r="C177" s="119"/>
      <c r="D177" s="119"/>
    </row>
    <row r="178" spans="2:4">
      <c r="B178" s="118"/>
      <c r="C178" s="119"/>
      <c r="D178" s="119"/>
    </row>
    <row r="179" spans="2:4">
      <c r="B179" s="118"/>
      <c r="C179" s="119"/>
      <c r="D179" s="119"/>
    </row>
    <row r="180" spans="2:4">
      <c r="B180" s="118"/>
      <c r="C180" s="119"/>
      <c r="D180" s="119"/>
    </row>
    <row r="181" spans="2:4">
      <c r="B181" s="118"/>
      <c r="C181" s="119"/>
      <c r="D181" s="119"/>
    </row>
    <row r="182" spans="2:4">
      <c r="B182" s="118"/>
      <c r="C182" s="119"/>
      <c r="D182" s="119"/>
    </row>
    <row r="183" spans="2:4">
      <c r="B183" s="118"/>
      <c r="C183" s="119"/>
      <c r="D183" s="119"/>
    </row>
    <row r="184" spans="2:4">
      <c r="B184" s="118"/>
      <c r="C184" s="119"/>
      <c r="D184" s="119"/>
    </row>
    <row r="185" spans="2:4">
      <c r="B185" s="118"/>
      <c r="C185" s="119"/>
      <c r="D185" s="119"/>
    </row>
    <row r="186" spans="2:4">
      <c r="B186" s="118"/>
      <c r="C186" s="119"/>
      <c r="D186" s="119"/>
    </row>
    <row r="187" spans="2:4">
      <c r="B187" s="118"/>
      <c r="C187" s="119"/>
      <c r="D187" s="119"/>
    </row>
    <row r="188" spans="2:4">
      <c r="B188" s="118"/>
      <c r="C188" s="119"/>
      <c r="D188" s="119"/>
    </row>
    <row r="189" spans="2:4">
      <c r="B189" s="118"/>
      <c r="C189" s="119"/>
      <c r="D189" s="119"/>
    </row>
    <row r="190" spans="2:4">
      <c r="B190" s="118"/>
      <c r="C190" s="119"/>
      <c r="D190" s="119"/>
    </row>
    <row r="191" spans="2:4">
      <c r="B191" s="118"/>
      <c r="C191" s="119"/>
      <c r="D191" s="119"/>
    </row>
    <row r="192" spans="2:4">
      <c r="B192" s="118"/>
      <c r="C192" s="119"/>
      <c r="D192" s="119"/>
    </row>
    <row r="193" spans="2:4">
      <c r="B193" s="118"/>
      <c r="C193" s="119"/>
      <c r="D193" s="119"/>
    </row>
    <row r="194" spans="2:4">
      <c r="B194" s="118"/>
      <c r="C194" s="119"/>
      <c r="D194" s="119"/>
    </row>
    <row r="195" spans="2:4">
      <c r="B195" s="118"/>
      <c r="C195" s="119"/>
      <c r="D195" s="119"/>
    </row>
    <row r="196" spans="2:4">
      <c r="B196" s="118"/>
      <c r="C196" s="119"/>
      <c r="D196" s="119"/>
    </row>
    <row r="197" spans="2:4">
      <c r="B197" s="118"/>
      <c r="C197" s="119"/>
      <c r="D197" s="119"/>
    </row>
    <row r="198" spans="2:4">
      <c r="B198" s="118"/>
      <c r="C198" s="119"/>
      <c r="D198" s="119"/>
    </row>
    <row r="199" spans="2:4">
      <c r="B199" s="118"/>
      <c r="C199" s="119"/>
      <c r="D199" s="119"/>
    </row>
    <row r="200" spans="2:4">
      <c r="B200" s="118"/>
      <c r="C200" s="119"/>
      <c r="D200" s="119"/>
    </row>
    <row r="201" spans="2:4">
      <c r="B201" s="118"/>
      <c r="C201" s="119"/>
      <c r="D201" s="119"/>
    </row>
    <row r="202" spans="2:4">
      <c r="B202" s="118"/>
      <c r="C202" s="119"/>
      <c r="D202" s="119"/>
    </row>
    <row r="203" spans="2:4">
      <c r="B203" s="118"/>
      <c r="C203" s="119"/>
      <c r="D203" s="119"/>
    </row>
    <row r="204" spans="2:4">
      <c r="B204" s="118"/>
      <c r="C204" s="119"/>
      <c r="D204" s="119"/>
    </row>
    <row r="205" spans="2:4">
      <c r="B205" s="118"/>
      <c r="C205" s="119"/>
      <c r="D205" s="119"/>
    </row>
    <row r="206" spans="2:4">
      <c r="B206" s="118"/>
      <c r="C206" s="119"/>
      <c r="D206" s="119"/>
    </row>
    <row r="207" spans="2:4">
      <c r="B207" s="118"/>
      <c r="C207" s="119"/>
      <c r="D207" s="119"/>
    </row>
    <row r="208" spans="2:4">
      <c r="B208" s="118"/>
      <c r="C208" s="119"/>
      <c r="D208" s="119"/>
    </row>
    <row r="209" spans="2:4">
      <c r="B209" s="118"/>
      <c r="C209" s="119"/>
      <c r="D209" s="119"/>
    </row>
    <row r="210" spans="2:4">
      <c r="B210" s="118"/>
      <c r="C210" s="119"/>
      <c r="D210" s="119"/>
    </row>
    <row r="211" spans="2:4">
      <c r="B211" s="118"/>
      <c r="C211" s="119"/>
      <c r="D211" s="119"/>
    </row>
    <row r="212" spans="2:4">
      <c r="B212" s="118"/>
      <c r="C212" s="119"/>
      <c r="D212" s="119"/>
    </row>
    <row r="213" spans="2:4">
      <c r="B213" s="118"/>
      <c r="C213" s="119"/>
      <c r="D213" s="119"/>
    </row>
    <row r="214" spans="2:4">
      <c r="B214" s="118"/>
      <c r="C214" s="119"/>
      <c r="D214" s="119"/>
    </row>
    <row r="215" spans="2:4">
      <c r="B215" s="118"/>
      <c r="C215" s="119"/>
      <c r="D215" s="119"/>
    </row>
    <row r="216" spans="2:4">
      <c r="B216" s="118"/>
      <c r="C216" s="119"/>
      <c r="D216" s="119"/>
    </row>
    <row r="217" spans="2:4">
      <c r="B217" s="118"/>
      <c r="C217" s="119"/>
      <c r="D217" s="119"/>
    </row>
    <row r="218" spans="2:4">
      <c r="B218" s="118"/>
      <c r="C218" s="119"/>
      <c r="D218" s="119"/>
    </row>
    <row r="219" spans="2:4">
      <c r="B219" s="118"/>
      <c r="C219" s="119"/>
      <c r="D219" s="119"/>
    </row>
    <row r="220" spans="2:4">
      <c r="B220" s="118"/>
      <c r="C220" s="119"/>
      <c r="D220" s="119"/>
    </row>
    <row r="221" spans="2:4">
      <c r="B221" s="118"/>
      <c r="C221" s="119"/>
      <c r="D221" s="119"/>
    </row>
    <row r="222" spans="2:4">
      <c r="B222" s="118"/>
      <c r="C222" s="119"/>
      <c r="D222" s="119"/>
    </row>
    <row r="223" spans="2:4">
      <c r="B223" s="118"/>
      <c r="C223" s="119"/>
      <c r="D223" s="119"/>
    </row>
    <row r="224" spans="2:4">
      <c r="B224" s="118"/>
      <c r="C224" s="119"/>
      <c r="D224" s="119"/>
    </row>
    <row r="225" spans="2:4">
      <c r="B225" s="118"/>
      <c r="C225" s="119"/>
      <c r="D225" s="119"/>
    </row>
    <row r="226" spans="2:4">
      <c r="B226" s="118"/>
      <c r="C226" s="119"/>
      <c r="D226" s="119"/>
    </row>
    <row r="227" spans="2:4">
      <c r="B227" s="118"/>
      <c r="C227" s="119"/>
      <c r="D227" s="119"/>
    </row>
    <row r="228" spans="2:4">
      <c r="B228" s="118"/>
      <c r="C228" s="119"/>
      <c r="D228" s="119"/>
    </row>
    <row r="229" spans="2:4">
      <c r="B229" s="118"/>
      <c r="C229" s="119"/>
      <c r="D229" s="119"/>
    </row>
    <row r="230" spans="2:4">
      <c r="B230" s="118"/>
      <c r="C230" s="119"/>
      <c r="D230" s="119"/>
    </row>
    <row r="231" spans="2:4">
      <c r="B231" s="118"/>
      <c r="C231" s="119"/>
      <c r="D231" s="119"/>
    </row>
    <row r="232" spans="2:4">
      <c r="B232" s="118"/>
      <c r="C232" s="119"/>
      <c r="D232" s="119"/>
    </row>
    <row r="233" spans="2:4">
      <c r="B233" s="118"/>
      <c r="C233" s="119"/>
      <c r="D233" s="119"/>
    </row>
    <row r="234" spans="2:4">
      <c r="B234" s="118"/>
      <c r="C234" s="119"/>
      <c r="D234" s="119"/>
    </row>
    <row r="235" spans="2:4">
      <c r="B235" s="118"/>
      <c r="C235" s="119"/>
      <c r="D235" s="119"/>
    </row>
    <row r="236" spans="2:4">
      <c r="B236" s="118"/>
      <c r="C236" s="119"/>
      <c r="D236" s="119"/>
    </row>
    <row r="237" spans="2:4">
      <c r="B237" s="118"/>
      <c r="C237" s="119"/>
      <c r="D237" s="119"/>
    </row>
    <row r="238" spans="2:4">
      <c r="B238" s="118"/>
      <c r="C238" s="119"/>
      <c r="D238" s="119"/>
    </row>
    <row r="239" spans="2:4">
      <c r="B239" s="118"/>
      <c r="C239" s="119"/>
      <c r="D239" s="119"/>
    </row>
    <row r="240" spans="2:4">
      <c r="B240" s="118"/>
      <c r="C240" s="119"/>
      <c r="D240" s="119"/>
    </row>
    <row r="241" spans="2:4">
      <c r="B241" s="118"/>
      <c r="C241" s="119"/>
      <c r="D241" s="119"/>
    </row>
    <row r="242" spans="2:4">
      <c r="B242" s="118"/>
      <c r="C242" s="119"/>
      <c r="D242" s="119"/>
    </row>
    <row r="243" spans="2:4">
      <c r="B243" s="118"/>
      <c r="C243" s="119"/>
      <c r="D243" s="119"/>
    </row>
    <row r="244" spans="2:4">
      <c r="B244" s="118"/>
      <c r="C244" s="119"/>
      <c r="D244" s="119"/>
    </row>
    <row r="245" spans="2:4">
      <c r="B245" s="118"/>
      <c r="C245" s="119"/>
      <c r="D245" s="119"/>
    </row>
    <row r="246" spans="2:4">
      <c r="B246" s="118"/>
      <c r="C246" s="119"/>
      <c r="D246" s="119"/>
    </row>
    <row r="247" spans="2:4">
      <c r="B247" s="118"/>
      <c r="C247" s="119"/>
      <c r="D247" s="119"/>
    </row>
    <row r="248" spans="2:4">
      <c r="B248" s="118"/>
      <c r="C248" s="119"/>
      <c r="D248" s="119"/>
    </row>
    <row r="249" spans="2:4">
      <c r="B249" s="118"/>
      <c r="C249" s="119"/>
      <c r="D249" s="119"/>
    </row>
    <row r="250" spans="2:4">
      <c r="B250" s="118"/>
      <c r="C250" s="119"/>
      <c r="D250" s="119"/>
    </row>
    <row r="251" spans="2:4">
      <c r="B251" s="118"/>
      <c r="C251" s="119"/>
      <c r="D251" s="119"/>
    </row>
    <row r="252" spans="2:4">
      <c r="B252" s="118"/>
      <c r="C252" s="119"/>
      <c r="D252" s="119"/>
    </row>
    <row r="253" spans="2:4">
      <c r="B253" s="118"/>
      <c r="C253" s="119"/>
      <c r="D253" s="119"/>
    </row>
    <row r="254" spans="2:4">
      <c r="B254" s="118"/>
      <c r="C254" s="119"/>
      <c r="D254" s="119"/>
    </row>
    <row r="255" spans="2:4">
      <c r="B255" s="118"/>
      <c r="C255" s="119"/>
      <c r="D255" s="119"/>
    </row>
    <row r="256" spans="2:4">
      <c r="B256" s="118"/>
      <c r="C256" s="119"/>
      <c r="D256" s="119"/>
    </row>
    <row r="257" spans="2:4">
      <c r="B257" s="118"/>
      <c r="C257" s="119"/>
      <c r="D257" s="119"/>
    </row>
    <row r="258" spans="2:4">
      <c r="B258" s="118"/>
      <c r="C258" s="119"/>
      <c r="D258" s="119"/>
    </row>
    <row r="259" spans="2:4">
      <c r="B259" s="118"/>
      <c r="C259" s="119"/>
      <c r="D259" s="119"/>
    </row>
    <row r="260" spans="2:4">
      <c r="B260" s="118"/>
      <c r="C260" s="119"/>
      <c r="D260" s="119"/>
    </row>
    <row r="261" spans="2:4">
      <c r="B261" s="118"/>
      <c r="C261" s="119"/>
      <c r="D261" s="119"/>
    </row>
    <row r="262" spans="2:4">
      <c r="B262" s="118"/>
      <c r="C262" s="119"/>
      <c r="D262" s="119"/>
    </row>
    <row r="263" spans="2:4">
      <c r="B263" s="118"/>
      <c r="C263" s="119"/>
      <c r="D263" s="119"/>
    </row>
    <row r="264" spans="2:4">
      <c r="B264" s="118"/>
      <c r="C264" s="119"/>
      <c r="D264" s="119"/>
    </row>
    <row r="265" spans="2:4">
      <c r="B265" s="118"/>
      <c r="C265" s="119"/>
      <c r="D265" s="119"/>
    </row>
    <row r="266" spans="2:4">
      <c r="B266" s="118"/>
      <c r="C266" s="119"/>
      <c r="D266" s="119"/>
    </row>
    <row r="267" spans="2:4">
      <c r="B267" s="118"/>
      <c r="C267" s="119"/>
      <c r="D267" s="119"/>
    </row>
    <row r="268" spans="2:4">
      <c r="B268" s="118"/>
      <c r="C268" s="119"/>
      <c r="D268" s="119"/>
    </row>
    <row r="269" spans="2:4">
      <c r="B269" s="118"/>
      <c r="C269" s="119"/>
      <c r="D269" s="119"/>
    </row>
    <row r="270" spans="2:4">
      <c r="B270" s="118"/>
      <c r="C270" s="119"/>
      <c r="D270" s="119"/>
    </row>
    <row r="271" spans="2:4">
      <c r="B271" s="118"/>
      <c r="C271" s="119"/>
      <c r="D271" s="119"/>
    </row>
    <row r="272" spans="2:4">
      <c r="B272" s="118"/>
      <c r="C272" s="119"/>
      <c r="D272" s="119"/>
    </row>
    <row r="273" spans="2:4">
      <c r="B273" s="118"/>
      <c r="C273" s="119"/>
      <c r="D273" s="119"/>
    </row>
    <row r="274" spans="2:4">
      <c r="B274" s="118"/>
      <c r="C274" s="119"/>
      <c r="D274" s="119"/>
    </row>
    <row r="275" spans="2:4">
      <c r="B275" s="118"/>
      <c r="C275" s="119"/>
      <c r="D275" s="119"/>
    </row>
    <row r="276" spans="2:4">
      <c r="B276" s="118"/>
      <c r="C276" s="119"/>
      <c r="D276" s="119"/>
    </row>
    <row r="277" spans="2:4">
      <c r="B277" s="118"/>
      <c r="C277" s="119"/>
      <c r="D277" s="119"/>
    </row>
    <row r="278" spans="2:4">
      <c r="B278" s="118"/>
      <c r="C278" s="119"/>
      <c r="D278" s="119"/>
    </row>
    <row r="279" spans="2:4">
      <c r="B279" s="118"/>
      <c r="C279" s="119"/>
      <c r="D279" s="119"/>
    </row>
    <row r="280" spans="2:4">
      <c r="B280" s="118"/>
      <c r="C280" s="119"/>
      <c r="D280" s="119"/>
    </row>
    <row r="281" spans="2:4">
      <c r="B281" s="118"/>
      <c r="C281" s="119"/>
      <c r="D281" s="119"/>
    </row>
    <row r="282" spans="2:4">
      <c r="B282" s="118"/>
      <c r="C282" s="119"/>
      <c r="D282" s="119"/>
    </row>
    <row r="283" spans="2:4">
      <c r="B283" s="118"/>
      <c r="C283" s="119"/>
      <c r="D283" s="119"/>
    </row>
    <row r="284" spans="2:4">
      <c r="B284" s="118"/>
      <c r="C284" s="119"/>
      <c r="D284" s="119"/>
    </row>
    <row r="285" spans="2:4">
      <c r="B285" s="118"/>
      <c r="C285" s="119"/>
      <c r="D285" s="119"/>
    </row>
    <row r="286" spans="2:4">
      <c r="B286" s="118"/>
      <c r="C286" s="119"/>
      <c r="D286" s="119"/>
    </row>
    <row r="287" spans="2:4">
      <c r="B287" s="118"/>
      <c r="C287" s="119"/>
      <c r="D287" s="119"/>
    </row>
    <row r="288" spans="2:4">
      <c r="B288" s="118"/>
      <c r="C288" s="119"/>
      <c r="D288" s="119"/>
    </row>
    <row r="289" spans="2:4">
      <c r="B289" s="118"/>
      <c r="C289" s="119"/>
      <c r="D289" s="119"/>
    </row>
    <row r="290" spans="2:4">
      <c r="B290" s="118"/>
      <c r="C290" s="119"/>
      <c r="D290" s="119"/>
    </row>
    <row r="291" spans="2:4">
      <c r="B291" s="118"/>
      <c r="C291" s="119"/>
      <c r="D291" s="119"/>
    </row>
    <row r="292" spans="2:4">
      <c r="B292" s="118"/>
      <c r="C292" s="119"/>
      <c r="D292" s="119"/>
    </row>
    <row r="293" spans="2:4">
      <c r="B293" s="118"/>
      <c r="C293" s="119"/>
      <c r="D293" s="119"/>
    </row>
    <row r="294" spans="2:4">
      <c r="B294" s="118"/>
      <c r="C294" s="119"/>
      <c r="D294" s="119"/>
    </row>
    <row r="295" spans="2:4">
      <c r="B295" s="118"/>
      <c r="C295" s="119"/>
      <c r="D295" s="119"/>
    </row>
    <row r="296" spans="2:4">
      <c r="B296" s="118"/>
      <c r="C296" s="119"/>
      <c r="D296" s="119"/>
    </row>
    <row r="297" spans="2:4">
      <c r="B297" s="118"/>
      <c r="C297" s="119"/>
      <c r="D297" s="119"/>
    </row>
    <row r="298" spans="2:4">
      <c r="B298" s="118"/>
      <c r="C298" s="119"/>
      <c r="D298" s="119"/>
    </row>
    <row r="299" spans="2:4">
      <c r="B299" s="118"/>
      <c r="C299" s="119"/>
      <c r="D299" s="119"/>
    </row>
    <row r="300" spans="2:4">
      <c r="B300" s="118"/>
      <c r="C300" s="119"/>
      <c r="D300" s="119"/>
    </row>
    <row r="301" spans="2:4">
      <c r="B301" s="118"/>
      <c r="C301" s="119"/>
      <c r="D301" s="119"/>
    </row>
    <row r="302" spans="2:4">
      <c r="B302" s="118"/>
      <c r="C302" s="119"/>
      <c r="D302" s="119"/>
    </row>
    <row r="303" spans="2:4">
      <c r="B303" s="118"/>
      <c r="C303" s="119"/>
      <c r="D303" s="119"/>
    </row>
    <row r="304" spans="2:4">
      <c r="B304" s="118"/>
      <c r="C304" s="119"/>
      <c r="D304" s="119"/>
    </row>
    <row r="305" spans="2:4">
      <c r="B305" s="118"/>
      <c r="C305" s="119"/>
      <c r="D305" s="119"/>
    </row>
    <row r="306" spans="2:4">
      <c r="B306" s="118"/>
      <c r="C306" s="119"/>
      <c r="D306" s="119"/>
    </row>
    <row r="307" spans="2:4">
      <c r="B307" s="118"/>
      <c r="C307" s="119"/>
      <c r="D307" s="119"/>
    </row>
    <row r="308" spans="2:4">
      <c r="B308" s="118"/>
      <c r="C308" s="119"/>
      <c r="D308" s="119"/>
    </row>
    <row r="309" spans="2:4">
      <c r="B309" s="118"/>
      <c r="C309" s="119"/>
      <c r="D309" s="119"/>
    </row>
    <row r="310" spans="2:4">
      <c r="B310" s="118"/>
      <c r="C310" s="119"/>
      <c r="D310" s="119"/>
    </row>
    <row r="311" spans="2:4">
      <c r="B311" s="118"/>
      <c r="C311" s="119"/>
      <c r="D311" s="119"/>
    </row>
    <row r="312" spans="2:4">
      <c r="B312" s="118"/>
      <c r="C312" s="119"/>
      <c r="D312" s="119"/>
    </row>
    <row r="313" spans="2:4">
      <c r="B313" s="118"/>
      <c r="C313" s="119"/>
      <c r="D313" s="119"/>
    </row>
    <row r="314" spans="2:4">
      <c r="B314" s="118"/>
      <c r="C314" s="119"/>
      <c r="D314" s="119"/>
    </row>
    <row r="315" spans="2:4">
      <c r="B315" s="118"/>
      <c r="C315" s="119"/>
      <c r="D315" s="119"/>
    </row>
    <row r="316" spans="2:4">
      <c r="B316" s="118"/>
      <c r="C316" s="119"/>
      <c r="D316" s="119"/>
    </row>
    <row r="317" spans="2:4">
      <c r="B317" s="118"/>
      <c r="C317" s="119"/>
      <c r="D317" s="119"/>
    </row>
    <row r="318" spans="2:4">
      <c r="B318" s="118"/>
      <c r="C318" s="119"/>
      <c r="D318" s="119"/>
    </row>
    <row r="319" spans="2:4">
      <c r="B319" s="118"/>
      <c r="C319" s="119"/>
      <c r="D319" s="119"/>
    </row>
    <row r="320" spans="2:4">
      <c r="B320" s="118"/>
      <c r="C320" s="119"/>
      <c r="D320" s="119"/>
    </row>
    <row r="321" spans="2:4">
      <c r="B321" s="118"/>
      <c r="C321" s="119"/>
      <c r="D321" s="119"/>
    </row>
    <row r="322" spans="2:4">
      <c r="B322" s="118"/>
      <c r="C322" s="119"/>
      <c r="D322" s="119"/>
    </row>
    <row r="323" spans="2:4">
      <c r="B323" s="118"/>
      <c r="C323" s="119"/>
      <c r="D323" s="119"/>
    </row>
    <row r="324" spans="2:4">
      <c r="B324" s="118"/>
      <c r="C324" s="119"/>
      <c r="D324" s="119"/>
    </row>
    <row r="325" spans="2:4">
      <c r="B325" s="118"/>
      <c r="C325" s="119"/>
      <c r="D325" s="119"/>
    </row>
    <row r="326" spans="2:4">
      <c r="B326" s="118"/>
      <c r="C326" s="119"/>
      <c r="D326" s="119"/>
    </row>
    <row r="327" spans="2:4">
      <c r="B327" s="118"/>
      <c r="C327" s="119"/>
      <c r="D327" s="119"/>
    </row>
    <row r="328" spans="2:4">
      <c r="B328" s="118"/>
      <c r="C328" s="119"/>
      <c r="D328" s="119"/>
    </row>
    <row r="329" spans="2:4">
      <c r="B329" s="118"/>
      <c r="C329" s="119"/>
      <c r="D329" s="119"/>
    </row>
    <row r="330" spans="2:4">
      <c r="B330" s="118"/>
      <c r="C330" s="119"/>
      <c r="D330" s="119"/>
    </row>
    <row r="331" spans="2:4">
      <c r="B331" s="118"/>
      <c r="C331" s="119"/>
      <c r="D331" s="119"/>
    </row>
    <row r="332" spans="2:4">
      <c r="B332" s="118"/>
      <c r="C332" s="119"/>
      <c r="D332" s="119"/>
    </row>
    <row r="333" spans="2:4">
      <c r="B333" s="118"/>
      <c r="C333" s="119"/>
      <c r="D333" s="119"/>
    </row>
    <row r="334" spans="2:4">
      <c r="B334" s="118"/>
      <c r="C334" s="119"/>
      <c r="D334" s="119"/>
    </row>
    <row r="335" spans="2:4">
      <c r="B335" s="118"/>
      <c r="C335" s="119"/>
      <c r="D335" s="119"/>
    </row>
    <row r="336" spans="2:4">
      <c r="B336" s="118"/>
      <c r="C336" s="119"/>
      <c r="D336" s="119"/>
    </row>
    <row r="337" spans="2:4">
      <c r="B337" s="118"/>
      <c r="C337" s="119"/>
      <c r="D337" s="119"/>
    </row>
    <row r="338" spans="2:4">
      <c r="B338" s="118"/>
      <c r="C338" s="119"/>
      <c r="D338" s="119"/>
    </row>
    <row r="339" spans="2:4">
      <c r="B339" s="118"/>
      <c r="C339" s="119"/>
      <c r="D339" s="119"/>
    </row>
    <row r="340" spans="2:4">
      <c r="B340" s="118"/>
      <c r="C340" s="119"/>
      <c r="D340" s="119"/>
    </row>
    <row r="341" spans="2:4">
      <c r="B341" s="118"/>
      <c r="C341" s="119"/>
      <c r="D341" s="119"/>
    </row>
    <row r="342" spans="2:4">
      <c r="B342" s="118"/>
      <c r="C342" s="119"/>
      <c r="D342" s="119"/>
    </row>
    <row r="343" spans="2:4">
      <c r="B343" s="118"/>
      <c r="C343" s="119"/>
      <c r="D343" s="119"/>
    </row>
    <row r="344" spans="2:4">
      <c r="B344" s="118"/>
      <c r="C344" s="119"/>
      <c r="D344" s="119"/>
    </row>
    <row r="345" spans="2:4">
      <c r="B345" s="118"/>
      <c r="C345" s="119"/>
      <c r="D345" s="119"/>
    </row>
    <row r="346" spans="2:4">
      <c r="B346" s="118"/>
      <c r="C346" s="119"/>
      <c r="D346" s="119"/>
    </row>
    <row r="347" spans="2:4">
      <c r="B347" s="118"/>
      <c r="C347" s="119"/>
      <c r="D347" s="119"/>
    </row>
    <row r="348" spans="2:4">
      <c r="B348" s="118"/>
      <c r="C348" s="119"/>
      <c r="D348" s="119"/>
    </row>
    <row r="349" spans="2:4">
      <c r="B349" s="118"/>
      <c r="C349" s="119"/>
      <c r="D349" s="119"/>
    </row>
    <row r="350" spans="2:4">
      <c r="B350" s="118"/>
      <c r="C350" s="119"/>
      <c r="D350" s="119"/>
    </row>
    <row r="351" spans="2:4">
      <c r="B351" s="118"/>
      <c r="C351" s="119"/>
      <c r="D351" s="119"/>
    </row>
    <row r="352" spans="2:4">
      <c r="B352" s="118"/>
      <c r="C352" s="119"/>
      <c r="D352" s="119"/>
    </row>
    <row r="353" spans="2:4">
      <c r="B353" s="118"/>
      <c r="C353" s="119"/>
      <c r="D353" s="119"/>
    </row>
    <row r="354" spans="2:4">
      <c r="B354" s="118"/>
      <c r="C354" s="119"/>
      <c r="D354" s="119"/>
    </row>
    <row r="355" spans="2:4">
      <c r="B355" s="118"/>
      <c r="C355" s="119"/>
      <c r="D355" s="119"/>
    </row>
    <row r="356" spans="2:4">
      <c r="B356" s="118"/>
      <c r="C356" s="119"/>
      <c r="D356" s="119"/>
    </row>
    <row r="357" spans="2:4">
      <c r="B357" s="118"/>
      <c r="C357" s="119"/>
      <c r="D357" s="119"/>
    </row>
    <row r="358" spans="2:4">
      <c r="B358" s="118"/>
      <c r="C358" s="119"/>
      <c r="D358" s="119"/>
    </row>
    <row r="359" spans="2:4">
      <c r="B359" s="118"/>
      <c r="C359" s="119"/>
      <c r="D359" s="119"/>
    </row>
    <row r="360" spans="2:4">
      <c r="B360" s="118"/>
      <c r="C360" s="119"/>
      <c r="D360" s="119"/>
    </row>
    <row r="361" spans="2:4">
      <c r="B361" s="118"/>
      <c r="C361" s="119"/>
      <c r="D361" s="119"/>
    </row>
    <row r="362" spans="2:4">
      <c r="B362" s="118"/>
      <c r="C362" s="119"/>
      <c r="D362" s="119"/>
    </row>
    <row r="363" spans="2:4">
      <c r="B363" s="118"/>
      <c r="C363" s="119"/>
      <c r="D363" s="119"/>
    </row>
    <row r="364" spans="2:4">
      <c r="B364" s="118"/>
      <c r="C364" s="119"/>
      <c r="D364" s="119"/>
    </row>
    <row r="365" spans="2:4">
      <c r="B365" s="118"/>
      <c r="C365" s="119"/>
      <c r="D365" s="119"/>
    </row>
    <row r="366" spans="2:4">
      <c r="B366" s="118"/>
      <c r="C366" s="119"/>
      <c r="D366" s="119"/>
    </row>
    <row r="367" spans="2:4">
      <c r="B367" s="118"/>
      <c r="C367" s="119"/>
      <c r="D367" s="119"/>
    </row>
    <row r="368" spans="2:4">
      <c r="B368" s="118"/>
      <c r="C368" s="119"/>
      <c r="D368" s="119"/>
    </row>
    <row r="369" spans="2:4">
      <c r="B369" s="118"/>
      <c r="C369" s="119"/>
      <c r="D369" s="119"/>
    </row>
    <row r="370" spans="2:4">
      <c r="B370" s="118"/>
      <c r="C370" s="119"/>
      <c r="D370" s="119"/>
    </row>
    <row r="371" spans="2:4">
      <c r="B371" s="118"/>
      <c r="C371" s="119"/>
      <c r="D371" s="119"/>
    </row>
    <row r="372" spans="2:4">
      <c r="B372" s="118"/>
      <c r="C372" s="119"/>
      <c r="D372" s="119"/>
    </row>
    <row r="373" spans="2:4">
      <c r="B373" s="118"/>
      <c r="C373" s="119"/>
      <c r="D373" s="119"/>
    </row>
    <row r="374" spans="2:4">
      <c r="B374" s="118"/>
      <c r="C374" s="119"/>
      <c r="D374" s="119"/>
    </row>
    <row r="375" spans="2:4">
      <c r="B375" s="118"/>
      <c r="C375" s="119"/>
      <c r="D375" s="119"/>
    </row>
    <row r="376" spans="2:4">
      <c r="B376" s="118"/>
      <c r="C376" s="119"/>
      <c r="D376" s="119"/>
    </row>
    <row r="377" spans="2:4">
      <c r="B377" s="118"/>
      <c r="C377" s="119"/>
      <c r="D377" s="119"/>
    </row>
    <row r="378" spans="2:4">
      <c r="B378" s="118"/>
      <c r="C378" s="119"/>
      <c r="D378" s="119"/>
    </row>
    <row r="379" spans="2:4">
      <c r="B379" s="118"/>
      <c r="C379" s="119"/>
      <c r="D379" s="119"/>
    </row>
    <row r="380" spans="2:4">
      <c r="B380" s="118"/>
      <c r="C380" s="119"/>
      <c r="D380" s="119"/>
    </row>
    <row r="381" spans="2:4">
      <c r="B381" s="118"/>
      <c r="C381" s="119"/>
      <c r="D381" s="119"/>
    </row>
    <row r="382" spans="2:4">
      <c r="B382" s="118"/>
      <c r="C382" s="119"/>
      <c r="D382" s="119"/>
    </row>
    <row r="383" spans="2:4">
      <c r="B383" s="118"/>
      <c r="C383" s="119"/>
      <c r="D383" s="119"/>
    </row>
    <row r="384" spans="2:4">
      <c r="B384" s="118"/>
      <c r="C384" s="119"/>
      <c r="D384" s="119"/>
    </row>
    <row r="385" spans="2:4">
      <c r="B385" s="118"/>
      <c r="C385" s="119"/>
      <c r="D385" s="119"/>
    </row>
    <row r="386" spans="2:4">
      <c r="B386" s="118"/>
      <c r="C386" s="119"/>
      <c r="D386" s="119"/>
    </row>
    <row r="387" spans="2:4">
      <c r="B387" s="118"/>
      <c r="C387" s="119"/>
      <c r="D387" s="119"/>
    </row>
    <row r="388" spans="2:4">
      <c r="B388" s="118"/>
      <c r="C388" s="119"/>
      <c r="D388" s="119"/>
    </row>
    <row r="389" spans="2:4">
      <c r="B389" s="118"/>
      <c r="C389" s="119"/>
      <c r="D389" s="119"/>
    </row>
    <row r="390" spans="2:4">
      <c r="B390" s="118"/>
      <c r="C390" s="119"/>
      <c r="D390" s="119"/>
    </row>
    <row r="391" spans="2:4">
      <c r="B391" s="118"/>
      <c r="C391" s="119"/>
      <c r="D391" s="119"/>
    </row>
    <row r="392" spans="2:4">
      <c r="B392" s="118"/>
      <c r="C392" s="119"/>
      <c r="D392" s="119"/>
    </row>
    <row r="393" spans="2:4">
      <c r="B393" s="118"/>
      <c r="C393" s="119"/>
      <c r="D393" s="119"/>
    </row>
    <row r="394" spans="2:4">
      <c r="B394" s="118"/>
      <c r="C394" s="119"/>
      <c r="D394" s="119"/>
    </row>
    <row r="395" spans="2:4">
      <c r="B395" s="118"/>
      <c r="C395" s="119"/>
      <c r="D395" s="119"/>
    </row>
    <row r="396" spans="2:4">
      <c r="B396" s="118"/>
      <c r="C396" s="119"/>
      <c r="D396" s="119"/>
    </row>
    <row r="397" spans="2:4">
      <c r="B397" s="118"/>
      <c r="C397" s="119"/>
      <c r="D397" s="119"/>
    </row>
    <row r="398" spans="2:4">
      <c r="B398" s="118"/>
      <c r="C398" s="119"/>
      <c r="D398" s="119"/>
    </row>
    <row r="399" spans="2:4">
      <c r="B399" s="118"/>
      <c r="C399" s="119"/>
      <c r="D399" s="119"/>
    </row>
    <row r="400" spans="2:4">
      <c r="B400" s="118"/>
      <c r="C400" s="119"/>
      <c r="D400" s="119"/>
    </row>
    <row r="401" spans="2:4">
      <c r="B401" s="118"/>
      <c r="C401" s="119"/>
      <c r="D401" s="119"/>
    </row>
    <row r="402" spans="2:4">
      <c r="B402" s="118"/>
      <c r="C402" s="119"/>
      <c r="D402" s="119"/>
    </row>
    <row r="403" spans="2:4">
      <c r="B403" s="118"/>
      <c r="C403" s="119"/>
      <c r="D403" s="119"/>
    </row>
    <row r="404" spans="2:4">
      <c r="B404" s="118"/>
      <c r="C404" s="119"/>
      <c r="D404" s="119"/>
    </row>
    <row r="405" spans="2:4">
      <c r="B405" s="118"/>
      <c r="C405" s="119"/>
      <c r="D405" s="119"/>
    </row>
    <row r="406" spans="2:4">
      <c r="B406" s="118"/>
      <c r="C406" s="119"/>
      <c r="D406" s="119"/>
    </row>
    <row r="407" spans="2:4">
      <c r="B407" s="118"/>
      <c r="C407" s="119"/>
      <c r="D407" s="119"/>
    </row>
    <row r="408" spans="2:4">
      <c r="B408" s="118"/>
      <c r="C408" s="119"/>
      <c r="D408" s="119"/>
    </row>
    <row r="409" spans="2:4">
      <c r="B409" s="118"/>
      <c r="C409" s="119"/>
      <c r="D409" s="119"/>
    </row>
    <row r="410" spans="2:4">
      <c r="B410" s="118"/>
      <c r="C410" s="119"/>
      <c r="D410" s="119"/>
    </row>
    <row r="411" spans="2:4">
      <c r="B411" s="118"/>
      <c r="C411" s="119"/>
      <c r="D411" s="119"/>
    </row>
    <row r="412" spans="2:4">
      <c r="B412" s="118"/>
      <c r="C412" s="119"/>
      <c r="D412" s="119"/>
    </row>
    <row r="413" spans="2:4">
      <c r="B413" s="118"/>
      <c r="C413" s="119"/>
      <c r="D413" s="119"/>
    </row>
    <row r="414" spans="2:4">
      <c r="B414" s="118"/>
      <c r="C414" s="119"/>
      <c r="D414" s="119"/>
    </row>
    <row r="415" spans="2:4">
      <c r="B415" s="118"/>
      <c r="C415" s="119"/>
      <c r="D415" s="119"/>
    </row>
    <row r="416" spans="2:4">
      <c r="B416" s="118"/>
      <c r="C416" s="119"/>
      <c r="D416" s="119"/>
    </row>
    <row r="417" spans="2:4">
      <c r="B417" s="118"/>
      <c r="C417" s="119"/>
      <c r="D417" s="119"/>
    </row>
    <row r="418" spans="2:4">
      <c r="B418" s="118"/>
      <c r="C418" s="119"/>
      <c r="D418" s="119"/>
    </row>
    <row r="419" spans="2:4">
      <c r="B419" s="118"/>
      <c r="C419" s="119"/>
      <c r="D419" s="119"/>
    </row>
    <row r="420" spans="2:4">
      <c r="B420" s="118"/>
      <c r="C420" s="119"/>
      <c r="D420" s="119"/>
    </row>
    <row r="421" spans="2:4">
      <c r="B421" s="118"/>
      <c r="C421" s="119"/>
      <c r="D421" s="119"/>
    </row>
    <row r="422" spans="2:4">
      <c r="B422" s="118"/>
      <c r="C422" s="119"/>
      <c r="D422" s="119"/>
    </row>
    <row r="423" spans="2:4">
      <c r="B423" s="118"/>
      <c r="C423" s="119"/>
      <c r="D423" s="119"/>
    </row>
    <row r="424" spans="2:4">
      <c r="B424" s="118"/>
      <c r="C424" s="119"/>
      <c r="D424" s="119"/>
    </row>
    <row r="425" spans="2:4">
      <c r="B425" s="118"/>
      <c r="C425" s="119"/>
      <c r="D425" s="119"/>
    </row>
    <row r="426" spans="2:4">
      <c r="B426" s="118"/>
      <c r="C426" s="119"/>
      <c r="D426" s="119"/>
    </row>
    <row r="427" spans="2:4">
      <c r="B427" s="118"/>
      <c r="C427" s="119"/>
      <c r="D427" s="119"/>
    </row>
    <row r="428" spans="2:4">
      <c r="B428" s="118"/>
      <c r="C428" s="119"/>
      <c r="D428" s="119"/>
    </row>
    <row r="429" spans="2:4">
      <c r="B429" s="118"/>
      <c r="C429" s="119"/>
      <c r="D429" s="119"/>
    </row>
    <row r="430" spans="2:4">
      <c r="B430" s="118"/>
      <c r="C430" s="119"/>
      <c r="D430" s="119"/>
    </row>
    <row r="431" spans="2:4">
      <c r="B431" s="118"/>
      <c r="C431" s="119"/>
      <c r="D431" s="119"/>
    </row>
    <row r="432" spans="2:4">
      <c r="B432" s="118"/>
      <c r="C432" s="119"/>
      <c r="D432" s="119"/>
    </row>
    <row r="433" spans="2:4">
      <c r="B433" s="118"/>
      <c r="C433" s="119"/>
      <c r="D433" s="119"/>
    </row>
    <row r="434" spans="2:4">
      <c r="B434" s="118"/>
      <c r="C434" s="119"/>
      <c r="D434" s="119"/>
    </row>
    <row r="435" spans="2:4">
      <c r="B435" s="118"/>
      <c r="C435" s="119"/>
      <c r="D435" s="119"/>
    </row>
    <row r="436" spans="2:4">
      <c r="B436" s="118"/>
      <c r="C436" s="119"/>
      <c r="D436" s="119"/>
    </row>
    <row r="437" spans="2:4">
      <c r="B437" s="118"/>
      <c r="C437" s="119"/>
      <c r="D437" s="119"/>
    </row>
    <row r="438" spans="2:4">
      <c r="B438" s="118"/>
      <c r="C438" s="119"/>
      <c r="D438" s="119"/>
    </row>
    <row r="439" spans="2:4">
      <c r="B439" s="118"/>
      <c r="C439" s="119"/>
      <c r="D439" s="119"/>
    </row>
    <row r="440" spans="2:4">
      <c r="B440" s="118"/>
      <c r="C440" s="119"/>
      <c r="D440" s="119"/>
    </row>
    <row r="441" spans="2:4">
      <c r="B441" s="118"/>
      <c r="C441" s="119"/>
      <c r="D441" s="119"/>
    </row>
    <row r="442" spans="2:4">
      <c r="B442" s="118"/>
      <c r="C442" s="119"/>
      <c r="D442" s="119"/>
    </row>
    <row r="443" spans="2:4">
      <c r="B443" s="118"/>
      <c r="C443" s="119"/>
      <c r="D443" s="119"/>
    </row>
    <row r="444" spans="2:4">
      <c r="B444" s="118"/>
      <c r="C444" s="119"/>
      <c r="D444" s="119"/>
    </row>
    <row r="445" spans="2:4">
      <c r="B445" s="118"/>
      <c r="C445" s="119"/>
      <c r="D445" s="119"/>
    </row>
    <row r="446" spans="2:4">
      <c r="B446" s="118"/>
      <c r="C446" s="119"/>
      <c r="D446" s="119"/>
    </row>
    <row r="447" spans="2:4">
      <c r="B447" s="118"/>
      <c r="C447" s="119"/>
      <c r="D447" s="119"/>
    </row>
    <row r="448" spans="2:4">
      <c r="B448" s="118"/>
      <c r="C448" s="119"/>
      <c r="D448" s="119"/>
    </row>
    <row r="449" spans="2:4">
      <c r="B449" s="118"/>
      <c r="C449" s="119"/>
      <c r="D449" s="119"/>
    </row>
    <row r="450" spans="2:4">
      <c r="B450" s="118"/>
      <c r="C450" s="119"/>
      <c r="D450" s="119"/>
    </row>
    <row r="451" spans="2:4">
      <c r="B451" s="118"/>
      <c r="C451" s="119"/>
      <c r="D451" s="119"/>
    </row>
    <row r="452" spans="2:4">
      <c r="B452" s="118"/>
      <c r="C452" s="119"/>
      <c r="D452" s="119"/>
    </row>
    <row r="453" spans="2:4">
      <c r="B453" s="118"/>
      <c r="C453" s="119"/>
      <c r="D453" s="119"/>
    </row>
    <row r="454" spans="2:4">
      <c r="B454" s="118"/>
      <c r="C454" s="119"/>
      <c r="D454" s="119"/>
    </row>
    <row r="455" spans="2:4">
      <c r="B455" s="118"/>
      <c r="C455" s="119"/>
      <c r="D455" s="119"/>
    </row>
    <row r="456" spans="2:4">
      <c r="B456" s="118"/>
      <c r="C456" s="119"/>
      <c r="D456" s="119"/>
    </row>
    <row r="457" spans="2:4">
      <c r="B457" s="118"/>
      <c r="C457" s="119"/>
      <c r="D457" s="119"/>
    </row>
    <row r="458" spans="2:4">
      <c r="B458" s="118"/>
      <c r="C458" s="119"/>
      <c r="D458" s="119"/>
    </row>
    <row r="459" spans="2:4">
      <c r="B459" s="118"/>
      <c r="C459" s="119"/>
      <c r="D459" s="119"/>
    </row>
    <row r="460" spans="2:4">
      <c r="B460" s="118"/>
      <c r="C460" s="119"/>
      <c r="D460" s="119"/>
    </row>
    <row r="461" spans="2:4">
      <c r="B461" s="118"/>
      <c r="C461" s="119"/>
      <c r="D461" s="119"/>
    </row>
    <row r="462" spans="2:4">
      <c r="B462" s="118"/>
      <c r="C462" s="119"/>
      <c r="D462" s="119"/>
    </row>
    <row r="463" spans="2:4">
      <c r="B463" s="118"/>
      <c r="C463" s="119"/>
      <c r="D463" s="119"/>
    </row>
    <row r="464" spans="2:4">
      <c r="B464" s="118"/>
      <c r="C464" s="119"/>
      <c r="D464" s="119"/>
    </row>
    <row r="465" spans="2:4">
      <c r="B465" s="118"/>
      <c r="C465" s="119"/>
      <c r="D465" s="119"/>
    </row>
    <row r="466" spans="2:4">
      <c r="B466" s="118"/>
      <c r="C466" s="119"/>
      <c r="D466" s="119"/>
    </row>
    <row r="467" spans="2:4">
      <c r="B467" s="118"/>
      <c r="C467" s="119"/>
      <c r="D467" s="119"/>
    </row>
    <row r="468" spans="2:4">
      <c r="B468" s="118"/>
      <c r="C468" s="119"/>
      <c r="D468" s="119"/>
    </row>
    <row r="469" spans="2:4">
      <c r="B469" s="118"/>
      <c r="C469" s="119"/>
      <c r="D469" s="119"/>
    </row>
    <row r="470" spans="2:4">
      <c r="B470" s="118"/>
      <c r="C470" s="119"/>
      <c r="D470" s="119"/>
    </row>
    <row r="471" spans="2:4">
      <c r="B471" s="118"/>
      <c r="C471" s="119"/>
      <c r="D471" s="119"/>
    </row>
    <row r="472" spans="2:4">
      <c r="B472" s="118"/>
      <c r="C472" s="119"/>
      <c r="D472" s="119"/>
    </row>
    <row r="473" spans="2:4">
      <c r="B473" s="118"/>
      <c r="C473" s="119"/>
      <c r="D473" s="119"/>
    </row>
    <row r="474" spans="2:4">
      <c r="B474" s="118"/>
      <c r="C474" s="119"/>
      <c r="D474" s="119"/>
    </row>
    <row r="475" spans="2:4">
      <c r="B475" s="118"/>
      <c r="C475" s="119"/>
      <c r="D475" s="119"/>
    </row>
    <row r="476" spans="2:4">
      <c r="B476" s="118"/>
      <c r="C476" s="119"/>
      <c r="D476" s="119"/>
    </row>
    <row r="477" spans="2:4">
      <c r="B477" s="118"/>
      <c r="C477" s="119"/>
      <c r="D477" s="119"/>
    </row>
    <row r="478" spans="2:4">
      <c r="B478" s="118"/>
      <c r="C478" s="119"/>
      <c r="D478" s="119"/>
    </row>
    <row r="479" spans="2:4">
      <c r="B479" s="118"/>
      <c r="C479" s="119"/>
      <c r="D479" s="119"/>
    </row>
    <row r="480" spans="2:4">
      <c r="B480" s="118"/>
      <c r="C480" s="119"/>
      <c r="D480" s="119"/>
    </row>
    <row r="481" spans="2:4">
      <c r="B481" s="118"/>
      <c r="C481" s="119"/>
      <c r="D481" s="119"/>
    </row>
    <row r="482" spans="2:4">
      <c r="B482" s="118"/>
      <c r="C482" s="119"/>
      <c r="D482" s="119"/>
    </row>
    <row r="483" spans="2:4">
      <c r="B483" s="118"/>
      <c r="C483" s="119"/>
      <c r="D483" s="119"/>
    </row>
    <row r="484" spans="2:4">
      <c r="B484" s="118"/>
      <c r="C484" s="119"/>
      <c r="D484" s="119"/>
    </row>
    <row r="485" spans="2:4">
      <c r="B485" s="118"/>
      <c r="C485" s="119"/>
      <c r="D485" s="119"/>
    </row>
    <row r="486" spans="2:4">
      <c r="B486" s="118"/>
      <c r="C486" s="119"/>
      <c r="D486" s="119"/>
    </row>
    <row r="487" spans="2:4">
      <c r="B487" s="118"/>
      <c r="C487" s="119"/>
      <c r="D487" s="119"/>
    </row>
    <row r="488" spans="2:4">
      <c r="B488" s="118"/>
      <c r="C488" s="119"/>
      <c r="D488" s="119"/>
    </row>
    <row r="489" spans="2:4">
      <c r="B489" s="118"/>
      <c r="C489" s="119"/>
      <c r="D489" s="119"/>
    </row>
    <row r="490" spans="2:4">
      <c r="B490" s="118"/>
      <c r="C490" s="119"/>
      <c r="D490" s="119"/>
    </row>
    <row r="491" spans="2:4">
      <c r="B491" s="118"/>
      <c r="C491" s="119"/>
      <c r="D491" s="119"/>
    </row>
    <row r="492" spans="2:4">
      <c r="B492" s="118"/>
      <c r="C492" s="119"/>
      <c r="D492" s="119"/>
    </row>
    <row r="493" spans="2:4">
      <c r="B493" s="118"/>
      <c r="C493" s="119"/>
      <c r="D493" s="119"/>
    </row>
    <row r="494" spans="2:4">
      <c r="B494" s="118"/>
      <c r="C494" s="119"/>
      <c r="D494" s="119"/>
    </row>
    <row r="495" spans="2:4">
      <c r="B495" s="118"/>
      <c r="C495" s="119"/>
      <c r="D495" s="119"/>
    </row>
    <row r="496" spans="2:4">
      <c r="B496" s="118"/>
      <c r="C496" s="119"/>
      <c r="D496" s="119"/>
    </row>
    <row r="497" spans="2:4">
      <c r="B497" s="118"/>
      <c r="C497" s="119"/>
      <c r="D497" s="119"/>
    </row>
    <row r="498" spans="2:4">
      <c r="B498" s="118"/>
      <c r="C498" s="119"/>
      <c r="D498" s="119"/>
    </row>
    <row r="499" spans="2:4">
      <c r="B499" s="118"/>
      <c r="C499" s="119"/>
      <c r="D499" s="119"/>
    </row>
    <row r="500" spans="2:4">
      <c r="B500" s="118"/>
      <c r="C500" s="119"/>
      <c r="D500" s="119"/>
    </row>
    <row r="501" spans="2:4">
      <c r="B501" s="118"/>
      <c r="C501" s="119"/>
      <c r="D501" s="119"/>
    </row>
    <row r="502" spans="2:4">
      <c r="B502" s="118"/>
      <c r="C502" s="119"/>
      <c r="D502" s="119"/>
    </row>
    <row r="503" spans="2:4">
      <c r="B503" s="118"/>
      <c r="C503" s="119"/>
      <c r="D503" s="119"/>
    </row>
    <row r="504" spans="2:4">
      <c r="B504" s="118"/>
      <c r="C504" s="119"/>
      <c r="D504" s="119"/>
    </row>
    <row r="505" spans="2:4">
      <c r="B505" s="118"/>
      <c r="C505" s="119"/>
      <c r="D505" s="119"/>
    </row>
    <row r="506" spans="2:4">
      <c r="B506" s="118"/>
      <c r="C506" s="119"/>
      <c r="D506" s="119"/>
    </row>
    <row r="507" spans="2:4">
      <c r="B507" s="118"/>
      <c r="C507" s="119"/>
      <c r="D507" s="119"/>
    </row>
    <row r="508" spans="2:4">
      <c r="B508" s="118"/>
      <c r="C508" s="119"/>
      <c r="D508" s="119"/>
    </row>
    <row r="509" spans="2:4">
      <c r="B509" s="118"/>
      <c r="C509" s="119"/>
      <c r="D509" s="119"/>
    </row>
    <row r="510" spans="2:4">
      <c r="B510" s="118"/>
      <c r="C510" s="119"/>
      <c r="D510" s="119"/>
    </row>
    <row r="511" spans="2:4">
      <c r="B511" s="118"/>
      <c r="C511" s="119"/>
      <c r="D511" s="119"/>
    </row>
    <row r="512" spans="2:4">
      <c r="B512" s="118"/>
      <c r="C512" s="119"/>
      <c r="D512" s="119"/>
    </row>
    <row r="513" spans="2:4">
      <c r="B513" s="118"/>
      <c r="C513" s="119"/>
      <c r="D513" s="119"/>
    </row>
    <row r="514" spans="2:4">
      <c r="B514" s="118"/>
      <c r="C514" s="119"/>
      <c r="D514" s="119"/>
    </row>
    <row r="515" spans="2:4">
      <c r="B515" s="118"/>
      <c r="C515" s="119"/>
      <c r="D515" s="119"/>
    </row>
    <row r="516" spans="2:4">
      <c r="B516" s="118"/>
      <c r="C516" s="119"/>
      <c r="D516" s="119"/>
    </row>
    <row r="517" spans="2:4">
      <c r="B517" s="118"/>
      <c r="C517" s="119"/>
      <c r="D517" s="119"/>
    </row>
    <row r="518" spans="2:4">
      <c r="B518" s="118"/>
      <c r="C518" s="119"/>
      <c r="D518" s="119"/>
    </row>
    <row r="519" spans="2:4">
      <c r="B519" s="118"/>
      <c r="C519" s="119"/>
      <c r="D519" s="119"/>
    </row>
    <row r="520" spans="2:4">
      <c r="B520" s="118"/>
      <c r="C520" s="119"/>
      <c r="D520" s="119"/>
    </row>
    <row r="521" spans="2:4">
      <c r="B521" s="118"/>
      <c r="C521" s="119"/>
      <c r="D521" s="119"/>
    </row>
    <row r="522" spans="2:4">
      <c r="B522" s="118"/>
      <c r="C522" s="119"/>
      <c r="D522" s="119"/>
    </row>
    <row r="523" spans="2:4">
      <c r="B523" s="118"/>
      <c r="C523" s="119"/>
      <c r="D523" s="119"/>
    </row>
    <row r="524" spans="2:4">
      <c r="B524" s="118"/>
      <c r="C524" s="119"/>
      <c r="D524" s="119"/>
    </row>
    <row r="525" spans="2:4">
      <c r="B525" s="118"/>
      <c r="C525" s="119"/>
      <c r="D525" s="119"/>
    </row>
    <row r="526" spans="2:4">
      <c r="B526" s="118"/>
      <c r="C526" s="119"/>
      <c r="D526" s="119"/>
    </row>
    <row r="527" spans="2:4">
      <c r="B527" s="118"/>
      <c r="C527" s="119"/>
      <c r="D527" s="119"/>
    </row>
    <row r="528" spans="2:4">
      <c r="B528" s="118"/>
      <c r="C528" s="119"/>
      <c r="D528" s="119"/>
    </row>
    <row r="529" spans="2:4">
      <c r="B529" s="118"/>
      <c r="C529" s="119"/>
      <c r="D529" s="119"/>
    </row>
    <row r="530" spans="2:4">
      <c r="B530" s="118"/>
      <c r="C530" s="119"/>
      <c r="D530" s="119"/>
    </row>
    <row r="531" spans="2:4">
      <c r="B531" s="118"/>
      <c r="C531" s="119"/>
      <c r="D531" s="119"/>
    </row>
    <row r="532" spans="2:4">
      <c r="B532" s="118"/>
      <c r="C532" s="119"/>
      <c r="D532" s="119"/>
    </row>
    <row r="533" spans="2:4">
      <c r="B533" s="118"/>
      <c r="C533" s="119"/>
      <c r="D533" s="119"/>
    </row>
    <row r="534" spans="2:4">
      <c r="B534" s="118"/>
      <c r="C534" s="119"/>
      <c r="D534" s="119"/>
    </row>
    <row r="535" spans="2:4">
      <c r="B535" s="118"/>
      <c r="C535" s="119"/>
      <c r="D535" s="119"/>
    </row>
    <row r="536" spans="2:4">
      <c r="B536" s="118"/>
      <c r="C536" s="119"/>
      <c r="D536" s="119"/>
    </row>
    <row r="537" spans="2:4">
      <c r="B537" s="118"/>
      <c r="C537" s="119"/>
      <c r="D537" s="119"/>
    </row>
    <row r="538" spans="2:4">
      <c r="B538" s="118"/>
      <c r="C538" s="119"/>
      <c r="D538" s="119"/>
    </row>
    <row r="539" spans="2:4">
      <c r="B539" s="118"/>
      <c r="C539" s="119"/>
      <c r="D539" s="119"/>
    </row>
    <row r="540" spans="2:4">
      <c r="B540" s="118"/>
      <c r="C540" s="119"/>
      <c r="D540" s="119"/>
    </row>
    <row r="541" spans="2:4">
      <c r="B541" s="118"/>
      <c r="C541" s="119"/>
      <c r="D541" s="119"/>
    </row>
    <row r="542" spans="2:4">
      <c r="B542" s="118"/>
      <c r="C542" s="119"/>
      <c r="D542" s="119"/>
    </row>
    <row r="543" spans="2:4">
      <c r="B543" s="118"/>
      <c r="C543" s="119"/>
      <c r="D543" s="119"/>
    </row>
    <row r="544" spans="2:4">
      <c r="B544" s="118"/>
      <c r="C544" s="119"/>
      <c r="D544" s="119"/>
    </row>
    <row r="545" spans="2:4">
      <c r="B545" s="118"/>
      <c r="C545" s="119"/>
      <c r="D545" s="119"/>
    </row>
    <row r="546" spans="2:4">
      <c r="B546" s="118"/>
      <c r="C546" s="119"/>
      <c r="D546" s="119"/>
    </row>
    <row r="547" spans="2:4">
      <c r="B547" s="118"/>
      <c r="C547" s="119"/>
      <c r="D547" s="119"/>
    </row>
    <row r="548" spans="2:4">
      <c r="B548" s="118"/>
      <c r="C548" s="119"/>
      <c r="D548" s="119"/>
    </row>
    <row r="549" spans="2:4">
      <c r="B549" s="118"/>
      <c r="C549" s="119"/>
      <c r="D549" s="119"/>
    </row>
    <row r="550" spans="2:4">
      <c r="B550" s="118"/>
      <c r="C550" s="119"/>
      <c r="D550" s="119"/>
    </row>
    <row r="551" spans="2:4">
      <c r="B551" s="118"/>
      <c r="C551" s="119"/>
      <c r="D551" s="119"/>
    </row>
    <row r="552" spans="2:4">
      <c r="B552" s="118"/>
      <c r="C552" s="119"/>
      <c r="D552" s="119"/>
    </row>
    <row r="553" spans="2:4">
      <c r="B553" s="118"/>
      <c r="C553" s="119"/>
      <c r="D553" s="119"/>
    </row>
    <row r="554" spans="2:4">
      <c r="B554" s="118"/>
      <c r="C554" s="119"/>
      <c r="D554" s="119"/>
    </row>
    <row r="555" spans="2:4">
      <c r="B555" s="118"/>
      <c r="C555" s="119"/>
      <c r="D555" s="119"/>
    </row>
    <row r="556" spans="2:4">
      <c r="B556" s="118"/>
      <c r="C556" s="119"/>
      <c r="D556" s="119"/>
    </row>
    <row r="557" spans="2:4">
      <c r="B557" s="118"/>
      <c r="C557" s="119"/>
      <c r="D557" s="119"/>
    </row>
    <row r="558" spans="2:4">
      <c r="B558" s="118"/>
      <c r="C558" s="119"/>
      <c r="D558" s="119"/>
    </row>
    <row r="559" spans="2:4">
      <c r="B559" s="118"/>
      <c r="C559" s="119"/>
      <c r="D559" s="119"/>
    </row>
    <row r="560" spans="2:4">
      <c r="B560" s="118"/>
      <c r="C560" s="119"/>
      <c r="D560" s="119"/>
    </row>
    <row r="561" spans="2:4">
      <c r="B561" s="118"/>
      <c r="C561" s="119"/>
      <c r="D561" s="119"/>
    </row>
    <row r="562" spans="2:4">
      <c r="B562" s="118"/>
      <c r="C562" s="119"/>
      <c r="D562" s="119"/>
    </row>
    <row r="563" spans="2:4">
      <c r="B563" s="118"/>
      <c r="C563" s="119"/>
      <c r="D563" s="119"/>
    </row>
    <row r="564" spans="2:4">
      <c r="B564" s="118"/>
      <c r="C564" s="119"/>
      <c r="D564" s="119"/>
    </row>
    <row r="565" spans="2:4">
      <c r="B565" s="118"/>
      <c r="C565" s="119"/>
      <c r="D565" s="119"/>
    </row>
    <row r="566" spans="2:4">
      <c r="B566" s="118"/>
      <c r="C566" s="119"/>
      <c r="D566" s="119"/>
    </row>
    <row r="567" spans="2:4">
      <c r="B567" s="118"/>
      <c r="C567" s="119"/>
      <c r="D567" s="119"/>
    </row>
    <row r="568" spans="2:4">
      <c r="B568" s="118"/>
      <c r="C568" s="119"/>
      <c r="D568" s="119"/>
    </row>
    <row r="569" spans="2:4">
      <c r="B569" s="118"/>
      <c r="C569" s="119"/>
      <c r="D569" s="119"/>
    </row>
    <row r="570" spans="2:4">
      <c r="B570" s="118"/>
      <c r="C570" s="119"/>
      <c r="D570" s="119"/>
    </row>
    <row r="571" spans="2:4">
      <c r="B571" s="118"/>
      <c r="C571" s="119"/>
      <c r="D571" s="119"/>
    </row>
    <row r="572" spans="2:4">
      <c r="B572" s="118"/>
      <c r="C572" s="119"/>
      <c r="D572" s="119"/>
    </row>
    <row r="573" spans="2:4">
      <c r="B573" s="118"/>
      <c r="C573" s="119"/>
      <c r="D573" s="119"/>
    </row>
    <row r="574" spans="2:4">
      <c r="B574" s="118"/>
      <c r="C574" s="119"/>
      <c r="D574" s="119"/>
    </row>
    <row r="575" spans="2:4">
      <c r="B575" s="118"/>
      <c r="C575" s="119"/>
      <c r="D575" s="119"/>
    </row>
    <row r="576" spans="2:4">
      <c r="B576" s="118"/>
      <c r="C576" s="119"/>
      <c r="D576" s="119"/>
    </row>
    <row r="577" spans="2:4">
      <c r="B577" s="118"/>
      <c r="C577" s="119"/>
      <c r="D577" s="119"/>
    </row>
    <row r="578" spans="2:4">
      <c r="B578" s="118"/>
      <c r="C578" s="119"/>
      <c r="D578" s="119"/>
    </row>
    <row r="579" spans="2:4">
      <c r="B579" s="118"/>
      <c r="C579" s="119"/>
      <c r="D579" s="119"/>
    </row>
    <row r="580" spans="2:4">
      <c r="B580" s="118"/>
      <c r="C580" s="119"/>
      <c r="D580" s="119"/>
    </row>
    <row r="581" spans="2:4">
      <c r="B581" s="118"/>
      <c r="C581" s="119"/>
      <c r="D581" s="119"/>
    </row>
    <row r="582" spans="2:4">
      <c r="B582" s="118"/>
      <c r="C582" s="119"/>
      <c r="D582" s="119"/>
    </row>
    <row r="583" spans="2:4">
      <c r="B583" s="118"/>
      <c r="C583" s="119"/>
      <c r="D583" s="119"/>
    </row>
    <row r="584" spans="2:4">
      <c r="B584" s="118"/>
      <c r="C584" s="119"/>
      <c r="D584" s="119"/>
    </row>
    <row r="585" spans="2:4">
      <c r="B585" s="118"/>
      <c r="C585" s="119"/>
      <c r="D585" s="119"/>
    </row>
    <row r="586" spans="2:4">
      <c r="B586" s="118"/>
      <c r="C586" s="119"/>
      <c r="D586" s="119"/>
    </row>
    <row r="587" spans="2:4">
      <c r="B587" s="118"/>
      <c r="C587" s="119"/>
      <c r="D587" s="119"/>
    </row>
    <row r="588" spans="2:4">
      <c r="B588" s="118"/>
      <c r="C588" s="119"/>
      <c r="D588" s="119"/>
    </row>
    <row r="589" spans="2:4">
      <c r="B589" s="118"/>
      <c r="C589" s="119"/>
      <c r="D589" s="119"/>
    </row>
    <row r="590" spans="2:4">
      <c r="B590" s="118"/>
      <c r="C590" s="119"/>
      <c r="D590" s="119"/>
    </row>
    <row r="591" spans="2:4">
      <c r="B591" s="118"/>
      <c r="C591" s="119"/>
      <c r="D591" s="119"/>
    </row>
    <row r="592" spans="2:4">
      <c r="B592" s="118"/>
      <c r="C592" s="119"/>
      <c r="D592" s="119"/>
    </row>
    <row r="593" spans="2:4">
      <c r="B593" s="118"/>
      <c r="C593" s="119"/>
      <c r="D593" s="119"/>
    </row>
    <row r="594" spans="2:4">
      <c r="B594" s="118"/>
      <c r="C594" s="119"/>
      <c r="D594" s="119"/>
    </row>
    <row r="595" spans="2:4">
      <c r="B595" s="118"/>
      <c r="C595" s="119"/>
      <c r="D595" s="119"/>
    </row>
    <row r="596" spans="2:4">
      <c r="B596" s="118"/>
      <c r="C596" s="119"/>
      <c r="D596" s="119"/>
    </row>
    <row r="597" spans="2:4">
      <c r="B597" s="118"/>
      <c r="C597" s="119"/>
      <c r="D597" s="119"/>
    </row>
    <row r="598" spans="2:4">
      <c r="B598" s="118"/>
      <c r="C598" s="119"/>
      <c r="D598" s="119"/>
    </row>
    <row r="599" spans="2:4">
      <c r="B599" s="118"/>
      <c r="C599" s="119"/>
      <c r="D599" s="119"/>
    </row>
    <row r="600" spans="2:4">
      <c r="B600" s="118"/>
      <c r="C600" s="119"/>
      <c r="D600" s="119"/>
    </row>
    <row r="601" spans="2:4">
      <c r="B601" s="118"/>
      <c r="C601" s="119"/>
      <c r="D601" s="119"/>
    </row>
    <row r="602" spans="2:4">
      <c r="B602" s="118"/>
      <c r="C602" s="119"/>
      <c r="D602" s="119"/>
    </row>
    <row r="603" spans="2:4">
      <c r="B603" s="118"/>
      <c r="C603" s="119"/>
      <c r="D603" s="119"/>
    </row>
    <row r="604" spans="2:4">
      <c r="B604" s="118"/>
      <c r="C604" s="119"/>
      <c r="D604" s="119"/>
    </row>
    <row r="605" spans="2:4">
      <c r="B605" s="118"/>
      <c r="C605" s="119"/>
      <c r="D605" s="119"/>
    </row>
    <row r="606" spans="2:4">
      <c r="B606" s="118"/>
      <c r="C606" s="119"/>
      <c r="D606" s="119"/>
    </row>
    <row r="607" spans="2:4">
      <c r="B607" s="118"/>
      <c r="C607" s="119"/>
      <c r="D607" s="119"/>
    </row>
    <row r="608" spans="2:4">
      <c r="B608" s="118"/>
      <c r="C608" s="119"/>
      <c r="D608" s="119"/>
    </row>
    <row r="609" spans="2:4">
      <c r="B609" s="118"/>
      <c r="C609" s="119"/>
      <c r="D609" s="119"/>
    </row>
    <row r="610" spans="2:4">
      <c r="B610" s="118"/>
      <c r="C610" s="119"/>
      <c r="D610" s="119"/>
    </row>
    <row r="611" spans="2:4">
      <c r="B611" s="118"/>
      <c r="C611" s="119"/>
      <c r="D611" s="119"/>
    </row>
    <row r="612" spans="2:4">
      <c r="B612" s="118"/>
      <c r="C612" s="119"/>
      <c r="D612" s="119"/>
    </row>
    <row r="613" spans="2:4">
      <c r="B613" s="118"/>
      <c r="C613" s="119"/>
      <c r="D613" s="119"/>
    </row>
    <row r="614" spans="2:4">
      <c r="B614" s="118"/>
      <c r="C614" s="119"/>
      <c r="D614" s="119"/>
    </row>
    <row r="615" spans="2:4">
      <c r="B615" s="118"/>
      <c r="C615" s="119"/>
      <c r="D615" s="119"/>
    </row>
    <row r="616" spans="2:4">
      <c r="B616" s="118"/>
      <c r="C616" s="119"/>
      <c r="D616" s="119"/>
    </row>
    <row r="617" spans="2:4">
      <c r="B617" s="118"/>
      <c r="C617" s="119"/>
      <c r="D617" s="119"/>
    </row>
    <row r="618" spans="2:4">
      <c r="B618" s="118"/>
      <c r="C618" s="119"/>
      <c r="D618" s="119"/>
    </row>
    <row r="619" spans="2:4">
      <c r="B619" s="118"/>
      <c r="C619" s="119"/>
      <c r="D619" s="119"/>
    </row>
    <row r="620" spans="2:4">
      <c r="B620" s="118"/>
      <c r="C620" s="119"/>
      <c r="D620" s="119"/>
    </row>
    <row r="621" spans="2:4">
      <c r="B621" s="118"/>
      <c r="C621" s="119"/>
      <c r="D621" s="119"/>
    </row>
    <row r="622" spans="2:4">
      <c r="B622" s="118"/>
      <c r="C622" s="119"/>
      <c r="D622" s="119"/>
    </row>
    <row r="623" spans="2:4">
      <c r="B623" s="118"/>
      <c r="C623" s="119"/>
      <c r="D623" s="119"/>
    </row>
    <row r="624" spans="2:4">
      <c r="B624" s="118"/>
      <c r="C624" s="119"/>
      <c r="D624" s="119"/>
    </row>
    <row r="625" spans="2:4">
      <c r="B625" s="118"/>
      <c r="C625" s="119"/>
      <c r="D625" s="119"/>
    </row>
    <row r="626" spans="2:4">
      <c r="B626" s="118"/>
      <c r="C626" s="119"/>
      <c r="D626" s="119"/>
    </row>
    <row r="627" spans="2:4">
      <c r="B627" s="118"/>
      <c r="C627" s="119"/>
      <c r="D627" s="119"/>
    </row>
    <row r="628" spans="2:4">
      <c r="B628" s="118"/>
      <c r="C628" s="119"/>
      <c r="D628" s="119"/>
    </row>
    <row r="629" spans="2:4">
      <c r="B629" s="118"/>
      <c r="C629" s="119"/>
      <c r="D629" s="119"/>
    </row>
    <row r="630" spans="2:4">
      <c r="B630" s="118"/>
      <c r="C630" s="119"/>
      <c r="D630" s="119"/>
    </row>
    <row r="631" spans="2:4">
      <c r="B631" s="118"/>
      <c r="C631" s="119"/>
      <c r="D631" s="119"/>
    </row>
    <row r="632" spans="2:4">
      <c r="B632" s="118"/>
      <c r="C632" s="119"/>
      <c r="D632" s="119"/>
    </row>
    <row r="633" spans="2:4">
      <c r="B633" s="118"/>
      <c r="C633" s="119"/>
      <c r="D633" s="119"/>
    </row>
    <row r="634" spans="2:4">
      <c r="B634" s="118"/>
      <c r="C634" s="119"/>
      <c r="D634" s="119"/>
    </row>
    <row r="635" spans="2:4">
      <c r="B635" s="118"/>
      <c r="C635" s="119"/>
      <c r="D635" s="119"/>
    </row>
    <row r="636" spans="2:4">
      <c r="B636" s="118"/>
      <c r="C636" s="119"/>
      <c r="D636" s="119"/>
    </row>
    <row r="637" spans="2:4">
      <c r="B637" s="118"/>
      <c r="C637" s="119"/>
      <c r="D637" s="119"/>
    </row>
    <row r="638" spans="2:4">
      <c r="B638" s="118"/>
      <c r="C638" s="119"/>
      <c r="D638" s="119"/>
    </row>
    <row r="639" spans="2:4">
      <c r="B639" s="118"/>
      <c r="C639" s="119"/>
      <c r="D639" s="119"/>
    </row>
    <row r="640" spans="2:4">
      <c r="B640" s="118"/>
      <c r="C640" s="119"/>
      <c r="D640" s="119"/>
    </row>
    <row r="641" spans="2:4">
      <c r="B641" s="118"/>
      <c r="C641" s="119"/>
      <c r="D641" s="119"/>
    </row>
    <row r="642" spans="2:4">
      <c r="B642" s="118"/>
      <c r="C642" s="119"/>
      <c r="D642" s="119"/>
    </row>
    <row r="643" spans="2:4">
      <c r="B643" s="118"/>
      <c r="C643" s="119"/>
      <c r="D643" s="119"/>
    </row>
    <row r="644" spans="2:4">
      <c r="B644" s="118"/>
      <c r="C644" s="119"/>
      <c r="D644" s="119"/>
    </row>
    <row r="645" spans="2:4">
      <c r="B645" s="118"/>
      <c r="C645" s="119"/>
      <c r="D645" s="119"/>
    </row>
    <row r="646" spans="2:4">
      <c r="B646" s="118"/>
      <c r="C646" s="119"/>
      <c r="D646" s="119"/>
    </row>
    <row r="647" spans="2:4">
      <c r="B647" s="118"/>
      <c r="C647" s="119"/>
      <c r="D647" s="119"/>
    </row>
    <row r="648" spans="2:4">
      <c r="B648" s="118"/>
      <c r="C648" s="119"/>
      <c r="D648" s="119"/>
    </row>
    <row r="649" spans="2:4">
      <c r="B649" s="118"/>
      <c r="C649" s="119"/>
      <c r="D649" s="119"/>
    </row>
    <row r="650" spans="2:4">
      <c r="B650" s="118"/>
      <c r="C650" s="119"/>
      <c r="D650" s="119"/>
    </row>
    <row r="651" spans="2:4">
      <c r="B651" s="118"/>
      <c r="C651" s="119"/>
      <c r="D651" s="119"/>
    </row>
    <row r="652" spans="2:4">
      <c r="B652" s="118"/>
      <c r="C652" s="119"/>
      <c r="D652" s="119"/>
    </row>
    <row r="653" spans="2:4">
      <c r="B653" s="118"/>
      <c r="C653" s="119"/>
      <c r="D653" s="119"/>
    </row>
    <row r="654" spans="2:4">
      <c r="B654" s="118"/>
      <c r="C654" s="119"/>
      <c r="D654" s="119"/>
    </row>
    <row r="655" spans="2:4">
      <c r="B655" s="118"/>
      <c r="C655" s="119"/>
      <c r="D655" s="119"/>
    </row>
    <row r="656" spans="2:4">
      <c r="B656" s="118"/>
      <c r="C656" s="119"/>
      <c r="D656" s="119"/>
    </row>
    <row r="657" spans="2:4">
      <c r="B657" s="118"/>
      <c r="C657" s="119"/>
      <c r="D657" s="119"/>
    </row>
    <row r="658" spans="2:4">
      <c r="B658" s="118"/>
      <c r="C658" s="119"/>
      <c r="D658" s="119"/>
    </row>
    <row r="659" spans="2:4">
      <c r="B659" s="118"/>
      <c r="C659" s="119"/>
      <c r="D659" s="119"/>
    </row>
    <row r="660" spans="2:4">
      <c r="B660" s="118"/>
      <c r="C660" s="119"/>
      <c r="D660" s="119"/>
    </row>
    <row r="661" spans="2:4">
      <c r="B661" s="118"/>
      <c r="C661" s="119"/>
      <c r="D661" s="119"/>
    </row>
    <row r="662" spans="2:4">
      <c r="B662" s="118"/>
      <c r="C662" s="119"/>
      <c r="D662" s="119"/>
    </row>
    <row r="663" spans="2:4">
      <c r="B663" s="118"/>
      <c r="C663" s="119"/>
      <c r="D663" s="119"/>
    </row>
    <row r="664" spans="2:4">
      <c r="B664" s="118"/>
      <c r="C664" s="119"/>
      <c r="D664" s="119"/>
    </row>
    <row r="665" spans="2:4">
      <c r="B665" s="118"/>
      <c r="C665" s="119"/>
      <c r="D665" s="119"/>
    </row>
    <row r="666" spans="2:4">
      <c r="B666" s="118"/>
      <c r="C666" s="119"/>
      <c r="D666" s="119"/>
    </row>
    <row r="667" spans="2:4">
      <c r="B667" s="118"/>
      <c r="C667" s="119"/>
      <c r="D667" s="119"/>
    </row>
    <row r="668" spans="2:4">
      <c r="B668" s="118"/>
      <c r="C668" s="119"/>
      <c r="D668" s="119"/>
    </row>
    <row r="669" spans="2:4">
      <c r="B669" s="118"/>
      <c r="C669" s="119"/>
      <c r="D669" s="119"/>
    </row>
    <row r="670" spans="2:4">
      <c r="B670" s="118"/>
      <c r="C670" s="119"/>
      <c r="D670" s="119"/>
    </row>
    <row r="671" spans="2:4">
      <c r="B671" s="118"/>
      <c r="C671" s="119"/>
      <c r="D671" s="119"/>
    </row>
    <row r="672" spans="2:4">
      <c r="B672" s="118"/>
      <c r="C672" s="119"/>
      <c r="D672" s="119"/>
    </row>
    <row r="673" spans="2:4">
      <c r="B673" s="118"/>
      <c r="C673" s="119"/>
      <c r="D673" s="119"/>
    </row>
    <row r="674" spans="2:4">
      <c r="B674" s="118"/>
      <c r="C674" s="119"/>
      <c r="D674" s="119"/>
    </row>
    <row r="675" spans="2:4">
      <c r="B675" s="118"/>
      <c r="C675" s="119"/>
      <c r="D675" s="119"/>
    </row>
    <row r="676" spans="2:4">
      <c r="B676" s="118"/>
      <c r="C676" s="119"/>
      <c r="D676" s="119"/>
    </row>
    <row r="677" spans="2:4">
      <c r="B677" s="118"/>
      <c r="C677" s="119"/>
      <c r="D677" s="119"/>
    </row>
    <row r="678" spans="2:4">
      <c r="B678" s="118"/>
      <c r="C678" s="119"/>
      <c r="D678" s="119"/>
    </row>
    <row r="679" spans="2:4">
      <c r="B679" s="118"/>
      <c r="C679" s="119"/>
      <c r="D679" s="119"/>
    </row>
    <row r="680" spans="2:4">
      <c r="B680" s="118"/>
      <c r="C680" s="119"/>
      <c r="D680" s="119"/>
    </row>
    <row r="681" spans="2:4">
      <c r="B681" s="118"/>
      <c r="C681" s="119"/>
      <c r="D681" s="119"/>
    </row>
    <row r="682" spans="2:4">
      <c r="B682" s="118"/>
      <c r="C682" s="119"/>
      <c r="D682" s="119"/>
    </row>
    <row r="683" spans="2:4">
      <c r="B683" s="118"/>
      <c r="C683" s="119"/>
      <c r="D683" s="119"/>
    </row>
    <row r="684" spans="2:4">
      <c r="B684" s="118"/>
      <c r="C684" s="119"/>
      <c r="D684" s="119"/>
    </row>
    <row r="685" spans="2:4">
      <c r="B685" s="118"/>
      <c r="C685" s="119"/>
      <c r="D685" s="119"/>
    </row>
    <row r="686" spans="2:4">
      <c r="B686" s="118"/>
      <c r="C686" s="119"/>
      <c r="D686" s="119"/>
    </row>
    <row r="687" spans="2:4">
      <c r="B687" s="118"/>
      <c r="C687" s="119"/>
      <c r="D687" s="119"/>
    </row>
    <row r="688" spans="2:4">
      <c r="B688" s="118"/>
      <c r="C688" s="119"/>
      <c r="D688" s="119"/>
    </row>
    <row r="689" spans="2:4">
      <c r="B689" s="118"/>
      <c r="C689" s="119"/>
      <c r="D689" s="119"/>
    </row>
    <row r="690" spans="2:4">
      <c r="B690" s="118"/>
      <c r="C690" s="119"/>
      <c r="D690" s="119"/>
    </row>
    <row r="691" spans="2:4">
      <c r="B691" s="118"/>
      <c r="C691" s="119"/>
      <c r="D691" s="119"/>
    </row>
    <row r="692" spans="2:4">
      <c r="B692" s="118"/>
      <c r="C692" s="119"/>
      <c r="D692" s="119"/>
    </row>
    <row r="693" spans="2:4">
      <c r="B693" s="118"/>
      <c r="C693" s="119"/>
      <c r="D693" s="119"/>
    </row>
    <row r="694" spans="2:4">
      <c r="B694" s="118"/>
      <c r="C694" s="119"/>
      <c r="D694" s="119"/>
    </row>
    <row r="695" spans="2:4">
      <c r="B695" s="118"/>
      <c r="C695" s="119"/>
      <c r="D695" s="119"/>
    </row>
    <row r="696" spans="2:4">
      <c r="B696" s="118"/>
      <c r="C696" s="119"/>
      <c r="D696" s="119"/>
    </row>
    <row r="697" spans="2:4">
      <c r="B697" s="118"/>
      <c r="C697" s="119"/>
      <c r="D697" s="119"/>
    </row>
    <row r="698" spans="2:4">
      <c r="B698" s="118"/>
      <c r="C698" s="119"/>
      <c r="D698" s="119"/>
    </row>
    <row r="699" spans="2:4">
      <c r="B699" s="118"/>
      <c r="C699" s="119"/>
      <c r="D699" s="119"/>
    </row>
    <row r="700" spans="2:4">
      <c r="B700" s="118"/>
      <c r="C700" s="119"/>
      <c r="D700" s="119"/>
    </row>
    <row r="701" spans="2:4">
      <c r="B701" s="118"/>
      <c r="C701" s="119"/>
      <c r="D701" s="119"/>
    </row>
    <row r="702" spans="2:4">
      <c r="B702" s="118"/>
      <c r="C702" s="119"/>
      <c r="D702" s="119"/>
    </row>
    <row r="703" spans="2:4">
      <c r="B703" s="118"/>
      <c r="C703" s="119"/>
      <c r="D703" s="119"/>
    </row>
    <row r="704" spans="2:4">
      <c r="B704" s="118"/>
      <c r="C704" s="119"/>
      <c r="D704" s="119"/>
    </row>
    <row r="705" spans="2:4">
      <c r="B705" s="118"/>
      <c r="C705" s="119"/>
      <c r="D705" s="119"/>
    </row>
    <row r="706" spans="2:4">
      <c r="B706" s="118"/>
      <c r="C706" s="119"/>
      <c r="D706" s="119"/>
    </row>
    <row r="707" spans="2:4">
      <c r="B707" s="118"/>
      <c r="C707" s="119"/>
      <c r="D707" s="119"/>
    </row>
    <row r="708" spans="2:4">
      <c r="B708" s="118"/>
      <c r="C708" s="119"/>
      <c r="D708" s="119"/>
    </row>
    <row r="709" spans="2:4">
      <c r="B709" s="118"/>
      <c r="C709" s="119"/>
      <c r="D709" s="119"/>
    </row>
    <row r="710" spans="2:4">
      <c r="B710" s="118"/>
      <c r="C710" s="119"/>
      <c r="D710" s="119"/>
    </row>
    <row r="711" spans="2:4">
      <c r="B711" s="118"/>
      <c r="C711" s="119"/>
      <c r="D711" s="119"/>
    </row>
    <row r="712" spans="2:4">
      <c r="B712" s="118"/>
      <c r="C712" s="119"/>
      <c r="D712" s="119"/>
    </row>
    <row r="713" spans="2:4">
      <c r="B713" s="118"/>
      <c r="C713" s="119"/>
      <c r="D713" s="119"/>
    </row>
    <row r="714" spans="2:4">
      <c r="B714" s="118"/>
      <c r="C714" s="119"/>
      <c r="D714" s="119"/>
    </row>
    <row r="715" spans="2:4">
      <c r="B715" s="118"/>
      <c r="C715" s="119"/>
      <c r="D715" s="119"/>
    </row>
    <row r="716" spans="2:4">
      <c r="B716" s="118"/>
      <c r="C716" s="119"/>
      <c r="D716" s="119"/>
    </row>
    <row r="717" spans="2:4">
      <c r="B717" s="118"/>
      <c r="C717" s="119"/>
      <c r="D717" s="119"/>
    </row>
    <row r="718" spans="2:4">
      <c r="B718" s="118"/>
      <c r="C718" s="119"/>
      <c r="D718" s="119"/>
    </row>
    <row r="719" spans="2:4">
      <c r="B719" s="118"/>
      <c r="C719" s="119"/>
      <c r="D719" s="119"/>
    </row>
    <row r="720" spans="2:4">
      <c r="B720" s="118"/>
      <c r="C720" s="119"/>
      <c r="D720" s="119"/>
    </row>
    <row r="721" spans="2:4">
      <c r="B721" s="118"/>
      <c r="C721" s="119"/>
      <c r="D721" s="119"/>
    </row>
    <row r="722" spans="2:4">
      <c r="B722" s="118"/>
      <c r="C722" s="119"/>
      <c r="D722" s="119"/>
    </row>
    <row r="723" spans="2:4">
      <c r="B723" s="118"/>
      <c r="C723" s="119"/>
      <c r="D723" s="119"/>
    </row>
    <row r="724" spans="2:4">
      <c r="B724" s="118"/>
      <c r="C724" s="119"/>
      <c r="D724" s="119"/>
    </row>
    <row r="725" spans="2:4">
      <c r="B725" s="118"/>
      <c r="C725" s="119"/>
      <c r="D725" s="119"/>
    </row>
    <row r="726" spans="2:4">
      <c r="B726" s="118"/>
      <c r="C726" s="119"/>
      <c r="D726" s="119"/>
    </row>
    <row r="727" spans="2:4">
      <c r="B727" s="118"/>
      <c r="C727" s="119"/>
      <c r="D727" s="119"/>
    </row>
    <row r="728" spans="2:4">
      <c r="B728" s="118"/>
      <c r="C728" s="119"/>
      <c r="D728" s="119"/>
    </row>
    <row r="729" spans="2:4">
      <c r="B729" s="118"/>
      <c r="C729" s="119"/>
      <c r="D729" s="119"/>
    </row>
    <row r="730" spans="2:4">
      <c r="B730" s="118"/>
      <c r="C730" s="119"/>
      <c r="D730" s="119"/>
    </row>
    <row r="731" spans="2:4">
      <c r="B731" s="118"/>
      <c r="C731" s="119"/>
      <c r="D731" s="119"/>
    </row>
    <row r="732" spans="2:4">
      <c r="B732" s="118"/>
      <c r="C732" s="119"/>
      <c r="D732" s="119"/>
    </row>
    <row r="733" spans="2:4">
      <c r="B733" s="118"/>
      <c r="C733" s="119"/>
      <c r="D733" s="119"/>
    </row>
    <row r="734" spans="2:4">
      <c r="B734" s="118"/>
      <c r="C734" s="119"/>
      <c r="D734" s="119"/>
    </row>
    <row r="735" spans="2:4">
      <c r="B735" s="118"/>
      <c r="C735" s="119"/>
      <c r="D735" s="119"/>
    </row>
    <row r="736" spans="2:4">
      <c r="B736" s="118"/>
      <c r="C736" s="119"/>
      <c r="D736" s="119"/>
    </row>
    <row r="737" spans="2:4">
      <c r="B737" s="118"/>
      <c r="C737" s="119"/>
      <c r="D737" s="119"/>
    </row>
    <row r="738" spans="2:4">
      <c r="B738" s="118"/>
      <c r="C738" s="119"/>
      <c r="D738" s="119"/>
    </row>
    <row r="739" spans="2:4">
      <c r="B739" s="118"/>
      <c r="C739" s="119"/>
      <c r="D739" s="119"/>
    </row>
    <row r="740" spans="2:4">
      <c r="B740" s="118"/>
      <c r="C740" s="119"/>
      <c r="D740" s="119"/>
    </row>
    <row r="741" spans="2:4">
      <c r="B741" s="118"/>
      <c r="C741" s="119"/>
      <c r="D741" s="119"/>
    </row>
    <row r="742" spans="2:4">
      <c r="B742" s="118"/>
      <c r="C742" s="119"/>
      <c r="D742" s="119"/>
    </row>
    <row r="743" spans="2:4">
      <c r="B743" s="118"/>
      <c r="C743" s="119"/>
      <c r="D743" s="119"/>
    </row>
    <row r="744" spans="2:4">
      <c r="B744" s="118"/>
      <c r="C744" s="119"/>
      <c r="D744" s="119"/>
    </row>
    <row r="745" spans="2:4">
      <c r="B745" s="118"/>
      <c r="C745" s="119"/>
      <c r="D745" s="119"/>
    </row>
    <row r="746" spans="2:4">
      <c r="B746" s="118"/>
      <c r="C746" s="119"/>
      <c r="D746" s="119"/>
    </row>
    <row r="747" spans="2:4">
      <c r="B747" s="118"/>
      <c r="C747" s="119"/>
      <c r="D747" s="119"/>
    </row>
    <row r="748" spans="2:4">
      <c r="B748" s="118"/>
      <c r="C748" s="119"/>
      <c r="D748" s="119"/>
    </row>
    <row r="749" spans="2:4">
      <c r="B749" s="118"/>
      <c r="C749" s="119"/>
      <c r="D749" s="119"/>
    </row>
    <row r="750" spans="2:4">
      <c r="B750" s="118"/>
      <c r="C750" s="119"/>
      <c r="D750" s="119"/>
    </row>
    <row r="751" spans="2:4">
      <c r="B751" s="118"/>
      <c r="C751" s="119"/>
      <c r="D751" s="119"/>
    </row>
    <row r="752" spans="2:4">
      <c r="B752" s="118"/>
      <c r="C752" s="119"/>
      <c r="D752" s="119"/>
    </row>
    <row r="753" spans="2:4">
      <c r="B753" s="118"/>
      <c r="C753" s="119"/>
      <c r="D753" s="119"/>
    </row>
    <row r="754" spans="2:4">
      <c r="B754" s="118"/>
      <c r="C754" s="119"/>
      <c r="D754" s="119"/>
    </row>
    <row r="755" spans="2:4">
      <c r="B755" s="118"/>
      <c r="C755" s="119"/>
      <c r="D755" s="119"/>
    </row>
    <row r="756" spans="2:4">
      <c r="B756" s="118"/>
      <c r="C756" s="119"/>
      <c r="D756" s="119"/>
    </row>
    <row r="757" spans="2:4">
      <c r="B757" s="118"/>
      <c r="C757" s="119"/>
      <c r="D757" s="119"/>
    </row>
    <row r="758" spans="2:4">
      <c r="B758" s="118"/>
      <c r="C758" s="119"/>
      <c r="D758" s="119"/>
    </row>
    <row r="759" spans="2:4">
      <c r="B759" s="118"/>
      <c r="C759" s="119"/>
      <c r="D759" s="119"/>
    </row>
    <row r="760" spans="2:4">
      <c r="B760" s="118"/>
      <c r="C760" s="119"/>
      <c r="D760" s="119"/>
    </row>
    <row r="761" spans="2:4">
      <c r="B761" s="118"/>
      <c r="C761" s="119"/>
      <c r="D761" s="119"/>
    </row>
    <row r="762" spans="2:4">
      <c r="B762" s="118"/>
      <c r="C762" s="119"/>
      <c r="D762" s="119"/>
    </row>
    <row r="763" spans="2:4">
      <c r="B763" s="118"/>
      <c r="C763" s="119"/>
      <c r="D763" s="119"/>
    </row>
    <row r="764" spans="2:4">
      <c r="B764" s="118"/>
      <c r="C764" s="119"/>
      <c r="D764" s="119"/>
    </row>
    <row r="765" spans="2:4">
      <c r="B765" s="118"/>
      <c r="C765" s="119"/>
      <c r="D765" s="119"/>
    </row>
    <row r="766" spans="2:4">
      <c r="B766" s="118"/>
      <c r="C766" s="119"/>
      <c r="D766" s="119"/>
    </row>
    <row r="767" spans="2:4">
      <c r="B767" s="118"/>
      <c r="C767" s="119"/>
      <c r="D767" s="119"/>
    </row>
    <row r="768" spans="2:4">
      <c r="B768" s="118"/>
      <c r="C768" s="119"/>
      <c r="D768" s="119"/>
    </row>
    <row r="769" spans="2:4">
      <c r="B769" s="118"/>
      <c r="C769" s="119"/>
      <c r="D769" s="119"/>
    </row>
    <row r="770" spans="2:4">
      <c r="B770" s="118"/>
      <c r="C770" s="119"/>
      <c r="D770" s="119"/>
    </row>
    <row r="771" spans="2:4">
      <c r="B771" s="118"/>
      <c r="C771" s="119"/>
      <c r="D771" s="119"/>
    </row>
    <row r="772" spans="2:4">
      <c r="B772" s="118"/>
      <c r="C772" s="119"/>
      <c r="D772" s="119"/>
    </row>
    <row r="773" spans="2:4">
      <c r="B773" s="118"/>
      <c r="C773" s="119"/>
      <c r="D773" s="119"/>
    </row>
    <row r="774" spans="2:4">
      <c r="B774" s="118"/>
      <c r="C774" s="119"/>
      <c r="D774" s="119"/>
    </row>
    <row r="775" spans="2:4">
      <c r="B775" s="118"/>
      <c r="C775" s="119"/>
      <c r="D775" s="119"/>
    </row>
    <row r="776" spans="2:4">
      <c r="B776" s="118"/>
      <c r="C776" s="119"/>
      <c r="D776" s="119"/>
    </row>
    <row r="777" spans="2:4">
      <c r="B777" s="118"/>
      <c r="C777" s="119"/>
      <c r="D777" s="119"/>
    </row>
    <row r="778" spans="2:4">
      <c r="B778" s="118"/>
      <c r="C778" s="119"/>
      <c r="D778" s="119"/>
    </row>
    <row r="779" spans="2:4">
      <c r="B779" s="118"/>
      <c r="C779" s="119"/>
      <c r="D779" s="119"/>
    </row>
    <row r="780" spans="2:4">
      <c r="B780" s="118"/>
      <c r="C780" s="119"/>
      <c r="D780" s="119"/>
    </row>
    <row r="781" spans="2:4">
      <c r="B781" s="118"/>
      <c r="C781" s="119"/>
      <c r="D781" s="119"/>
    </row>
    <row r="782" spans="2:4">
      <c r="B782" s="118"/>
      <c r="C782" s="119"/>
      <c r="D782" s="119"/>
    </row>
    <row r="783" spans="2:4">
      <c r="B783" s="118"/>
      <c r="C783" s="119"/>
      <c r="D783" s="119"/>
    </row>
    <row r="784" spans="2:4">
      <c r="B784" s="118"/>
      <c r="C784" s="119"/>
      <c r="D784" s="119"/>
    </row>
    <row r="785" spans="2:4">
      <c r="B785" s="118"/>
      <c r="C785" s="119"/>
      <c r="D785" s="119"/>
    </row>
    <row r="786" spans="2:4">
      <c r="B786" s="118"/>
      <c r="C786" s="119"/>
      <c r="D786" s="119"/>
    </row>
    <row r="787" spans="2:4">
      <c r="B787" s="118"/>
      <c r="C787" s="119"/>
      <c r="D787" s="119"/>
    </row>
    <row r="788" spans="2:4">
      <c r="B788" s="118"/>
      <c r="C788" s="119"/>
      <c r="D788" s="119"/>
    </row>
    <row r="789" spans="2:4">
      <c r="B789" s="118"/>
      <c r="C789" s="119"/>
      <c r="D789" s="119"/>
    </row>
    <row r="790" spans="2:4">
      <c r="B790" s="118"/>
      <c r="C790" s="119"/>
      <c r="D790" s="119"/>
    </row>
    <row r="791" spans="2:4">
      <c r="B791" s="118"/>
      <c r="C791" s="119"/>
      <c r="D791" s="119"/>
    </row>
    <row r="792" spans="2:4">
      <c r="B792" s="118"/>
      <c r="C792" s="119"/>
      <c r="D792" s="119"/>
    </row>
    <row r="793" spans="2:4">
      <c r="B793" s="118"/>
      <c r="C793" s="119"/>
      <c r="D793" s="119"/>
    </row>
    <row r="794" spans="2:4">
      <c r="B794" s="118"/>
      <c r="C794" s="119"/>
      <c r="D794" s="119"/>
    </row>
    <row r="795" spans="2:4">
      <c r="B795" s="118"/>
      <c r="C795" s="119"/>
      <c r="D795" s="119"/>
    </row>
    <row r="796" spans="2:4">
      <c r="B796" s="118"/>
      <c r="C796" s="119"/>
      <c r="D796" s="119"/>
    </row>
    <row r="797" spans="2:4">
      <c r="B797" s="118"/>
      <c r="C797" s="119"/>
      <c r="D797" s="119"/>
    </row>
    <row r="798" spans="2:4">
      <c r="B798" s="118"/>
      <c r="C798" s="119"/>
      <c r="D798" s="119"/>
    </row>
    <row r="799" spans="2:4">
      <c r="B799" s="118"/>
      <c r="C799" s="119"/>
      <c r="D799" s="119"/>
    </row>
    <row r="800" spans="2:4">
      <c r="B800" s="118"/>
      <c r="C800" s="119"/>
      <c r="D800" s="119"/>
    </row>
    <row r="801" spans="2:4">
      <c r="B801" s="118"/>
      <c r="C801" s="119"/>
      <c r="D801" s="119"/>
    </row>
    <row r="802" spans="2:4">
      <c r="B802" s="118"/>
      <c r="C802" s="119"/>
      <c r="D802" s="119"/>
    </row>
    <row r="803" spans="2:4">
      <c r="B803" s="118"/>
      <c r="C803" s="119"/>
      <c r="D803" s="119"/>
    </row>
    <row r="804" spans="2:4">
      <c r="B804" s="118"/>
      <c r="C804" s="119"/>
      <c r="D804" s="119"/>
    </row>
    <row r="805" spans="2:4">
      <c r="B805" s="118"/>
      <c r="C805" s="119"/>
      <c r="D805" s="119"/>
    </row>
    <row r="806" spans="2:4">
      <c r="B806" s="118"/>
      <c r="C806" s="119"/>
      <c r="D806" s="119"/>
    </row>
    <row r="807" spans="2:4">
      <c r="B807" s="118"/>
      <c r="C807" s="119"/>
      <c r="D807" s="119"/>
    </row>
    <row r="808" spans="2:4">
      <c r="B808" s="118"/>
      <c r="C808" s="119"/>
      <c r="D808" s="119"/>
    </row>
    <row r="809" spans="2:4">
      <c r="B809" s="118"/>
      <c r="C809" s="119"/>
      <c r="D809" s="119"/>
    </row>
    <row r="810" spans="2:4">
      <c r="B810" s="118"/>
      <c r="C810" s="119"/>
      <c r="D810" s="119"/>
    </row>
    <row r="811" spans="2:4">
      <c r="B811" s="118"/>
      <c r="C811" s="119"/>
      <c r="D811" s="119"/>
    </row>
    <row r="812" spans="2:4">
      <c r="B812" s="118"/>
      <c r="C812" s="119"/>
      <c r="D812" s="119"/>
    </row>
    <row r="813" spans="2:4">
      <c r="B813" s="118"/>
      <c r="C813" s="119"/>
      <c r="D813" s="119"/>
    </row>
    <row r="814" spans="2:4">
      <c r="B814" s="118"/>
      <c r="C814" s="119"/>
      <c r="D814" s="119"/>
    </row>
    <row r="815" spans="2:4">
      <c r="B815" s="118"/>
      <c r="C815" s="119"/>
      <c r="D815" s="119"/>
    </row>
    <row r="816" spans="2:4">
      <c r="B816" s="118"/>
      <c r="C816" s="119"/>
      <c r="D816" s="119"/>
    </row>
    <row r="817" spans="2:4">
      <c r="B817" s="118"/>
      <c r="C817" s="119"/>
      <c r="D817" s="119"/>
    </row>
    <row r="818" spans="2:4">
      <c r="B818" s="118"/>
      <c r="C818" s="119"/>
      <c r="D818" s="119"/>
    </row>
    <row r="819" spans="2:4">
      <c r="B819" s="118"/>
      <c r="C819" s="119"/>
      <c r="D819" s="119"/>
    </row>
    <row r="820" spans="2:4">
      <c r="B820" s="118"/>
      <c r="C820" s="119"/>
      <c r="D820" s="119"/>
    </row>
    <row r="821" spans="2:4">
      <c r="B821" s="118"/>
      <c r="C821" s="119"/>
      <c r="D821" s="119"/>
    </row>
    <row r="822" spans="2:4">
      <c r="B822" s="118"/>
      <c r="C822" s="119"/>
      <c r="D822" s="119"/>
    </row>
    <row r="823" spans="2:4">
      <c r="B823" s="118"/>
      <c r="C823" s="119"/>
      <c r="D823" s="119"/>
    </row>
    <row r="824" spans="2:4">
      <c r="B824" s="118"/>
      <c r="C824" s="119"/>
      <c r="D824" s="119"/>
    </row>
    <row r="825" spans="2:4">
      <c r="B825" s="118"/>
      <c r="C825" s="119"/>
      <c r="D825" s="119"/>
    </row>
    <row r="826" spans="2:4">
      <c r="B826" s="118"/>
      <c r="C826" s="119"/>
      <c r="D826" s="119"/>
    </row>
    <row r="827" spans="2:4">
      <c r="B827" s="118"/>
      <c r="C827" s="119"/>
      <c r="D827" s="119"/>
    </row>
    <row r="828" spans="2:4">
      <c r="B828" s="118"/>
      <c r="C828" s="119"/>
      <c r="D828" s="119"/>
    </row>
    <row r="829" spans="2:4">
      <c r="B829" s="118"/>
      <c r="C829" s="119"/>
      <c r="D829" s="119"/>
    </row>
    <row r="830" spans="2:4">
      <c r="B830" s="118"/>
      <c r="C830" s="119"/>
      <c r="D830" s="119"/>
    </row>
    <row r="831" spans="2:4">
      <c r="B831" s="118"/>
      <c r="C831" s="119"/>
      <c r="D831" s="119"/>
    </row>
    <row r="832" spans="2:4">
      <c r="B832" s="118"/>
      <c r="C832" s="119"/>
      <c r="D832" s="119"/>
    </row>
    <row r="833" spans="2:4">
      <c r="B833" s="118"/>
      <c r="C833" s="119"/>
      <c r="D833" s="119"/>
    </row>
    <row r="834" spans="2:4">
      <c r="B834" s="118"/>
      <c r="C834" s="119"/>
      <c r="D834" s="119"/>
    </row>
    <row r="835" spans="2:4">
      <c r="B835" s="118"/>
      <c r="C835" s="119"/>
      <c r="D835" s="119"/>
    </row>
    <row r="836" spans="2:4">
      <c r="B836" s="118"/>
      <c r="C836" s="119"/>
      <c r="D836" s="119"/>
    </row>
    <row r="837" spans="2:4">
      <c r="B837" s="118"/>
      <c r="C837" s="119"/>
      <c r="D837" s="119"/>
    </row>
    <row r="838" spans="2:4">
      <c r="B838" s="118"/>
      <c r="C838" s="119"/>
      <c r="D838" s="119"/>
    </row>
    <row r="839" spans="2:4">
      <c r="B839" s="118"/>
      <c r="C839" s="119"/>
      <c r="D839" s="119"/>
    </row>
    <row r="840" spans="2:4">
      <c r="B840" s="118"/>
      <c r="C840" s="119"/>
      <c r="D840" s="119"/>
    </row>
    <row r="841" spans="2:4">
      <c r="B841" s="118"/>
      <c r="C841" s="119"/>
      <c r="D841" s="119"/>
    </row>
    <row r="842" spans="2:4">
      <c r="B842" s="118"/>
      <c r="C842" s="119"/>
      <c r="D842" s="119"/>
    </row>
    <row r="843" spans="2:4">
      <c r="B843" s="118"/>
      <c r="C843" s="119"/>
      <c r="D843" s="119"/>
    </row>
    <row r="844" spans="2:4">
      <c r="B844" s="118"/>
      <c r="C844" s="119"/>
      <c r="D844" s="119"/>
    </row>
    <row r="845" spans="2:4">
      <c r="B845" s="118"/>
      <c r="C845" s="119"/>
      <c r="D845" s="119"/>
    </row>
    <row r="846" spans="2:4">
      <c r="B846" s="118"/>
      <c r="C846" s="119"/>
      <c r="D846" s="119"/>
    </row>
    <row r="847" spans="2:4">
      <c r="B847" s="118"/>
      <c r="C847" s="119"/>
      <c r="D847" s="119"/>
    </row>
    <row r="848" spans="2:4">
      <c r="B848" s="118"/>
      <c r="C848" s="119"/>
      <c r="D848" s="119"/>
    </row>
    <row r="849" spans="2:4">
      <c r="B849" s="118"/>
      <c r="C849" s="119"/>
      <c r="D849" s="119"/>
    </row>
    <row r="850" spans="2:4">
      <c r="B850" s="118"/>
      <c r="C850" s="119"/>
      <c r="D850" s="119"/>
    </row>
    <row r="851" spans="2:4">
      <c r="B851" s="118"/>
      <c r="C851" s="119"/>
      <c r="D851" s="119"/>
    </row>
    <row r="852" spans="2:4">
      <c r="B852" s="118"/>
      <c r="C852" s="119"/>
      <c r="D852" s="119"/>
    </row>
    <row r="853" spans="2:4">
      <c r="B853" s="118"/>
      <c r="C853" s="119"/>
      <c r="D853" s="119"/>
    </row>
    <row r="854" spans="2:4">
      <c r="B854" s="118"/>
      <c r="C854" s="119"/>
      <c r="D854" s="119"/>
    </row>
    <row r="855" spans="2:4">
      <c r="B855" s="118"/>
      <c r="C855" s="119"/>
      <c r="D855" s="119"/>
    </row>
    <row r="856" spans="2:4">
      <c r="B856" s="118"/>
      <c r="C856" s="119"/>
      <c r="D856" s="119"/>
    </row>
    <row r="857" spans="2:4">
      <c r="B857" s="118"/>
      <c r="C857" s="119"/>
      <c r="D857" s="119"/>
    </row>
    <row r="858" spans="2:4">
      <c r="B858" s="118"/>
      <c r="C858" s="119"/>
      <c r="D858" s="119"/>
    </row>
    <row r="859" spans="2:4">
      <c r="B859" s="118"/>
      <c r="C859" s="119"/>
      <c r="D859" s="119"/>
    </row>
    <row r="860" spans="2:4">
      <c r="B860" s="118"/>
      <c r="C860" s="119"/>
      <c r="D860" s="119"/>
    </row>
    <row r="861" spans="2:4">
      <c r="B861" s="118"/>
      <c r="C861" s="119"/>
      <c r="D861" s="119"/>
    </row>
    <row r="862" spans="2:4">
      <c r="B862" s="118"/>
      <c r="C862" s="119"/>
      <c r="D862" s="119"/>
    </row>
    <row r="863" spans="2:4">
      <c r="B863" s="118"/>
      <c r="C863" s="119"/>
      <c r="D863" s="119"/>
    </row>
    <row r="864" spans="2:4">
      <c r="B864" s="118"/>
      <c r="C864" s="119"/>
      <c r="D864" s="119"/>
    </row>
    <row r="865" spans="2:4">
      <c r="B865" s="118"/>
      <c r="C865" s="119"/>
      <c r="D865" s="119"/>
    </row>
    <row r="866" spans="2:4">
      <c r="B866" s="118"/>
      <c r="C866" s="119"/>
      <c r="D866" s="119"/>
    </row>
    <row r="867" spans="2:4">
      <c r="B867" s="118"/>
      <c r="C867" s="119"/>
      <c r="D867" s="119"/>
    </row>
    <row r="868" spans="2:4">
      <c r="B868" s="118"/>
      <c r="C868" s="119"/>
      <c r="D868" s="119"/>
    </row>
    <row r="869" spans="2:4">
      <c r="B869" s="118"/>
      <c r="C869" s="119"/>
      <c r="D869" s="119"/>
    </row>
    <row r="870" spans="2:4">
      <c r="B870" s="118"/>
      <c r="C870" s="119"/>
      <c r="D870" s="119"/>
    </row>
    <row r="871" spans="2:4">
      <c r="B871" s="118"/>
      <c r="C871" s="119"/>
      <c r="D871" s="119"/>
    </row>
    <row r="872" spans="2:4">
      <c r="B872" s="118"/>
      <c r="C872" s="119"/>
      <c r="D872" s="119"/>
    </row>
    <row r="873" spans="2:4">
      <c r="B873" s="118"/>
      <c r="C873" s="119"/>
      <c r="D873" s="119"/>
    </row>
    <row r="874" spans="2:4">
      <c r="B874" s="118"/>
      <c r="C874" s="119"/>
      <c r="D874" s="119"/>
    </row>
    <row r="875" spans="2:4">
      <c r="B875" s="118"/>
      <c r="C875" s="119"/>
      <c r="D875" s="119"/>
    </row>
    <row r="876" spans="2:4">
      <c r="B876" s="118"/>
      <c r="C876" s="119"/>
      <c r="D876" s="119"/>
    </row>
    <row r="877" spans="2:4">
      <c r="B877" s="118"/>
      <c r="C877" s="119"/>
      <c r="D877" s="119"/>
    </row>
    <row r="878" spans="2:4">
      <c r="B878" s="118"/>
      <c r="C878" s="119"/>
      <c r="D878" s="119"/>
    </row>
    <row r="879" spans="2:4">
      <c r="B879" s="118"/>
      <c r="C879" s="119"/>
      <c r="D879" s="119"/>
    </row>
    <row r="880" spans="2:4">
      <c r="B880" s="118"/>
      <c r="C880" s="119"/>
      <c r="D880" s="119"/>
    </row>
    <row r="881" spans="2:4">
      <c r="B881" s="118"/>
      <c r="C881" s="119"/>
      <c r="D881" s="119"/>
    </row>
    <row r="882" spans="2:4">
      <c r="B882" s="118"/>
      <c r="C882" s="119"/>
      <c r="D882" s="119"/>
    </row>
    <row r="883" spans="2:4">
      <c r="B883" s="118"/>
      <c r="C883" s="119"/>
      <c r="D883" s="119"/>
    </row>
    <row r="884" spans="2:4">
      <c r="B884" s="118"/>
      <c r="C884" s="119"/>
      <c r="D884" s="119"/>
    </row>
    <row r="885" spans="2:4">
      <c r="B885" s="118"/>
      <c r="C885" s="119"/>
      <c r="D885" s="119"/>
    </row>
    <row r="886" spans="2:4">
      <c r="B886" s="118"/>
      <c r="C886" s="119"/>
      <c r="D886" s="119"/>
    </row>
    <row r="887" spans="2:4">
      <c r="B887" s="118"/>
      <c r="C887" s="119"/>
      <c r="D887" s="119"/>
    </row>
    <row r="888" spans="2:4">
      <c r="B888" s="118"/>
      <c r="C888" s="119"/>
      <c r="D888" s="119"/>
    </row>
    <row r="889" spans="2:4">
      <c r="B889" s="118"/>
      <c r="C889" s="119"/>
      <c r="D889" s="119"/>
    </row>
    <row r="890" spans="2:4">
      <c r="B890" s="118"/>
      <c r="C890" s="119"/>
      <c r="D890" s="119"/>
    </row>
    <row r="891" spans="2:4">
      <c r="B891" s="118"/>
      <c r="C891" s="119"/>
      <c r="D891" s="119"/>
    </row>
    <row r="892" spans="2:4">
      <c r="B892" s="118"/>
      <c r="C892" s="119"/>
      <c r="D892" s="119"/>
    </row>
    <row r="893" spans="2:4">
      <c r="B893" s="118"/>
      <c r="C893" s="119"/>
      <c r="D893" s="119"/>
    </row>
    <row r="894" spans="2:4">
      <c r="B894" s="118"/>
      <c r="C894" s="119"/>
      <c r="D894" s="119"/>
    </row>
    <row r="895" spans="2:4">
      <c r="B895" s="118"/>
      <c r="C895" s="119"/>
      <c r="D895" s="119"/>
    </row>
    <row r="896" spans="2:4">
      <c r="B896" s="118"/>
      <c r="C896" s="119"/>
      <c r="D896" s="119"/>
    </row>
    <row r="897" spans="2:4">
      <c r="B897" s="118"/>
      <c r="C897" s="119"/>
      <c r="D897" s="119"/>
    </row>
    <row r="898" spans="2:4">
      <c r="B898" s="118"/>
      <c r="C898" s="119"/>
      <c r="D898" s="119"/>
    </row>
    <row r="899" spans="2:4">
      <c r="B899" s="118"/>
      <c r="C899" s="119"/>
      <c r="D899" s="119"/>
    </row>
    <row r="900" spans="2:4">
      <c r="B900" s="118"/>
      <c r="C900" s="119"/>
      <c r="D900" s="119"/>
    </row>
    <row r="901" spans="2:4">
      <c r="B901" s="118"/>
      <c r="C901" s="119"/>
      <c r="D901" s="119"/>
    </row>
    <row r="902" spans="2:4">
      <c r="B902" s="118"/>
      <c r="C902" s="119"/>
      <c r="D902" s="119"/>
    </row>
    <row r="903" spans="2:4">
      <c r="B903" s="118"/>
      <c r="C903" s="119"/>
      <c r="D903" s="119"/>
    </row>
    <row r="904" spans="2:4">
      <c r="B904" s="118"/>
      <c r="C904" s="119"/>
      <c r="D904" s="119"/>
    </row>
    <row r="905" spans="2:4">
      <c r="B905" s="118"/>
      <c r="C905" s="119"/>
      <c r="D905" s="119"/>
    </row>
    <row r="906" spans="2:4">
      <c r="B906" s="118"/>
      <c r="C906" s="119"/>
      <c r="D906" s="119"/>
    </row>
    <row r="907" spans="2:4">
      <c r="B907" s="118"/>
      <c r="C907" s="119"/>
      <c r="D907" s="119"/>
    </row>
    <row r="908" spans="2:4">
      <c r="B908" s="118"/>
      <c r="C908" s="119"/>
      <c r="D908" s="119"/>
    </row>
    <row r="909" spans="2:4">
      <c r="B909" s="118"/>
      <c r="C909" s="119"/>
      <c r="D909" s="119"/>
    </row>
    <row r="910" spans="2:4">
      <c r="B910" s="118"/>
      <c r="C910" s="119"/>
      <c r="D910" s="119"/>
    </row>
    <row r="911" spans="2:4">
      <c r="B911" s="118"/>
      <c r="C911" s="119"/>
      <c r="D911" s="119"/>
    </row>
    <row r="912" spans="2:4">
      <c r="B912" s="118"/>
      <c r="C912" s="119"/>
      <c r="D912" s="119"/>
    </row>
    <row r="913" spans="2:4">
      <c r="B913" s="118"/>
      <c r="C913" s="119"/>
      <c r="D913" s="119"/>
    </row>
    <row r="914" spans="2:4">
      <c r="B914" s="118"/>
      <c r="C914" s="119"/>
      <c r="D914" s="119"/>
    </row>
    <row r="915" spans="2:4">
      <c r="B915" s="118"/>
      <c r="C915" s="119"/>
      <c r="D915" s="119"/>
    </row>
    <row r="916" spans="2:4">
      <c r="B916" s="118"/>
      <c r="C916" s="119"/>
      <c r="D916" s="119"/>
    </row>
    <row r="917" spans="2:4">
      <c r="B917" s="118"/>
      <c r="C917" s="119"/>
      <c r="D917" s="119"/>
    </row>
    <row r="918" spans="2:4">
      <c r="B918" s="118"/>
      <c r="C918" s="119"/>
      <c r="D918" s="119"/>
    </row>
    <row r="919" spans="2:4">
      <c r="B919" s="118"/>
      <c r="C919" s="119"/>
      <c r="D919" s="119"/>
    </row>
    <row r="920" spans="2:4">
      <c r="B920" s="118"/>
      <c r="C920" s="119"/>
      <c r="D920" s="119"/>
    </row>
    <row r="921" spans="2:4">
      <c r="B921" s="118"/>
      <c r="C921" s="119"/>
      <c r="D921" s="119"/>
    </row>
    <row r="922" spans="2:4">
      <c r="B922" s="118"/>
      <c r="C922" s="119"/>
      <c r="D922" s="119"/>
    </row>
    <row r="923" spans="2:4">
      <c r="B923" s="118"/>
      <c r="C923" s="119"/>
      <c r="D923" s="119"/>
    </row>
    <row r="924" spans="2:4">
      <c r="B924" s="118"/>
      <c r="C924" s="119"/>
      <c r="D924" s="119"/>
    </row>
    <row r="925" spans="2:4">
      <c r="B925" s="118"/>
      <c r="C925" s="119"/>
      <c r="D925" s="119"/>
    </row>
    <row r="926" spans="2:4">
      <c r="B926" s="118"/>
      <c r="C926" s="119"/>
      <c r="D926" s="119"/>
    </row>
    <row r="927" spans="2:4">
      <c r="B927" s="118"/>
      <c r="C927" s="119"/>
      <c r="D927" s="119"/>
    </row>
    <row r="928" spans="2:4">
      <c r="B928" s="118"/>
      <c r="C928" s="119"/>
      <c r="D928" s="119"/>
    </row>
    <row r="929" spans="2:4">
      <c r="B929" s="118"/>
      <c r="C929" s="119"/>
      <c r="D929" s="119"/>
    </row>
    <row r="930" spans="2:4">
      <c r="B930" s="118"/>
      <c r="C930" s="119"/>
      <c r="D930" s="119"/>
    </row>
    <row r="931" spans="2:4">
      <c r="B931" s="118"/>
      <c r="C931" s="119"/>
      <c r="D931" s="119"/>
    </row>
    <row r="932" spans="2:4">
      <c r="B932" s="118"/>
      <c r="C932" s="119"/>
      <c r="D932" s="119"/>
    </row>
    <row r="933" spans="2:4">
      <c r="B933" s="118"/>
      <c r="C933" s="119"/>
      <c r="D933" s="119"/>
    </row>
    <row r="934" spans="2:4">
      <c r="B934" s="118"/>
      <c r="C934" s="119"/>
      <c r="D934" s="119"/>
    </row>
    <row r="935" spans="2:4">
      <c r="B935" s="118"/>
      <c r="C935" s="119"/>
      <c r="D935" s="119"/>
    </row>
    <row r="936" spans="2:4">
      <c r="B936" s="118"/>
      <c r="C936" s="119"/>
      <c r="D936" s="119"/>
    </row>
    <row r="937" spans="2:4">
      <c r="B937" s="118"/>
      <c r="C937" s="119"/>
      <c r="D937" s="119"/>
    </row>
    <row r="938" spans="2:4">
      <c r="B938" s="118"/>
      <c r="C938" s="119"/>
      <c r="D938" s="119"/>
    </row>
    <row r="939" spans="2:4">
      <c r="B939" s="118"/>
      <c r="C939" s="119"/>
      <c r="D939" s="119"/>
    </row>
    <row r="940" spans="2:4">
      <c r="B940" s="118"/>
      <c r="C940" s="119"/>
      <c r="D940" s="119"/>
    </row>
    <row r="941" spans="2:4">
      <c r="B941" s="118"/>
      <c r="C941" s="119"/>
      <c r="D941" s="119"/>
    </row>
    <row r="942" spans="2:4">
      <c r="B942" s="118"/>
      <c r="C942" s="119"/>
      <c r="D942" s="119"/>
    </row>
    <row r="943" spans="2:4">
      <c r="B943" s="118"/>
      <c r="C943" s="119"/>
      <c r="D943" s="119"/>
    </row>
    <row r="944" spans="2:4">
      <c r="B944" s="118"/>
      <c r="C944" s="119"/>
      <c r="D944" s="119"/>
    </row>
    <row r="945" spans="2:4">
      <c r="B945" s="118"/>
      <c r="C945" s="119"/>
      <c r="D945" s="119"/>
    </row>
    <row r="946" spans="2:4">
      <c r="B946" s="118"/>
      <c r="C946" s="119"/>
      <c r="D946" s="119"/>
    </row>
    <row r="947" spans="2:4">
      <c r="B947" s="118"/>
      <c r="C947" s="119"/>
      <c r="D947" s="119"/>
    </row>
    <row r="948" spans="2:4">
      <c r="B948" s="118"/>
      <c r="C948" s="119"/>
      <c r="D948" s="119"/>
    </row>
    <row r="949" spans="2:4">
      <c r="B949" s="118"/>
      <c r="C949" s="119"/>
      <c r="D949" s="119"/>
    </row>
    <row r="950" spans="2:4">
      <c r="B950" s="118"/>
      <c r="C950" s="119"/>
      <c r="D950" s="119"/>
    </row>
    <row r="951" spans="2:4">
      <c r="B951" s="118"/>
      <c r="C951" s="119"/>
      <c r="D951" s="119"/>
    </row>
    <row r="952" spans="2:4">
      <c r="B952" s="118"/>
      <c r="C952" s="119"/>
      <c r="D952" s="119"/>
    </row>
    <row r="953" spans="2:4">
      <c r="B953" s="118"/>
      <c r="C953" s="119"/>
      <c r="D953" s="119"/>
    </row>
    <row r="954" spans="2:4">
      <c r="B954" s="118"/>
      <c r="C954" s="119"/>
      <c r="D954" s="119"/>
    </row>
    <row r="955" spans="2:4">
      <c r="B955" s="118"/>
      <c r="C955" s="119"/>
      <c r="D955" s="119"/>
    </row>
    <row r="956" spans="2:4">
      <c r="B956" s="118"/>
      <c r="C956" s="119"/>
      <c r="D956" s="119"/>
    </row>
    <row r="957" spans="2:4">
      <c r="B957" s="118"/>
      <c r="C957" s="119"/>
      <c r="D957" s="119"/>
    </row>
    <row r="958" spans="2:4">
      <c r="B958" s="118"/>
      <c r="C958" s="119"/>
      <c r="D958" s="119"/>
    </row>
    <row r="959" spans="2:4">
      <c r="B959" s="118"/>
      <c r="C959" s="119"/>
      <c r="D959" s="119"/>
    </row>
    <row r="960" spans="2:4">
      <c r="B960" s="118"/>
      <c r="C960" s="119"/>
      <c r="D960" s="119"/>
    </row>
    <row r="961" spans="2:4">
      <c r="B961" s="118"/>
      <c r="C961" s="119"/>
      <c r="D961" s="119"/>
    </row>
    <row r="962" spans="2:4">
      <c r="B962" s="118"/>
      <c r="C962" s="119"/>
      <c r="D962" s="119"/>
    </row>
    <row r="963" spans="2:4">
      <c r="B963" s="118"/>
      <c r="C963" s="119"/>
      <c r="D963" s="119"/>
    </row>
    <row r="964" spans="2:4">
      <c r="B964" s="118"/>
      <c r="C964" s="119"/>
      <c r="D964" s="119"/>
    </row>
    <row r="965" spans="2:4">
      <c r="B965" s="118"/>
      <c r="C965" s="119"/>
      <c r="D965" s="119"/>
    </row>
    <row r="966" spans="2:4">
      <c r="B966" s="118"/>
      <c r="C966" s="119"/>
      <c r="D966" s="11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143</v>
      </c>
      <c r="C1" s="67" t="s" vm="1">
        <v>223</v>
      </c>
    </row>
    <row r="2" spans="2:16">
      <c r="B2" s="46" t="s">
        <v>142</v>
      </c>
      <c r="C2" s="67" t="s">
        <v>224</v>
      </c>
    </row>
    <row r="3" spans="2:16">
      <c r="B3" s="46" t="s">
        <v>144</v>
      </c>
      <c r="C3" s="67" t="s">
        <v>225</v>
      </c>
    </row>
    <row r="4" spans="2:16">
      <c r="B4" s="46" t="s">
        <v>145</v>
      </c>
      <c r="C4" s="67">
        <v>2207</v>
      </c>
    </row>
    <row r="6" spans="2:16" ht="26.25" customHeight="1">
      <c r="B6" s="147" t="s">
        <v>180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6" s="3" customFormat="1" ht="78.75">
      <c r="B7" s="21" t="s">
        <v>113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205</v>
      </c>
      <c r="M7" s="29" t="s">
        <v>179</v>
      </c>
      <c r="N7" s="29" t="s">
        <v>57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207</v>
      </c>
      <c r="M8" s="31" t="s">
        <v>203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2590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68"/>
      <c r="O10" s="125">
        <v>0</v>
      </c>
      <c r="P10" s="125">
        <v>0</v>
      </c>
    </row>
    <row r="11" spans="2:16" ht="20.25" customHeight="1">
      <c r="B11" s="126" t="s">
        <v>215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6" t="s">
        <v>109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6" t="s">
        <v>206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143</v>
      </c>
      <c r="C1" s="67" t="s" vm="1">
        <v>223</v>
      </c>
    </row>
    <row r="2" spans="2:16">
      <c r="B2" s="46" t="s">
        <v>142</v>
      </c>
      <c r="C2" s="67" t="s">
        <v>224</v>
      </c>
    </row>
    <row r="3" spans="2:16">
      <c r="B3" s="46" t="s">
        <v>144</v>
      </c>
      <c r="C3" s="67" t="s">
        <v>225</v>
      </c>
    </row>
    <row r="4" spans="2:16">
      <c r="B4" s="46" t="s">
        <v>145</v>
      </c>
      <c r="C4" s="67">
        <v>2207</v>
      </c>
    </row>
    <row r="6" spans="2:16" ht="26.25" customHeight="1">
      <c r="B6" s="147" t="s">
        <v>181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6" s="3" customFormat="1" ht="78.75">
      <c r="B7" s="21" t="s">
        <v>113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200</v>
      </c>
      <c r="M7" s="29" t="s">
        <v>179</v>
      </c>
      <c r="N7" s="29" t="s">
        <v>57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207</v>
      </c>
      <c r="M8" s="31" t="s">
        <v>203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2591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68"/>
      <c r="O10" s="125">
        <f>IFERROR(M10/$M$10,0)</f>
        <v>0</v>
      </c>
      <c r="P10" s="125">
        <f>M10/'סכום נכסי הקרן'!$C$42</f>
        <v>0</v>
      </c>
    </row>
    <row r="11" spans="2:16" ht="20.25" customHeight="1">
      <c r="B11" s="126" t="s">
        <v>215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6" t="s">
        <v>109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6" t="s">
        <v>206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2:16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2:16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2:16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2:16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2:16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2:16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2:16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2:16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2:16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2:16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2:16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2:16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2:16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2:16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2:16">
      <c r="B397" s="127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2:16">
      <c r="B398" s="127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2:16">
      <c r="B399" s="12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2:16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2:16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2:16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2:16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2:16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2:16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2:16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2:16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2:16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2:16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2:16">
      <c r="B410" s="118"/>
      <c r="C410" s="118"/>
      <c r="D410" s="11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2:16">
      <c r="B411" s="118"/>
      <c r="C411" s="118"/>
      <c r="D411" s="11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3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143</v>
      </c>
      <c r="C1" s="67" t="s" vm="1">
        <v>223</v>
      </c>
    </row>
    <row r="2" spans="2:18">
      <c r="B2" s="46" t="s">
        <v>142</v>
      </c>
      <c r="C2" s="67" t="s">
        <v>224</v>
      </c>
    </row>
    <row r="3" spans="2:18">
      <c r="B3" s="46" t="s">
        <v>144</v>
      </c>
      <c r="C3" s="67" t="s">
        <v>225</v>
      </c>
    </row>
    <row r="4" spans="2:18">
      <c r="B4" s="46" t="s">
        <v>145</v>
      </c>
      <c r="C4" s="67">
        <v>2207</v>
      </c>
    </row>
    <row r="6" spans="2:18" ht="21.75" customHeight="1">
      <c r="B6" s="150" t="s">
        <v>170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8" ht="27.75" customHeight="1">
      <c r="B7" s="153" t="s">
        <v>86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</row>
    <row r="8" spans="2:18" s="3" customFormat="1" ht="66" customHeight="1">
      <c r="B8" s="21" t="s">
        <v>112</v>
      </c>
      <c r="C8" s="29" t="s">
        <v>44</v>
      </c>
      <c r="D8" s="29" t="s">
        <v>116</v>
      </c>
      <c r="E8" s="29" t="s">
        <v>14</v>
      </c>
      <c r="F8" s="29" t="s">
        <v>64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200</v>
      </c>
      <c r="M8" s="29" t="s">
        <v>199</v>
      </c>
      <c r="N8" s="29" t="s">
        <v>214</v>
      </c>
      <c r="O8" s="29" t="s">
        <v>60</v>
      </c>
      <c r="P8" s="29" t="s">
        <v>202</v>
      </c>
      <c r="Q8" s="29" t="s">
        <v>146</v>
      </c>
      <c r="R8" s="59" t="s">
        <v>148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207</v>
      </c>
      <c r="M9" s="31"/>
      <c r="N9" s="15" t="s">
        <v>203</v>
      </c>
      <c r="O9" s="31" t="s">
        <v>208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9" t="s">
        <v>111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15.12637443762245</v>
      </c>
      <c r="I11" s="69"/>
      <c r="J11" s="69"/>
      <c r="K11" s="77">
        <v>1.066850140028206E-2</v>
      </c>
      <c r="L11" s="76"/>
      <c r="M11" s="78"/>
      <c r="N11" s="69"/>
      <c r="O11" s="76">
        <v>891280.9019231702</v>
      </c>
      <c r="P11" s="69"/>
      <c r="Q11" s="77">
        <f>IFERROR(O11/$O$11,0)</f>
        <v>1</v>
      </c>
      <c r="R11" s="77">
        <f>O11/'סכום נכסי הקרן'!$C$42</f>
        <v>0.27006954196051525</v>
      </c>
    </row>
    <row r="12" spans="2:18" ht="22.5" customHeight="1">
      <c r="B12" s="70" t="s">
        <v>194</v>
      </c>
      <c r="C12" s="71"/>
      <c r="D12" s="71"/>
      <c r="E12" s="71"/>
      <c r="F12" s="71"/>
      <c r="G12" s="71"/>
      <c r="H12" s="79">
        <v>15.126374437622458</v>
      </c>
      <c r="I12" s="71"/>
      <c r="J12" s="71"/>
      <c r="K12" s="80">
        <v>1.0668501400282065E-2</v>
      </c>
      <c r="L12" s="79"/>
      <c r="M12" s="81"/>
      <c r="N12" s="71"/>
      <c r="O12" s="79">
        <v>891280.90192316985</v>
      </c>
      <c r="P12" s="71"/>
      <c r="Q12" s="80">
        <f t="shared" ref="Q12:Q25" si="0">IFERROR(O12/$O$11,0)</f>
        <v>0.99999999999999956</v>
      </c>
      <c r="R12" s="80">
        <f>O12/'סכום נכסי הקרן'!$C$42</f>
        <v>0.27006954196051514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15.126374437622458</v>
      </c>
      <c r="I13" s="69"/>
      <c r="J13" s="69"/>
      <c r="K13" s="77">
        <v>1.0668501400282065E-2</v>
      </c>
      <c r="L13" s="76"/>
      <c r="M13" s="78"/>
      <c r="N13" s="69"/>
      <c r="O13" s="76">
        <v>891280.90192316985</v>
      </c>
      <c r="P13" s="69"/>
      <c r="Q13" s="77">
        <f t="shared" si="0"/>
        <v>0.99999999999999956</v>
      </c>
      <c r="R13" s="77">
        <f>O13/'סכום נכסי הקרן'!$C$42</f>
        <v>0.27006954196051514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15.126374437622458</v>
      </c>
      <c r="I14" s="71"/>
      <c r="J14" s="71"/>
      <c r="K14" s="80">
        <v>1.0668501400282065E-2</v>
      </c>
      <c r="L14" s="79"/>
      <c r="M14" s="81"/>
      <c r="N14" s="71"/>
      <c r="O14" s="79">
        <v>891280.90192316985</v>
      </c>
      <c r="P14" s="71"/>
      <c r="Q14" s="80">
        <f t="shared" si="0"/>
        <v>0.99999999999999956</v>
      </c>
      <c r="R14" s="80">
        <f>O14/'סכום נכסי הקרן'!$C$42</f>
        <v>0.27006954196051514</v>
      </c>
    </row>
    <row r="15" spans="2:18">
      <c r="B15" s="74" t="s">
        <v>226</v>
      </c>
      <c r="C15" s="69" t="s">
        <v>227</v>
      </c>
      <c r="D15" s="82" t="s">
        <v>117</v>
      </c>
      <c r="E15" s="69" t="s">
        <v>228</v>
      </c>
      <c r="F15" s="69"/>
      <c r="G15" s="69"/>
      <c r="H15" s="76">
        <v>1.2999999999999632</v>
      </c>
      <c r="I15" s="82" t="s">
        <v>130</v>
      </c>
      <c r="J15" s="83">
        <v>0.04</v>
      </c>
      <c r="K15" s="77">
        <v>1.0900000000000153E-2</v>
      </c>
      <c r="L15" s="76">
        <v>13259678.521278</v>
      </c>
      <c r="M15" s="78">
        <v>143.41999999999999</v>
      </c>
      <c r="N15" s="69"/>
      <c r="O15" s="76">
        <v>19017.031228519001</v>
      </c>
      <c r="P15" s="77">
        <v>9.4030610054881593E-4</v>
      </c>
      <c r="Q15" s="77">
        <f t="shared" si="0"/>
        <v>2.13367426447541E-2</v>
      </c>
      <c r="R15" s="77">
        <f>O15/'סכום נכסי הקרן'!$C$42</f>
        <v>5.7624043129981314E-3</v>
      </c>
    </row>
    <row r="16" spans="2:18">
      <c r="B16" s="74" t="s">
        <v>229</v>
      </c>
      <c r="C16" s="69" t="s">
        <v>230</v>
      </c>
      <c r="D16" s="82" t="s">
        <v>117</v>
      </c>
      <c r="E16" s="69" t="s">
        <v>228</v>
      </c>
      <c r="F16" s="69"/>
      <c r="G16" s="69"/>
      <c r="H16" s="76">
        <v>4.0999999999998407</v>
      </c>
      <c r="I16" s="82" t="s">
        <v>130</v>
      </c>
      <c r="J16" s="83">
        <v>7.4999999999999997E-3</v>
      </c>
      <c r="K16" s="77">
        <v>9.699999999999263E-3</v>
      </c>
      <c r="L16" s="76">
        <v>14215447.533656001</v>
      </c>
      <c r="M16" s="78">
        <v>109.89</v>
      </c>
      <c r="N16" s="69"/>
      <c r="O16" s="76">
        <v>15621.355482694998</v>
      </c>
      <c r="P16" s="77">
        <v>7.0991825238085398E-4</v>
      </c>
      <c r="Q16" s="77">
        <f t="shared" si="0"/>
        <v>1.7526859881085596E-2</v>
      </c>
      <c r="R16" s="77">
        <f>O16/'סכום נכסי הקרן'!$C$42</f>
        <v>4.7334710200909172E-3</v>
      </c>
    </row>
    <row r="17" spans="2:18">
      <c r="B17" s="74" t="s">
        <v>231</v>
      </c>
      <c r="C17" s="69" t="s">
        <v>232</v>
      </c>
      <c r="D17" s="82" t="s">
        <v>117</v>
      </c>
      <c r="E17" s="69" t="s">
        <v>228</v>
      </c>
      <c r="F17" s="69"/>
      <c r="G17" s="69"/>
      <c r="H17" s="76">
        <v>6.0700000000000491</v>
      </c>
      <c r="I17" s="82" t="s">
        <v>130</v>
      </c>
      <c r="J17" s="83">
        <v>5.0000000000000001E-3</v>
      </c>
      <c r="K17" s="77">
        <v>9.3999999999999674E-3</v>
      </c>
      <c r="L17" s="76">
        <v>27774358.374311998</v>
      </c>
      <c r="M17" s="78">
        <v>106.67</v>
      </c>
      <c r="N17" s="69"/>
      <c r="O17" s="76">
        <v>29626.908739964998</v>
      </c>
      <c r="P17" s="77">
        <v>1.373771558908982E-3</v>
      </c>
      <c r="Q17" s="77">
        <f t="shared" si="0"/>
        <v>3.3240820796268875E-2</v>
      </c>
      <c r="R17" s="77">
        <f>O17/'סכום נכסי הקרן'!$C$42</f>
        <v>8.977333246839905E-3</v>
      </c>
    </row>
    <row r="18" spans="2:18">
      <c r="B18" s="74" t="s">
        <v>233</v>
      </c>
      <c r="C18" s="69" t="s">
        <v>234</v>
      </c>
      <c r="D18" s="82" t="s">
        <v>117</v>
      </c>
      <c r="E18" s="69" t="s">
        <v>228</v>
      </c>
      <c r="F18" s="69"/>
      <c r="G18" s="69"/>
      <c r="H18" s="76">
        <v>10.669999999999991</v>
      </c>
      <c r="I18" s="82" t="s">
        <v>130</v>
      </c>
      <c r="J18" s="83">
        <v>0.04</v>
      </c>
      <c r="K18" s="77">
        <v>1.0399999999999951E-2</v>
      </c>
      <c r="L18" s="76">
        <v>94097102.657750994</v>
      </c>
      <c r="M18" s="78">
        <v>181.01</v>
      </c>
      <c r="N18" s="69"/>
      <c r="O18" s="76">
        <v>170325.15976557101</v>
      </c>
      <c r="P18" s="77">
        <v>5.9060578158569412E-3</v>
      </c>
      <c r="Q18" s="77">
        <f t="shared" si="0"/>
        <v>0.19110154766925916</v>
      </c>
      <c r="R18" s="77">
        <f>O18/'סכום נכסי הקרן'!$C$42</f>
        <v>5.1610707446982387E-2</v>
      </c>
    </row>
    <row r="19" spans="2:18">
      <c r="B19" s="74" t="s">
        <v>235</v>
      </c>
      <c r="C19" s="69" t="s">
        <v>236</v>
      </c>
      <c r="D19" s="82" t="s">
        <v>117</v>
      </c>
      <c r="E19" s="69" t="s">
        <v>228</v>
      </c>
      <c r="F19" s="69"/>
      <c r="G19" s="69"/>
      <c r="H19" s="76">
        <v>19.809999999999967</v>
      </c>
      <c r="I19" s="82" t="s">
        <v>130</v>
      </c>
      <c r="J19" s="83">
        <v>0.01</v>
      </c>
      <c r="K19" s="77">
        <v>1.0899999999999996E-2</v>
      </c>
      <c r="L19" s="76">
        <v>310618727.75530404</v>
      </c>
      <c r="M19" s="78">
        <v>108.82</v>
      </c>
      <c r="N19" s="69"/>
      <c r="O19" s="76">
        <v>338015.27265726705</v>
      </c>
      <c r="P19" s="77">
        <v>1.7156417756854864E-2</v>
      </c>
      <c r="Q19" s="77">
        <f t="shared" si="0"/>
        <v>0.37924662351444</v>
      </c>
      <c r="R19" s="77">
        <f>O19/'סכום נכסי הקרן'!$C$42</f>
        <v>0.10242296190261678</v>
      </c>
    </row>
    <row r="20" spans="2:18">
      <c r="B20" s="74" t="s">
        <v>237</v>
      </c>
      <c r="C20" s="69" t="s">
        <v>238</v>
      </c>
      <c r="D20" s="82" t="s">
        <v>117</v>
      </c>
      <c r="E20" s="69" t="s">
        <v>228</v>
      </c>
      <c r="F20" s="69"/>
      <c r="G20" s="69"/>
      <c r="H20" s="76">
        <v>3.329999999999993</v>
      </c>
      <c r="I20" s="82" t="s">
        <v>130</v>
      </c>
      <c r="J20" s="83">
        <v>1E-3</v>
      </c>
      <c r="K20" s="77">
        <v>1.0099999999999977E-2</v>
      </c>
      <c r="L20" s="76">
        <v>41006092.686286002</v>
      </c>
      <c r="M20" s="78">
        <v>105.93</v>
      </c>
      <c r="N20" s="69"/>
      <c r="O20" s="76">
        <v>43437.75071231</v>
      </c>
      <c r="P20" s="77">
        <v>2.5527929528908482E-3</v>
      </c>
      <c r="Q20" s="77">
        <f t="shared" si="0"/>
        <v>4.8736319401191885E-2</v>
      </c>
      <c r="R20" s="77">
        <f>O20/'סכום נכסי הקרן'!$C$42</f>
        <v>1.3162195457521264E-2</v>
      </c>
    </row>
    <row r="21" spans="2:18">
      <c r="B21" s="74" t="s">
        <v>239</v>
      </c>
      <c r="C21" s="69" t="s">
        <v>240</v>
      </c>
      <c r="D21" s="82" t="s">
        <v>117</v>
      </c>
      <c r="E21" s="69" t="s">
        <v>228</v>
      </c>
      <c r="F21" s="69"/>
      <c r="G21" s="69"/>
      <c r="H21" s="76">
        <v>15.020000000000026</v>
      </c>
      <c r="I21" s="82" t="s">
        <v>130</v>
      </c>
      <c r="J21" s="83">
        <v>2.75E-2</v>
      </c>
      <c r="K21" s="77">
        <v>1.0700000000000038E-2</v>
      </c>
      <c r="L21" s="76">
        <v>84778900.728211001</v>
      </c>
      <c r="M21" s="78">
        <v>151.12</v>
      </c>
      <c r="N21" s="69"/>
      <c r="O21" s="76">
        <v>128117.88352859298</v>
      </c>
      <c r="P21" s="77">
        <v>4.6708936320046749E-3</v>
      </c>
      <c r="Q21" s="77">
        <f t="shared" si="0"/>
        <v>0.14374579692232309</v>
      </c>
      <c r="R21" s="77">
        <f>O21/'סכום נכסי הקרן'!$C$42</f>
        <v>3.8821361533561034E-2</v>
      </c>
    </row>
    <row r="22" spans="2:18">
      <c r="B22" s="74" t="s">
        <v>241</v>
      </c>
      <c r="C22" s="69" t="s">
        <v>242</v>
      </c>
      <c r="D22" s="82" t="s">
        <v>117</v>
      </c>
      <c r="E22" s="69" t="s">
        <v>228</v>
      </c>
      <c r="F22" s="69"/>
      <c r="G22" s="69"/>
      <c r="H22" s="76">
        <v>0.50000000000034217</v>
      </c>
      <c r="I22" s="82" t="s">
        <v>130</v>
      </c>
      <c r="J22" s="83">
        <v>1.7500000000000002E-2</v>
      </c>
      <c r="K22" s="77">
        <v>3.7000000000026682E-3</v>
      </c>
      <c r="L22" s="76">
        <v>1297492.0335240001</v>
      </c>
      <c r="M22" s="78">
        <v>112.65</v>
      </c>
      <c r="N22" s="69"/>
      <c r="O22" s="76">
        <v>1461.6246724529999</v>
      </c>
      <c r="P22" s="77">
        <v>8.4171356517413564E-5</v>
      </c>
      <c r="Q22" s="77">
        <f t="shared" si="0"/>
        <v>1.63991472194587E-3</v>
      </c>
      <c r="R22" s="77">
        <f>O22/'סכום נכסי הקרן'!$C$42</f>
        <v>4.4289101781022682E-4</v>
      </c>
    </row>
    <row r="23" spans="2:18">
      <c r="B23" s="74" t="s">
        <v>243</v>
      </c>
      <c r="C23" s="69" t="s">
        <v>244</v>
      </c>
      <c r="D23" s="82" t="s">
        <v>117</v>
      </c>
      <c r="E23" s="69" t="s">
        <v>228</v>
      </c>
      <c r="F23" s="69"/>
      <c r="G23" s="69"/>
      <c r="H23" s="76">
        <v>2.5699999999999736</v>
      </c>
      <c r="I23" s="82" t="s">
        <v>130</v>
      </c>
      <c r="J23" s="83">
        <v>7.4999999999999997E-3</v>
      </c>
      <c r="K23" s="77">
        <v>1.0899999999999521E-2</v>
      </c>
      <c r="L23" s="76">
        <v>26512897.278900005</v>
      </c>
      <c r="M23" s="78">
        <v>108.91</v>
      </c>
      <c r="N23" s="69"/>
      <c r="O23" s="76">
        <v>28875.198269982004</v>
      </c>
      <c r="P23" s="77">
        <v>1.2099591708961271E-3</v>
      </c>
      <c r="Q23" s="77">
        <f t="shared" si="0"/>
        <v>3.239741613185726E-2</v>
      </c>
      <c r="R23" s="77">
        <f>O23/'סכום נכסי הקרן'!$C$42</f>
        <v>8.7495553354348977E-3</v>
      </c>
    </row>
    <row r="24" spans="2:18">
      <c r="B24" s="74" t="s">
        <v>245</v>
      </c>
      <c r="C24" s="69" t="s">
        <v>246</v>
      </c>
      <c r="D24" s="82" t="s">
        <v>117</v>
      </c>
      <c r="E24" s="69" t="s">
        <v>228</v>
      </c>
      <c r="F24" s="69"/>
      <c r="G24" s="69"/>
      <c r="H24" s="76">
        <v>8.6399999999998212</v>
      </c>
      <c r="I24" s="82" t="s">
        <v>130</v>
      </c>
      <c r="J24" s="83">
        <v>1E-3</v>
      </c>
      <c r="K24" s="77">
        <v>9.8999999999999869E-3</v>
      </c>
      <c r="L24" s="76">
        <v>30002041.329256002</v>
      </c>
      <c r="M24" s="78">
        <v>101.05</v>
      </c>
      <c r="N24" s="69"/>
      <c r="O24" s="76">
        <v>30317.063129496</v>
      </c>
      <c r="P24" s="77">
        <v>1.8443284506577966E-3</v>
      </c>
      <c r="Q24" s="77">
        <f t="shared" si="0"/>
        <v>3.4015160724390099E-2</v>
      </c>
      <c r="R24" s="77">
        <f>O24/'סכום נכסי הקרן'!$C$42</f>
        <v>9.1864588765493398E-3</v>
      </c>
    </row>
    <row r="25" spans="2:18">
      <c r="B25" s="74" t="s">
        <v>247</v>
      </c>
      <c r="C25" s="69" t="s">
        <v>248</v>
      </c>
      <c r="D25" s="82" t="s">
        <v>117</v>
      </c>
      <c r="E25" s="69" t="s">
        <v>228</v>
      </c>
      <c r="F25" s="69"/>
      <c r="G25" s="69"/>
      <c r="H25" s="76">
        <v>26.529999999999966</v>
      </c>
      <c r="I25" s="82" t="s">
        <v>130</v>
      </c>
      <c r="J25" s="83">
        <v>5.0000000000000001E-3</v>
      </c>
      <c r="K25" s="77">
        <v>1.1400000000000037E-2</v>
      </c>
      <c r="L25" s="76">
        <v>93912950.226639003</v>
      </c>
      <c r="M25" s="78">
        <v>92.07</v>
      </c>
      <c r="N25" s="69"/>
      <c r="O25" s="76">
        <v>86465.653736319</v>
      </c>
      <c r="P25" s="77">
        <v>8.2364695156395048E-3</v>
      </c>
      <c r="Q25" s="77">
        <f t="shared" si="0"/>
        <v>9.7012797592483893E-2</v>
      </c>
      <c r="R25" s="77">
        <f>O25/'סכום נכסי הקרן'!$C$42</f>
        <v>2.6200201810110301E-2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20" t="s">
        <v>109</v>
      </c>
      <c r="C29" s="122"/>
      <c r="D29" s="122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20" t="s">
        <v>198</v>
      </c>
      <c r="C30" s="122"/>
      <c r="D30" s="122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56" t="s">
        <v>206</v>
      </c>
      <c r="C31" s="156"/>
      <c r="D31" s="156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2:18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2:18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2:18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2:18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2:18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2:18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2:18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2:18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2:18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2:18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2:18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2:18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2:18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2:18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2:18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2:18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2:18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2:18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2:18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2:18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2:18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2:18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2:18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2:18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2:18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2:18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2:18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2:18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2:18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2:18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2:18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2:18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2:18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2:18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</row>
    <row r="162" spans="2:18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</row>
    <row r="163" spans="2:18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</row>
    <row r="164" spans="2:18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2:18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</row>
    <row r="166" spans="2:18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</row>
    <row r="167" spans="2:18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</row>
    <row r="168" spans="2:18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</row>
    <row r="169" spans="2:18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</row>
    <row r="170" spans="2:18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</row>
    <row r="171" spans="2:18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</row>
    <row r="172" spans="2:18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</row>
    <row r="173" spans="2:18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4" spans="2:18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</row>
    <row r="175" spans="2:18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</row>
    <row r="176" spans="2:18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</row>
    <row r="177" spans="2:18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</row>
    <row r="178" spans="2:18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</row>
    <row r="179" spans="2:18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</row>
    <row r="180" spans="2:18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</row>
    <row r="181" spans="2:18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</row>
    <row r="182" spans="2:18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</row>
    <row r="183" spans="2:18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</row>
    <row r="184" spans="2:18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</row>
    <row r="185" spans="2:18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</row>
    <row r="186" spans="2:18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</row>
    <row r="187" spans="2:18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</row>
    <row r="188" spans="2:18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</row>
    <row r="189" spans="2:18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</row>
    <row r="190" spans="2:18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</row>
    <row r="191" spans="2:18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</row>
    <row r="192" spans="2:18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</row>
    <row r="193" spans="2:18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</row>
    <row r="194" spans="2:18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</row>
    <row r="195" spans="2:18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</row>
    <row r="196" spans="2:18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</row>
    <row r="197" spans="2:18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</row>
    <row r="198" spans="2:18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</row>
    <row r="199" spans="2:18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</row>
    <row r="200" spans="2:18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</row>
    <row r="201" spans="2:18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</row>
    <row r="202" spans="2:18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</row>
    <row r="203" spans="2:18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</row>
    <row r="204" spans="2:18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</row>
    <row r="205" spans="2:18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</row>
    <row r="206" spans="2:18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</row>
    <row r="207" spans="2:18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</row>
    <row r="208" spans="2:18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</row>
    <row r="209" spans="2:18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</row>
    <row r="210" spans="2:18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</row>
    <row r="211" spans="2:18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</row>
    <row r="212" spans="2:18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</row>
    <row r="213" spans="2:18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</row>
    <row r="214" spans="2:18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</row>
    <row r="215" spans="2:18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</row>
    <row r="216" spans="2:18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</row>
    <row r="217" spans="2:18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</row>
    <row r="218" spans="2:18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</row>
    <row r="219" spans="2:18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</row>
    <row r="220" spans="2:18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</row>
    <row r="221" spans="2:18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</row>
    <row r="222" spans="2:18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</row>
    <row r="223" spans="2:18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</row>
    <row r="224" spans="2:18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</row>
    <row r="225" spans="2:18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</row>
    <row r="226" spans="2:18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</row>
    <row r="227" spans="2:18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</row>
    <row r="228" spans="2:18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</row>
    <row r="229" spans="2:18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</row>
    <row r="230" spans="2:18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</row>
    <row r="231" spans="2:18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</row>
    <row r="232" spans="2:18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</row>
    <row r="233" spans="2:18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</row>
    <row r="234" spans="2:18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</row>
    <row r="235" spans="2:18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</row>
    <row r="236" spans="2:18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</row>
    <row r="237" spans="2:18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</row>
    <row r="238" spans="2:18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</row>
    <row r="239" spans="2:18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</row>
    <row r="240" spans="2:18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</row>
    <row r="241" spans="2:18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</row>
    <row r="242" spans="2:18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</row>
    <row r="243" spans="2:18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</row>
    <row r="244" spans="2:18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</row>
    <row r="245" spans="2:18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</row>
    <row r="246" spans="2:18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</row>
    <row r="247" spans="2:18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</row>
    <row r="248" spans="2:18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</row>
    <row r="249" spans="2:18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</row>
    <row r="250" spans="2:18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</row>
    <row r="251" spans="2:18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</row>
    <row r="252" spans="2:18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</row>
    <row r="253" spans="2:18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</row>
    <row r="254" spans="2:18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</row>
    <row r="255" spans="2:18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</row>
    <row r="256" spans="2:18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</row>
    <row r="257" spans="2:18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</row>
    <row r="258" spans="2:18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</row>
    <row r="259" spans="2:18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</row>
    <row r="260" spans="2:18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</row>
    <row r="261" spans="2:18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</row>
    <row r="262" spans="2:18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</row>
    <row r="263" spans="2:18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</row>
    <row r="264" spans="2:18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</row>
    <row r="265" spans="2:18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</row>
    <row r="266" spans="2:18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</row>
    <row r="267" spans="2:18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</row>
    <row r="268" spans="2:18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</row>
    <row r="269" spans="2:18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</row>
    <row r="270" spans="2:18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</row>
    <row r="271" spans="2:18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</row>
    <row r="272" spans="2:18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</row>
    <row r="273" spans="2:18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</row>
    <row r="274" spans="2:18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</row>
    <row r="275" spans="2:18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</row>
    <row r="276" spans="2:18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</row>
    <row r="277" spans="2:18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</row>
    <row r="278" spans="2:18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</row>
    <row r="279" spans="2:18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</row>
    <row r="280" spans="2:18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</row>
    <row r="281" spans="2:18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</row>
    <row r="282" spans="2:18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</row>
    <row r="283" spans="2:18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</row>
    <row r="284" spans="2:18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</row>
    <row r="285" spans="2:18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</row>
    <row r="286" spans="2:18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</row>
    <row r="287" spans="2:18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</row>
    <row r="288" spans="2:18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</row>
    <row r="289" spans="2:18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</row>
    <row r="290" spans="2:18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</row>
    <row r="291" spans="2:18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</row>
    <row r="292" spans="2:18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</row>
    <row r="293" spans="2:18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</row>
    <row r="294" spans="2:18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</row>
    <row r="295" spans="2:18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</row>
    <row r="296" spans="2:18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</row>
    <row r="297" spans="2:18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</row>
    <row r="298" spans="2:18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</row>
    <row r="299" spans="2:18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</row>
    <row r="300" spans="2:18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</row>
    <row r="301" spans="2:18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</row>
    <row r="302" spans="2:18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</row>
    <row r="303" spans="2:18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</row>
    <row r="304" spans="2:18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</row>
    <row r="305" spans="2:18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</row>
    <row r="306" spans="2:18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</row>
    <row r="307" spans="2:18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</row>
    <row r="308" spans="2:18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</row>
    <row r="309" spans="2:18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</row>
    <row r="310" spans="2:18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</row>
    <row r="311" spans="2:18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</row>
    <row r="312" spans="2:18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</row>
    <row r="313" spans="2:18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</row>
    <row r="314" spans="2:18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</row>
    <row r="315" spans="2:18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</row>
    <row r="316" spans="2:18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</row>
    <row r="317" spans="2:18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</row>
    <row r="318" spans="2:18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</row>
    <row r="319" spans="2:18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</row>
    <row r="320" spans="2:18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2:18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2:18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2:18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</row>
    <row r="324" spans="2:18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2:18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</row>
    <row r="326" spans="2:18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</row>
    <row r="327" spans="2:18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</row>
    <row r="328" spans="2:18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</row>
    <row r="329" spans="2:18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</row>
    <row r="330" spans="2:18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</row>
    <row r="331" spans="2:18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2:18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2:18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</row>
    <row r="334" spans="2:18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</row>
    <row r="335" spans="2:18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</row>
    <row r="336" spans="2:18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</row>
    <row r="337" spans="2:18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</row>
    <row r="338" spans="2:18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2:18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2:18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2:18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2:18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2:18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2:18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2:18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2:18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2:18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2:18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  <row r="349" spans="2:18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</row>
    <row r="350" spans="2:18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</row>
    <row r="351" spans="2:18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2:18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</row>
    <row r="353" spans="2:18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</row>
    <row r="354" spans="2:18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</row>
    <row r="355" spans="2:18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  <row r="414" spans="2:18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</row>
    <row r="415" spans="2:18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</row>
    <row r="416" spans="2:18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</row>
    <row r="417" spans="2:18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</row>
    <row r="418" spans="2:18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2:18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</row>
    <row r="420" spans="2:18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</row>
    <row r="421" spans="2:18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</row>
    <row r="422" spans="2:18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</row>
    <row r="423" spans="2:18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</row>
    <row r="424" spans="2:18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</row>
    <row r="425" spans="2:18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</row>
    <row r="426" spans="2:18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</row>
    <row r="427" spans="2:18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</row>
    <row r="428" spans="2:18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</row>
    <row r="429" spans="2:18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2:18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2:18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</row>
    <row r="432" spans="2:18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</row>
    <row r="433" spans="2:18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</row>
    <row r="434" spans="2:18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</row>
    <row r="435" spans="2:18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</row>
    <row r="436" spans="2:18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</row>
    <row r="437" spans="2:18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</row>
    <row r="438" spans="2:18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</row>
    <row r="439" spans="2:18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</row>
    <row r="440" spans="2:18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2:18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2:18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</row>
    <row r="443" spans="2:18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</row>
    <row r="444" spans="2:18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</row>
    <row r="445" spans="2:18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</row>
    <row r="446" spans="2:18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</row>
    <row r="447" spans="2:18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</row>
    <row r="448" spans="2:18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</row>
    <row r="449" spans="2:18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</row>
    <row r="450" spans="2:18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</row>
    <row r="451" spans="2:18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</row>
    <row r="452" spans="2:18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2:18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2:18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</row>
    <row r="455" spans="2:18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</row>
    <row r="456" spans="2:18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</row>
    <row r="457" spans="2:18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</row>
    <row r="458" spans="2:18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</row>
    <row r="459" spans="2:18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</row>
    <row r="460" spans="2:18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</row>
    <row r="461" spans="2:18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</row>
    <row r="462" spans="2:18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2:18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2:18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2:18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</row>
    <row r="466" spans="2:18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</row>
    <row r="467" spans="2:18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</row>
    <row r="468" spans="2:18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</row>
    <row r="469" spans="2:18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</row>
    <row r="470" spans="2:18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</row>
    <row r="471" spans="2:18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</row>
    <row r="472" spans="2:18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</row>
    <row r="473" spans="2:18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</row>
    <row r="474" spans="2:18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</row>
    <row r="475" spans="2:18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2:18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2:18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</row>
    <row r="478" spans="2:18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</row>
    <row r="479" spans="2:18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</row>
    <row r="480" spans="2:18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</row>
    <row r="481" spans="2:18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</row>
    <row r="482" spans="2:18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</row>
    <row r="483" spans="2:18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</row>
    <row r="484" spans="2:18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</row>
    <row r="485" spans="2:18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</row>
    <row r="486" spans="2:18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</row>
    <row r="487" spans="2:18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</row>
    <row r="488" spans="2:18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</row>
    <row r="489" spans="2:18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0" spans="2:18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</row>
    <row r="491" spans="2:18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</row>
    <row r="492" spans="2:18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</row>
    <row r="493" spans="2:18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</row>
    <row r="494" spans="2:18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</row>
    <row r="495" spans="2:18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</row>
    <row r="496" spans="2:18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</row>
    <row r="497" spans="2:18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</row>
    <row r="498" spans="2:18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</row>
    <row r="499" spans="2:18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</row>
    <row r="500" spans="2:18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</row>
    <row r="501" spans="2:18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</row>
    <row r="502" spans="2:18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</row>
    <row r="503" spans="2:18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</row>
    <row r="504" spans="2:18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</row>
    <row r="505" spans="2:18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</row>
    <row r="506" spans="2:18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</row>
    <row r="507" spans="2:18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</row>
    <row r="508" spans="2:18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</row>
    <row r="509" spans="2:18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</row>
    <row r="510" spans="2:18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</row>
    <row r="511" spans="2:18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J1:M1048576 E1:I30 D1:D28 C29:D30 A1:B1048576 C5:C28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143</v>
      </c>
      <c r="C1" s="67" t="s" vm="1">
        <v>223</v>
      </c>
    </row>
    <row r="2" spans="2:16">
      <c r="B2" s="46" t="s">
        <v>142</v>
      </c>
      <c r="C2" s="67" t="s">
        <v>224</v>
      </c>
    </row>
    <row r="3" spans="2:16">
      <c r="B3" s="46" t="s">
        <v>144</v>
      </c>
      <c r="C3" s="67" t="s">
        <v>225</v>
      </c>
    </row>
    <row r="4" spans="2:16">
      <c r="B4" s="46" t="s">
        <v>145</v>
      </c>
      <c r="C4" s="67">
        <v>2207</v>
      </c>
    </row>
    <row r="6" spans="2:16" ht="26.25" customHeight="1">
      <c r="B6" s="147" t="s">
        <v>183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6" s="3" customFormat="1" ht="78.75">
      <c r="B7" s="21" t="s">
        <v>113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200</v>
      </c>
      <c r="M7" s="29" t="s">
        <v>179</v>
      </c>
      <c r="N7" s="29" t="s">
        <v>57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207</v>
      </c>
      <c r="M8" s="31" t="s">
        <v>203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2592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68"/>
      <c r="O10" s="125">
        <f>IFERROR(M10/$M$10,0)</f>
        <v>0</v>
      </c>
      <c r="P10" s="125">
        <f>M10/'סכום נכסי הקרן'!$C$42</f>
        <v>0</v>
      </c>
    </row>
    <row r="11" spans="2:16" ht="20.25" customHeight="1">
      <c r="B11" s="126" t="s">
        <v>215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6" t="s">
        <v>109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6" t="s">
        <v>206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2:16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2:16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2:16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2:16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2:16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2:16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2:16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2:16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2:16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2:16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2:16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2:16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2:16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2:16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2:16">
      <c r="B397" s="127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2:16">
      <c r="B398" s="127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2:16">
      <c r="B399" s="12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2:16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2:16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2:16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2:16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2:16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2:16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2:16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2:16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2:16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2:16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2:16">
      <c r="B410" s="118"/>
      <c r="C410" s="118"/>
      <c r="D410" s="11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2:16">
      <c r="B411" s="118"/>
      <c r="C411" s="118"/>
      <c r="D411" s="11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</row>
    <row r="412" spans="2:16">
      <c r="B412" s="118"/>
      <c r="C412" s="118"/>
      <c r="D412" s="11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</row>
    <row r="413" spans="2:16">
      <c r="B413" s="118"/>
      <c r="C413" s="118"/>
      <c r="D413" s="11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</row>
    <row r="414" spans="2:16">
      <c r="B414" s="118"/>
      <c r="C414" s="118"/>
      <c r="D414" s="11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</row>
    <row r="415" spans="2:16">
      <c r="B415" s="118"/>
      <c r="C415" s="118"/>
      <c r="D415" s="118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</row>
    <row r="416" spans="2:16">
      <c r="B416" s="118"/>
      <c r="C416" s="118"/>
      <c r="D416" s="11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</row>
    <row r="417" spans="2:16">
      <c r="B417" s="118"/>
      <c r="C417" s="118"/>
      <c r="D417" s="11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</row>
    <row r="418" spans="2:16">
      <c r="B418" s="118"/>
      <c r="C418" s="118"/>
      <c r="D418" s="11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</row>
    <row r="419" spans="2:16">
      <c r="B419" s="118"/>
      <c r="C419" s="118"/>
      <c r="D419" s="11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</row>
    <row r="420" spans="2:16">
      <c r="B420" s="118"/>
      <c r="C420" s="118"/>
      <c r="D420" s="11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</row>
    <row r="421" spans="2:16">
      <c r="B421" s="118"/>
      <c r="C421" s="118"/>
      <c r="D421" s="11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</row>
    <row r="422" spans="2:16">
      <c r="B422" s="118"/>
      <c r="C422" s="118"/>
      <c r="D422" s="11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</row>
    <row r="423" spans="2:16">
      <c r="B423" s="118"/>
      <c r="C423" s="118"/>
      <c r="D423" s="11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</row>
    <row r="424" spans="2:16">
      <c r="B424" s="118"/>
      <c r="C424" s="118"/>
      <c r="D424" s="11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</row>
    <row r="425" spans="2:16">
      <c r="B425" s="118"/>
      <c r="C425" s="118"/>
      <c r="D425" s="11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</row>
    <row r="426" spans="2:16">
      <c r="B426" s="118"/>
      <c r="C426" s="118"/>
      <c r="D426" s="11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</row>
    <row r="427" spans="2:16">
      <c r="B427" s="118"/>
      <c r="C427" s="118"/>
      <c r="D427" s="11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</row>
    <row r="428" spans="2:16">
      <c r="B428" s="118"/>
      <c r="C428" s="118"/>
      <c r="D428" s="118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</row>
    <row r="429" spans="2:16">
      <c r="B429" s="118"/>
      <c r="C429" s="118"/>
      <c r="D429" s="11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</row>
    <row r="430" spans="2:16">
      <c r="B430" s="118"/>
      <c r="C430" s="118"/>
      <c r="D430" s="11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</row>
    <row r="431" spans="2:16">
      <c r="B431" s="118"/>
      <c r="C431" s="118"/>
      <c r="D431" s="11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</row>
    <row r="432" spans="2:16">
      <c r="B432" s="118"/>
      <c r="C432" s="118"/>
      <c r="D432" s="11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</row>
    <row r="433" spans="2:16">
      <c r="B433" s="118"/>
      <c r="C433" s="118"/>
      <c r="D433" s="11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</row>
    <row r="434" spans="2:16">
      <c r="B434" s="118"/>
      <c r="C434" s="118"/>
      <c r="D434" s="11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</row>
    <row r="435" spans="2:16">
      <c r="B435" s="118"/>
      <c r="C435" s="118"/>
      <c r="D435" s="118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</row>
    <row r="436" spans="2:16">
      <c r="B436" s="118"/>
      <c r="C436" s="118"/>
      <c r="D436" s="11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</row>
    <row r="437" spans="2:16">
      <c r="B437" s="118"/>
      <c r="C437" s="118"/>
      <c r="D437" s="11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</row>
    <row r="438" spans="2:16">
      <c r="B438" s="118"/>
      <c r="C438" s="118"/>
      <c r="D438" s="11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</row>
    <row r="439" spans="2:16">
      <c r="B439" s="118"/>
      <c r="C439" s="118"/>
      <c r="D439" s="11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</row>
    <row r="440" spans="2:16">
      <c r="B440" s="118"/>
      <c r="C440" s="118"/>
      <c r="D440" s="11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</row>
    <row r="441" spans="2:16">
      <c r="B441" s="118"/>
      <c r="C441" s="118"/>
      <c r="D441" s="11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</row>
    <row r="442" spans="2:16">
      <c r="B442" s="118"/>
      <c r="C442" s="118"/>
      <c r="D442" s="11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</row>
    <row r="443" spans="2:16">
      <c r="B443" s="118"/>
      <c r="C443" s="118"/>
      <c r="D443" s="11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</row>
    <row r="444" spans="2:16">
      <c r="B444" s="118"/>
      <c r="C444" s="118"/>
      <c r="D444" s="11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</row>
    <row r="445" spans="2:16">
      <c r="B445" s="118"/>
      <c r="C445" s="118"/>
      <c r="D445" s="11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</row>
    <row r="446" spans="2:16">
      <c r="B446" s="118"/>
      <c r="C446" s="118"/>
      <c r="D446" s="11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</row>
    <row r="447" spans="2:16">
      <c r="B447" s="118"/>
      <c r="C447" s="118"/>
      <c r="D447" s="11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</row>
    <row r="448" spans="2:16">
      <c r="B448" s="118"/>
      <c r="C448" s="118"/>
      <c r="D448" s="11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</row>
    <row r="449" spans="2:16">
      <c r="B449" s="118"/>
      <c r="C449" s="118"/>
      <c r="D449" s="11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</row>
    <row r="450" spans="2:16">
      <c r="B450" s="118"/>
      <c r="C450" s="118"/>
      <c r="D450" s="11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</row>
    <row r="451" spans="2:16">
      <c r="B451" s="118"/>
      <c r="C451" s="118"/>
      <c r="D451" s="11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</row>
    <row r="452" spans="2:16">
      <c r="B452" s="118"/>
      <c r="C452" s="118"/>
      <c r="D452" s="11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</row>
    <row r="453" spans="2:16">
      <c r="B453" s="118"/>
      <c r="C453" s="118"/>
      <c r="D453" s="11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</row>
    <row r="454" spans="2:16">
      <c r="B454" s="118"/>
      <c r="C454" s="118"/>
      <c r="D454" s="11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</row>
    <row r="455" spans="2:16">
      <c r="B455" s="118"/>
      <c r="C455" s="118"/>
      <c r="D455" s="11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</row>
    <row r="456" spans="2:16">
      <c r="B456" s="118"/>
      <c r="C456" s="118"/>
      <c r="D456" s="11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</row>
    <row r="457" spans="2:16">
      <c r="B457" s="118"/>
      <c r="C457" s="118"/>
      <c r="D457" s="11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</row>
    <row r="458" spans="2:16">
      <c r="B458" s="118"/>
      <c r="C458" s="118"/>
      <c r="D458" s="11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</row>
    <row r="459" spans="2:16">
      <c r="B459" s="118"/>
      <c r="C459" s="118"/>
      <c r="D459" s="11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</row>
    <row r="460" spans="2:16">
      <c r="B460" s="118"/>
      <c r="C460" s="118"/>
      <c r="D460" s="11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</row>
    <row r="461" spans="2:16">
      <c r="B461" s="118"/>
      <c r="C461" s="118"/>
      <c r="D461" s="11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</row>
    <row r="462" spans="2:16">
      <c r="B462" s="118"/>
      <c r="C462" s="118"/>
      <c r="D462" s="118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</row>
    <row r="463" spans="2:16">
      <c r="B463" s="118"/>
      <c r="C463" s="118"/>
      <c r="D463" s="11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143</v>
      </c>
      <c r="C1" s="67" t="s" vm="1">
        <v>223</v>
      </c>
    </row>
    <row r="2" spans="2:20">
      <c r="B2" s="46" t="s">
        <v>142</v>
      </c>
      <c r="C2" s="67" t="s">
        <v>224</v>
      </c>
    </row>
    <row r="3" spans="2:20">
      <c r="B3" s="46" t="s">
        <v>144</v>
      </c>
      <c r="C3" s="67" t="s">
        <v>225</v>
      </c>
    </row>
    <row r="4" spans="2:20">
      <c r="B4" s="46" t="s">
        <v>145</v>
      </c>
      <c r="C4" s="67">
        <v>2207</v>
      </c>
    </row>
    <row r="6" spans="2:20" ht="26.25" customHeight="1">
      <c r="B6" s="153" t="s">
        <v>170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</row>
    <row r="7" spans="2:20" ht="26.25" customHeight="1">
      <c r="B7" s="153" t="s">
        <v>87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</row>
    <row r="8" spans="2:20" s="3" customFormat="1" ht="78.75">
      <c r="B8" s="36" t="s">
        <v>112</v>
      </c>
      <c r="C8" s="12" t="s">
        <v>44</v>
      </c>
      <c r="D8" s="12" t="s">
        <v>116</v>
      </c>
      <c r="E8" s="12" t="s">
        <v>186</v>
      </c>
      <c r="F8" s="12" t="s">
        <v>114</v>
      </c>
      <c r="G8" s="12" t="s">
        <v>63</v>
      </c>
      <c r="H8" s="12" t="s">
        <v>14</v>
      </c>
      <c r="I8" s="12" t="s">
        <v>64</v>
      </c>
      <c r="J8" s="12" t="s">
        <v>101</v>
      </c>
      <c r="K8" s="12" t="s">
        <v>17</v>
      </c>
      <c r="L8" s="12" t="s">
        <v>100</v>
      </c>
      <c r="M8" s="12" t="s">
        <v>16</v>
      </c>
      <c r="N8" s="12" t="s">
        <v>18</v>
      </c>
      <c r="O8" s="12" t="s">
        <v>200</v>
      </c>
      <c r="P8" s="12" t="s">
        <v>199</v>
      </c>
      <c r="Q8" s="12" t="s">
        <v>60</v>
      </c>
      <c r="R8" s="12" t="s">
        <v>57</v>
      </c>
      <c r="S8" s="12" t="s">
        <v>146</v>
      </c>
      <c r="T8" s="37" t="s">
        <v>148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207</v>
      </c>
      <c r="P9" s="15"/>
      <c r="Q9" s="15" t="s">
        <v>203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43" t="s">
        <v>149</v>
      </c>
      <c r="T10" s="60" t="s">
        <v>187</v>
      </c>
    </row>
    <row r="11" spans="2:20" s="4" customFormat="1" ht="18" customHeight="1">
      <c r="B11" s="123" t="s">
        <v>2584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4">
        <v>0</v>
      </c>
      <c r="R11" s="68"/>
      <c r="S11" s="125">
        <v>0</v>
      </c>
      <c r="T11" s="125">
        <v>0</v>
      </c>
    </row>
    <row r="12" spans="2:20">
      <c r="B12" s="126" t="s">
        <v>215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26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26" t="s">
        <v>198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26" t="s">
        <v>206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53.28515625" style="2" bestFit="1" customWidth="1"/>
    <col min="3" max="3" width="43.42578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6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" style="1" bestFit="1" customWidth="1"/>
    <col min="13" max="13" width="7.42578125" style="1" bestFit="1" customWidth="1"/>
    <col min="14" max="14" width="10" style="1" bestFit="1" customWidth="1"/>
    <col min="15" max="15" width="14.42578125" style="1" bestFit="1" customWidth="1"/>
    <col min="16" max="16" width="13" style="1" bestFit="1" customWidth="1"/>
    <col min="17" max="17" width="8.28515625" style="1" bestFit="1" customWidth="1"/>
    <col min="18" max="18" width="11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143</v>
      </c>
      <c r="C1" s="67" t="s" vm="1">
        <v>223</v>
      </c>
    </row>
    <row r="2" spans="2:21">
      <c r="B2" s="46" t="s">
        <v>142</v>
      </c>
      <c r="C2" s="67" t="s">
        <v>224</v>
      </c>
    </row>
    <row r="3" spans="2:21">
      <c r="B3" s="46" t="s">
        <v>144</v>
      </c>
      <c r="C3" s="67" t="s">
        <v>225</v>
      </c>
    </row>
    <row r="4" spans="2:21">
      <c r="B4" s="46" t="s">
        <v>145</v>
      </c>
      <c r="C4" s="67">
        <v>2207</v>
      </c>
    </row>
    <row r="6" spans="2:21" ht="26.25" customHeight="1">
      <c r="B6" s="147" t="s">
        <v>170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9"/>
    </row>
    <row r="7" spans="2:21" ht="26.25" customHeight="1">
      <c r="B7" s="147" t="s">
        <v>88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</row>
    <row r="8" spans="2:21" s="3" customFormat="1" ht="78.75">
      <c r="B8" s="21" t="s">
        <v>112</v>
      </c>
      <c r="C8" s="29" t="s">
        <v>44</v>
      </c>
      <c r="D8" s="29" t="s">
        <v>116</v>
      </c>
      <c r="E8" s="29" t="s">
        <v>186</v>
      </c>
      <c r="F8" s="29" t="s">
        <v>114</v>
      </c>
      <c r="G8" s="29" t="s">
        <v>63</v>
      </c>
      <c r="H8" s="29" t="s">
        <v>14</v>
      </c>
      <c r="I8" s="29" t="s">
        <v>64</v>
      </c>
      <c r="J8" s="29" t="s">
        <v>101</v>
      </c>
      <c r="K8" s="29" t="s">
        <v>17</v>
      </c>
      <c r="L8" s="29" t="s">
        <v>100</v>
      </c>
      <c r="M8" s="29" t="s">
        <v>16</v>
      </c>
      <c r="N8" s="29" t="s">
        <v>18</v>
      </c>
      <c r="O8" s="12" t="s">
        <v>200</v>
      </c>
      <c r="P8" s="29" t="s">
        <v>199</v>
      </c>
      <c r="Q8" s="29" t="s">
        <v>214</v>
      </c>
      <c r="R8" s="29" t="s">
        <v>60</v>
      </c>
      <c r="S8" s="12" t="s">
        <v>57</v>
      </c>
      <c r="T8" s="29" t="s">
        <v>146</v>
      </c>
      <c r="U8" s="13" t="s">
        <v>148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207</v>
      </c>
      <c r="P9" s="31"/>
      <c r="Q9" s="15" t="s">
        <v>203</v>
      </c>
      <c r="R9" s="31" t="s">
        <v>203</v>
      </c>
      <c r="S9" s="15" t="s">
        <v>19</v>
      </c>
      <c r="T9" s="31" t="s">
        <v>203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110</v>
      </c>
      <c r="R10" s="18" t="s">
        <v>111</v>
      </c>
      <c r="S10" s="18" t="s">
        <v>149</v>
      </c>
      <c r="T10" s="18" t="s">
        <v>187</v>
      </c>
      <c r="U10" s="19" t="s">
        <v>209</v>
      </c>
    </row>
    <row r="11" spans="2:21" s="4" customFormat="1" ht="18" customHeight="1">
      <c r="B11" s="84" t="s">
        <v>31</v>
      </c>
      <c r="C11" s="85"/>
      <c r="D11" s="85"/>
      <c r="E11" s="85"/>
      <c r="F11" s="85"/>
      <c r="G11" s="85"/>
      <c r="H11" s="85"/>
      <c r="I11" s="85"/>
      <c r="J11" s="85"/>
      <c r="K11" s="87">
        <v>4.4641659763729855</v>
      </c>
      <c r="L11" s="85"/>
      <c r="M11" s="85"/>
      <c r="N11" s="88">
        <v>3.9332154774281668E-2</v>
      </c>
      <c r="O11" s="87"/>
      <c r="P11" s="89"/>
      <c r="Q11" s="87">
        <v>91.468130321000004</v>
      </c>
      <c r="R11" s="87">
        <f>R12+R280</f>
        <v>98499.197299981053</v>
      </c>
      <c r="S11" s="85"/>
      <c r="T11" s="90">
        <f>IFERROR(R11/$R$11,0)</f>
        <v>1</v>
      </c>
      <c r="U11" s="90">
        <f>R11/'סכום נכסי הקרן'!$C$42</f>
        <v>2.984651981309637E-2</v>
      </c>
    </row>
    <row r="12" spans="2:21">
      <c r="B12" s="70" t="s">
        <v>194</v>
      </c>
      <c r="C12" s="71"/>
      <c r="D12" s="71"/>
      <c r="E12" s="71"/>
      <c r="F12" s="71"/>
      <c r="G12" s="71"/>
      <c r="H12" s="71"/>
      <c r="I12" s="71"/>
      <c r="J12" s="71"/>
      <c r="K12" s="79">
        <v>4.4651125996341676</v>
      </c>
      <c r="L12" s="71"/>
      <c r="M12" s="71"/>
      <c r="N12" s="91">
        <v>3.9424522514964012E-2</v>
      </c>
      <c r="O12" s="79"/>
      <c r="P12" s="81"/>
      <c r="Q12" s="79">
        <v>91.468130321000004</v>
      </c>
      <c r="R12" s="79">
        <f>R13+R181+R270</f>
        <v>98393.869846129048</v>
      </c>
      <c r="S12" s="71"/>
      <c r="T12" s="80">
        <f t="shared" ref="T12:T75" si="0">IFERROR(R12/$R$11,0)</f>
        <v>0.99893067703352723</v>
      </c>
      <c r="U12" s="80">
        <f>R12/'סכום נכסי הקרן'!$C$42</f>
        <v>2.981460424399094E-2</v>
      </c>
    </row>
    <row r="13" spans="2:21">
      <c r="B13" s="86" t="s">
        <v>30</v>
      </c>
      <c r="C13" s="71"/>
      <c r="D13" s="71"/>
      <c r="E13" s="71"/>
      <c r="F13" s="71"/>
      <c r="G13" s="71"/>
      <c r="H13" s="71"/>
      <c r="I13" s="71"/>
      <c r="J13" s="71"/>
      <c r="K13" s="79">
        <v>4.5546885089487512</v>
      </c>
      <c r="L13" s="71"/>
      <c r="M13" s="71"/>
      <c r="N13" s="91">
        <v>3.3116595786606154E-2</v>
      </c>
      <c r="O13" s="79"/>
      <c r="P13" s="81"/>
      <c r="Q13" s="79">
        <v>82.837550766000007</v>
      </c>
      <c r="R13" s="79">
        <f>SUM(R14:R179)</f>
        <v>79885.285680874047</v>
      </c>
      <c r="S13" s="71"/>
      <c r="T13" s="80">
        <f t="shared" si="0"/>
        <v>0.81102473797407704</v>
      </c>
      <c r="U13" s="80">
        <f>R13/'סכום נכסי הקרן'!$C$42</f>
        <v>2.420626591085458E-2</v>
      </c>
    </row>
    <row r="14" spans="2:21">
      <c r="B14" s="75" t="s">
        <v>249</v>
      </c>
      <c r="C14" s="69">
        <v>1162577</v>
      </c>
      <c r="D14" s="82" t="s">
        <v>117</v>
      </c>
      <c r="E14" s="82" t="s">
        <v>250</v>
      </c>
      <c r="F14" s="69" t="s">
        <v>251</v>
      </c>
      <c r="G14" s="82" t="s">
        <v>252</v>
      </c>
      <c r="H14" s="69" t="s">
        <v>253</v>
      </c>
      <c r="I14" s="69" t="s">
        <v>254</v>
      </c>
      <c r="J14" s="69"/>
      <c r="K14" s="69">
        <v>4.26</v>
      </c>
      <c r="L14" s="82" t="s">
        <v>130</v>
      </c>
      <c r="M14" s="83">
        <v>5.0000000000000001E-4</v>
      </c>
      <c r="N14" s="83">
        <v>2.0495784148397971E-2</v>
      </c>
      <c r="O14" s="76">
        <v>2.9650000000000006E-3</v>
      </c>
      <c r="P14" s="78">
        <v>99.48</v>
      </c>
      <c r="Q14" s="69"/>
      <c r="R14" s="76">
        <v>2.9650000000000004E-6</v>
      </c>
      <c r="S14" s="77">
        <v>2.5113972011795305E-12</v>
      </c>
      <c r="T14" s="77">
        <f t="shared" si="0"/>
        <v>3.0101768149135673E-11</v>
      </c>
      <c r="U14" s="77">
        <f>R14/'סכום נכסי הקרן'!$C$42</f>
        <v>8.9843301947241117E-13</v>
      </c>
    </row>
    <row r="15" spans="2:21">
      <c r="B15" s="75" t="s">
        <v>255</v>
      </c>
      <c r="C15" s="69">
        <v>1160290</v>
      </c>
      <c r="D15" s="82" t="s">
        <v>117</v>
      </c>
      <c r="E15" s="82" t="s">
        <v>250</v>
      </c>
      <c r="F15" s="69" t="s">
        <v>256</v>
      </c>
      <c r="G15" s="82" t="s">
        <v>257</v>
      </c>
      <c r="H15" s="69" t="s">
        <v>258</v>
      </c>
      <c r="I15" s="69" t="s">
        <v>128</v>
      </c>
      <c r="J15" s="69"/>
      <c r="K15" s="76">
        <v>2.4500000000014204</v>
      </c>
      <c r="L15" s="82" t="s">
        <v>130</v>
      </c>
      <c r="M15" s="83">
        <v>1E-3</v>
      </c>
      <c r="N15" s="83">
        <v>1.7100000000008525E-2</v>
      </c>
      <c r="O15" s="76">
        <v>506656.34127199999</v>
      </c>
      <c r="P15" s="78">
        <v>104.24</v>
      </c>
      <c r="Q15" s="69"/>
      <c r="R15" s="76">
        <v>528.1385753049999</v>
      </c>
      <c r="S15" s="77">
        <v>3.3777089418133335E-4</v>
      </c>
      <c r="T15" s="77">
        <f t="shared" si="0"/>
        <v>5.3618566423089169E-3</v>
      </c>
      <c r="U15" s="77">
        <f>R15/'סכום נכסי הקרן'!$C$42</f>
        <v>1.6003276050965544E-4</v>
      </c>
    </row>
    <row r="16" spans="2:21">
      <c r="B16" s="75" t="s">
        <v>259</v>
      </c>
      <c r="C16" s="69">
        <v>7480304</v>
      </c>
      <c r="D16" s="82" t="s">
        <v>117</v>
      </c>
      <c r="E16" s="82" t="s">
        <v>250</v>
      </c>
      <c r="F16" s="69" t="s">
        <v>260</v>
      </c>
      <c r="G16" s="82" t="s">
        <v>257</v>
      </c>
      <c r="H16" s="69" t="s">
        <v>258</v>
      </c>
      <c r="I16" s="69" t="s">
        <v>128</v>
      </c>
      <c r="J16" s="69"/>
      <c r="K16" s="76">
        <v>4.730000000040179</v>
      </c>
      <c r="L16" s="82" t="s">
        <v>130</v>
      </c>
      <c r="M16" s="83">
        <v>2E-3</v>
      </c>
      <c r="N16" s="83">
        <v>1.8600000000091051E-2</v>
      </c>
      <c r="O16" s="76">
        <v>51402.594557999997</v>
      </c>
      <c r="P16" s="78">
        <v>98.29</v>
      </c>
      <c r="Q16" s="69"/>
      <c r="R16" s="76">
        <v>50.523609988999993</v>
      </c>
      <c r="S16" s="77">
        <v>1.8824971469796976E-5</v>
      </c>
      <c r="T16" s="77">
        <f t="shared" si="0"/>
        <v>5.1293423067326569E-4</v>
      </c>
      <c r="U16" s="77">
        <f>R16/'סכום נכסי הקרן'!$C$42</f>
        <v>1.5309301678604968E-5</v>
      </c>
    </row>
    <row r="17" spans="2:21">
      <c r="B17" s="75" t="s">
        <v>261</v>
      </c>
      <c r="C17" s="69">
        <v>6040372</v>
      </c>
      <c r="D17" s="82" t="s">
        <v>117</v>
      </c>
      <c r="E17" s="82" t="s">
        <v>250</v>
      </c>
      <c r="F17" s="69" t="s">
        <v>262</v>
      </c>
      <c r="G17" s="82" t="s">
        <v>257</v>
      </c>
      <c r="H17" s="69" t="s">
        <v>258</v>
      </c>
      <c r="I17" s="69" t="s">
        <v>128</v>
      </c>
      <c r="J17" s="69"/>
      <c r="K17" s="69">
        <v>2.21</v>
      </c>
      <c r="L17" s="82" t="s">
        <v>130</v>
      </c>
      <c r="M17" s="83">
        <v>8.3000000000000001E-3</v>
      </c>
      <c r="N17" s="83">
        <v>1.8699403828051461E-2</v>
      </c>
      <c r="O17" s="76">
        <v>1.1858E-2</v>
      </c>
      <c r="P17" s="78">
        <v>107.19</v>
      </c>
      <c r="Q17" s="69"/>
      <c r="R17" s="76">
        <v>1.2748000000000002E-5</v>
      </c>
      <c r="S17" s="77">
        <v>3.8982266323372E-12</v>
      </c>
      <c r="T17" s="77">
        <f t="shared" si="0"/>
        <v>1.2942237449078639E-10</v>
      </c>
      <c r="U17" s="77">
        <f>R17/'סכום נכסי הקרן'!$C$42</f>
        <v>3.862807464497234E-12</v>
      </c>
    </row>
    <row r="18" spans="2:21">
      <c r="B18" s="75" t="s">
        <v>263</v>
      </c>
      <c r="C18" s="69">
        <v>2310217</v>
      </c>
      <c r="D18" s="82" t="s">
        <v>117</v>
      </c>
      <c r="E18" s="82" t="s">
        <v>250</v>
      </c>
      <c r="F18" s="69" t="s">
        <v>264</v>
      </c>
      <c r="G18" s="82" t="s">
        <v>257</v>
      </c>
      <c r="H18" s="69" t="s">
        <v>258</v>
      </c>
      <c r="I18" s="69" t="s">
        <v>128</v>
      </c>
      <c r="J18" s="69"/>
      <c r="K18" s="76">
        <v>1.489999999999696</v>
      </c>
      <c r="L18" s="82" t="s">
        <v>130</v>
      </c>
      <c r="M18" s="83">
        <v>8.6E-3</v>
      </c>
      <c r="N18" s="83">
        <v>1.679999999999772E-2</v>
      </c>
      <c r="O18" s="76">
        <v>963960.60733899998</v>
      </c>
      <c r="P18" s="78">
        <v>109.2</v>
      </c>
      <c r="Q18" s="69"/>
      <c r="R18" s="76">
        <v>1052.6449990679998</v>
      </c>
      <c r="S18" s="77">
        <v>3.8537598575289915E-4</v>
      </c>
      <c r="T18" s="77">
        <f t="shared" si="0"/>
        <v>1.0686838349171017E-2</v>
      </c>
      <c r="U18" s="77">
        <f>R18/'סכום נכסי הקרן'!$C$42</f>
        <v>3.1896493252789088E-4</v>
      </c>
    </row>
    <row r="19" spans="2:21">
      <c r="B19" s="75" t="s">
        <v>265</v>
      </c>
      <c r="C19" s="69">
        <v>2310282</v>
      </c>
      <c r="D19" s="82" t="s">
        <v>117</v>
      </c>
      <c r="E19" s="82" t="s">
        <v>250</v>
      </c>
      <c r="F19" s="69" t="s">
        <v>264</v>
      </c>
      <c r="G19" s="82" t="s">
        <v>257</v>
      </c>
      <c r="H19" s="69" t="s">
        <v>258</v>
      </c>
      <c r="I19" s="69" t="s">
        <v>128</v>
      </c>
      <c r="J19" s="69"/>
      <c r="K19" s="76">
        <v>3.2099999999992033</v>
      </c>
      <c r="L19" s="82" t="s">
        <v>130</v>
      </c>
      <c r="M19" s="83">
        <v>3.8E-3</v>
      </c>
      <c r="N19" s="83">
        <v>1.8399999999995795E-2</v>
      </c>
      <c r="O19" s="76">
        <v>1758827.317085</v>
      </c>
      <c r="P19" s="78">
        <v>102.81</v>
      </c>
      <c r="Q19" s="69"/>
      <c r="R19" s="76">
        <v>1808.2503204640002</v>
      </c>
      <c r="S19" s="77">
        <v>5.8627577236166663E-4</v>
      </c>
      <c r="T19" s="77">
        <f t="shared" si="0"/>
        <v>1.8358020877641691E-2</v>
      </c>
      <c r="U19" s="77">
        <f>R19/'סכום נכסי הקרן'!$C$42</f>
        <v>5.4792303385376947E-4</v>
      </c>
    </row>
    <row r="20" spans="2:21">
      <c r="B20" s="75" t="s">
        <v>266</v>
      </c>
      <c r="C20" s="69">
        <v>2310381</v>
      </c>
      <c r="D20" s="82" t="s">
        <v>117</v>
      </c>
      <c r="E20" s="82" t="s">
        <v>250</v>
      </c>
      <c r="F20" s="69" t="s">
        <v>264</v>
      </c>
      <c r="G20" s="82" t="s">
        <v>257</v>
      </c>
      <c r="H20" s="69" t="s">
        <v>258</v>
      </c>
      <c r="I20" s="69" t="s">
        <v>128</v>
      </c>
      <c r="J20" s="69"/>
      <c r="K20" s="76">
        <v>7.1999999999952493</v>
      </c>
      <c r="L20" s="82" t="s">
        <v>130</v>
      </c>
      <c r="M20" s="83">
        <v>2E-3</v>
      </c>
      <c r="N20" s="83">
        <v>2.0599999999985751E-2</v>
      </c>
      <c r="O20" s="76">
        <v>351927.49794899998</v>
      </c>
      <c r="P20" s="78">
        <v>95.71</v>
      </c>
      <c r="Q20" s="69"/>
      <c r="R20" s="76">
        <v>336.82982380800001</v>
      </c>
      <c r="S20" s="77">
        <v>3.6719855130048454E-4</v>
      </c>
      <c r="T20" s="77">
        <f t="shared" si="0"/>
        <v>3.4196199871779544E-3</v>
      </c>
      <c r="U20" s="77">
        <f>R20/'סכום נכסי הקרן'!$C$42</f>
        <v>1.0206375570056717E-4</v>
      </c>
    </row>
    <row r="21" spans="2:21">
      <c r="B21" s="75" t="s">
        <v>267</v>
      </c>
      <c r="C21" s="69">
        <v>1158476</v>
      </c>
      <c r="D21" s="82" t="s">
        <v>117</v>
      </c>
      <c r="E21" s="82" t="s">
        <v>250</v>
      </c>
      <c r="F21" s="69" t="s">
        <v>268</v>
      </c>
      <c r="G21" s="82" t="s">
        <v>126</v>
      </c>
      <c r="H21" s="69" t="s">
        <v>253</v>
      </c>
      <c r="I21" s="69" t="s">
        <v>254</v>
      </c>
      <c r="J21" s="69"/>
      <c r="K21" s="76">
        <v>12.700000000001314</v>
      </c>
      <c r="L21" s="82" t="s">
        <v>130</v>
      </c>
      <c r="M21" s="83">
        <v>2.07E-2</v>
      </c>
      <c r="N21" s="83">
        <v>2.4500000000005316E-2</v>
      </c>
      <c r="O21" s="76">
        <v>1552719.8726919999</v>
      </c>
      <c r="P21" s="78">
        <v>103.05</v>
      </c>
      <c r="Q21" s="69"/>
      <c r="R21" s="76">
        <v>1600.0778518869997</v>
      </c>
      <c r="S21" s="77">
        <v>5.534052575221672E-4</v>
      </c>
      <c r="T21" s="77">
        <f t="shared" si="0"/>
        <v>1.624457757776375E-2</v>
      </c>
      <c r="U21" s="77">
        <f>R21/'סכום נכסי הקרן'!$C$42</f>
        <v>4.8484410653010674E-4</v>
      </c>
    </row>
    <row r="22" spans="2:21">
      <c r="B22" s="75" t="s">
        <v>269</v>
      </c>
      <c r="C22" s="69">
        <v>1171297</v>
      </c>
      <c r="D22" s="82" t="s">
        <v>117</v>
      </c>
      <c r="E22" s="82" t="s">
        <v>250</v>
      </c>
      <c r="F22" s="69" t="s">
        <v>270</v>
      </c>
      <c r="G22" s="82" t="s">
        <v>257</v>
      </c>
      <c r="H22" s="69" t="s">
        <v>253</v>
      </c>
      <c r="I22" s="69" t="s">
        <v>254</v>
      </c>
      <c r="J22" s="69"/>
      <c r="K22" s="76">
        <v>0.33999999999326463</v>
      </c>
      <c r="L22" s="82" t="s">
        <v>130</v>
      </c>
      <c r="M22" s="83">
        <v>3.5499999999999997E-2</v>
      </c>
      <c r="N22" s="83">
        <v>1.0699999999951684E-2</v>
      </c>
      <c r="O22" s="76">
        <v>56289.768618000002</v>
      </c>
      <c r="P22" s="78">
        <v>121.33</v>
      </c>
      <c r="Q22" s="69"/>
      <c r="R22" s="76">
        <v>68.296373118999995</v>
      </c>
      <c r="S22" s="77">
        <v>7.8977273937146943E-4</v>
      </c>
      <c r="T22" s="77">
        <f t="shared" si="0"/>
        <v>6.9336984453794261E-4</v>
      </c>
      <c r="U22" s="77">
        <f>R22/'סכום נכסי הקרן'!$C$42</f>
        <v>2.0694676802805252E-5</v>
      </c>
    </row>
    <row r="23" spans="2:21">
      <c r="B23" s="75" t="s">
        <v>271</v>
      </c>
      <c r="C23" s="69">
        <v>1171305</v>
      </c>
      <c r="D23" s="82" t="s">
        <v>117</v>
      </c>
      <c r="E23" s="82" t="s">
        <v>250</v>
      </c>
      <c r="F23" s="69" t="s">
        <v>270</v>
      </c>
      <c r="G23" s="82" t="s">
        <v>257</v>
      </c>
      <c r="H23" s="69" t="s">
        <v>253</v>
      </c>
      <c r="I23" s="69" t="s">
        <v>254</v>
      </c>
      <c r="J23" s="69"/>
      <c r="K23" s="69">
        <v>3.71</v>
      </c>
      <c r="L23" s="82" t="s">
        <v>130</v>
      </c>
      <c r="M23" s="83">
        <v>1.4999999999999999E-2</v>
      </c>
      <c r="N23" s="83">
        <v>1.959934183463595E-2</v>
      </c>
      <c r="O23" s="76">
        <v>1.1325E-2</v>
      </c>
      <c r="P23" s="78">
        <v>107.4</v>
      </c>
      <c r="Q23" s="69"/>
      <c r="R23" s="76">
        <v>1.2155000000000001E-5</v>
      </c>
      <c r="S23" s="77">
        <v>3.4787572003055435E-11</v>
      </c>
      <c r="T23" s="77">
        <f t="shared" si="0"/>
        <v>1.2340202086095924E-10</v>
      </c>
      <c r="U23" s="77">
        <f>R23/'סכום נכסי הקרן'!$C$42</f>
        <v>3.6831208606027509E-12</v>
      </c>
    </row>
    <row r="24" spans="2:21">
      <c r="B24" s="75" t="s">
        <v>272</v>
      </c>
      <c r="C24" s="69">
        <v>1145564</v>
      </c>
      <c r="D24" s="82" t="s">
        <v>117</v>
      </c>
      <c r="E24" s="82" t="s">
        <v>250</v>
      </c>
      <c r="F24" s="69" t="s">
        <v>273</v>
      </c>
      <c r="G24" s="82" t="s">
        <v>274</v>
      </c>
      <c r="H24" s="69" t="s">
        <v>258</v>
      </c>
      <c r="I24" s="69" t="s">
        <v>128</v>
      </c>
      <c r="J24" s="69"/>
      <c r="K24" s="76">
        <v>2.6299999999892032</v>
      </c>
      <c r="L24" s="82" t="s">
        <v>130</v>
      </c>
      <c r="M24" s="83">
        <v>8.3000000000000001E-3</v>
      </c>
      <c r="N24" s="83">
        <v>1.8899999999910811E-2</v>
      </c>
      <c r="O24" s="76">
        <v>119239.14820799998</v>
      </c>
      <c r="P24" s="78">
        <v>107.2</v>
      </c>
      <c r="Q24" s="69"/>
      <c r="R24" s="76">
        <v>127.824372526</v>
      </c>
      <c r="S24" s="77">
        <v>8.651302022129323E-5</v>
      </c>
      <c r="T24" s="77">
        <f t="shared" si="0"/>
        <v>1.2977199411758516E-3</v>
      </c>
      <c r="U24" s="77">
        <f>R24/'סכום נכסי הקרן'!$C$42</f>
        <v>3.8732423936155306E-5</v>
      </c>
    </row>
    <row r="25" spans="2:21">
      <c r="B25" s="75" t="s">
        <v>275</v>
      </c>
      <c r="C25" s="69">
        <v>1145572</v>
      </c>
      <c r="D25" s="82" t="s">
        <v>117</v>
      </c>
      <c r="E25" s="82" t="s">
        <v>250</v>
      </c>
      <c r="F25" s="69" t="s">
        <v>273</v>
      </c>
      <c r="G25" s="82" t="s">
        <v>274</v>
      </c>
      <c r="H25" s="69" t="s">
        <v>258</v>
      </c>
      <c r="I25" s="69" t="s">
        <v>128</v>
      </c>
      <c r="J25" s="69"/>
      <c r="K25" s="76">
        <v>6.3599999999978589</v>
      </c>
      <c r="L25" s="82" t="s">
        <v>130</v>
      </c>
      <c r="M25" s="83">
        <v>1.6500000000000001E-2</v>
      </c>
      <c r="N25" s="83">
        <v>2.3199999999989004E-2</v>
      </c>
      <c r="O25" s="76">
        <v>652660.26466600003</v>
      </c>
      <c r="P25" s="78">
        <v>105.88</v>
      </c>
      <c r="Q25" s="69"/>
      <c r="R25" s="76">
        <v>691.03668541799993</v>
      </c>
      <c r="S25" s="77">
        <v>3.0849539647215198E-4</v>
      </c>
      <c r="T25" s="77">
        <f t="shared" si="0"/>
        <v>7.0156580394603162E-3</v>
      </c>
      <c r="U25" s="77">
        <f>R25/'סכום נכסי הקרן'!$C$42</f>
        <v>2.0939297667666115E-4</v>
      </c>
    </row>
    <row r="26" spans="2:21">
      <c r="B26" s="75" t="s">
        <v>276</v>
      </c>
      <c r="C26" s="69">
        <v>6620496</v>
      </c>
      <c r="D26" s="82" t="s">
        <v>117</v>
      </c>
      <c r="E26" s="82" t="s">
        <v>250</v>
      </c>
      <c r="F26" s="69" t="s">
        <v>277</v>
      </c>
      <c r="G26" s="82" t="s">
        <v>257</v>
      </c>
      <c r="H26" s="69" t="s">
        <v>258</v>
      </c>
      <c r="I26" s="69" t="s">
        <v>128</v>
      </c>
      <c r="J26" s="69"/>
      <c r="K26" s="76">
        <v>4.5699999999861243</v>
      </c>
      <c r="L26" s="82" t="s">
        <v>130</v>
      </c>
      <c r="M26" s="83">
        <v>1E-3</v>
      </c>
      <c r="N26" s="83">
        <v>1.8999999999930354E-2</v>
      </c>
      <c r="O26" s="76">
        <v>190580.77948699999</v>
      </c>
      <c r="P26" s="78">
        <v>97.94</v>
      </c>
      <c r="Q26" s="69"/>
      <c r="R26" s="76">
        <v>186.654825687</v>
      </c>
      <c r="S26" s="77">
        <v>6.4214379961785551E-5</v>
      </c>
      <c r="T26" s="77">
        <f t="shared" si="0"/>
        <v>1.8949882923262756E-3</v>
      </c>
      <c r="U26" s="77">
        <f>R26/'סכום נכסי הקרן'!$C$42</f>
        <v>5.6558805612501842E-5</v>
      </c>
    </row>
    <row r="27" spans="2:21">
      <c r="B27" s="75" t="s">
        <v>278</v>
      </c>
      <c r="C27" s="69">
        <v>1940535</v>
      </c>
      <c r="D27" s="82" t="s">
        <v>117</v>
      </c>
      <c r="E27" s="82" t="s">
        <v>250</v>
      </c>
      <c r="F27" s="69" t="s">
        <v>279</v>
      </c>
      <c r="G27" s="82" t="s">
        <v>257</v>
      </c>
      <c r="H27" s="69" t="s">
        <v>258</v>
      </c>
      <c r="I27" s="69" t="s">
        <v>128</v>
      </c>
      <c r="J27" s="69"/>
      <c r="K27" s="69">
        <v>0.36</v>
      </c>
      <c r="L27" s="82" t="s">
        <v>130</v>
      </c>
      <c r="M27" s="83">
        <v>0.05</v>
      </c>
      <c r="N27" s="83">
        <v>1.0999935005849473E-2</v>
      </c>
      <c r="O27" s="76">
        <v>2.6561999999999995E-2</v>
      </c>
      <c r="P27" s="78">
        <v>114.9</v>
      </c>
      <c r="Q27" s="69"/>
      <c r="R27" s="76">
        <v>3.0772000000000003E-5</v>
      </c>
      <c r="S27" s="77">
        <v>2.5284193328767774E-11</v>
      </c>
      <c r="T27" s="77">
        <f t="shared" si="0"/>
        <v>3.124086372631376E-10</v>
      </c>
      <c r="U27" s="77">
        <f>R27/'סכום נכסי הקרן'!$C$42</f>
        <v>9.3243105818566724E-12</v>
      </c>
    </row>
    <row r="28" spans="2:21">
      <c r="B28" s="75" t="s">
        <v>280</v>
      </c>
      <c r="C28" s="69">
        <v>1940618</v>
      </c>
      <c r="D28" s="82" t="s">
        <v>117</v>
      </c>
      <c r="E28" s="82" t="s">
        <v>250</v>
      </c>
      <c r="F28" s="69" t="s">
        <v>279</v>
      </c>
      <c r="G28" s="82" t="s">
        <v>257</v>
      </c>
      <c r="H28" s="69" t="s">
        <v>258</v>
      </c>
      <c r="I28" s="69" t="s">
        <v>128</v>
      </c>
      <c r="J28" s="69"/>
      <c r="K28" s="76">
        <v>2.5099999999947631</v>
      </c>
      <c r="L28" s="82" t="s">
        <v>130</v>
      </c>
      <c r="M28" s="83">
        <v>6.0000000000000001E-3</v>
      </c>
      <c r="N28" s="83">
        <v>1.8299999999955109E-2</v>
      </c>
      <c r="O28" s="76">
        <v>49868.537569000007</v>
      </c>
      <c r="P28" s="78">
        <v>107.21</v>
      </c>
      <c r="Q28" s="69"/>
      <c r="R28" s="76">
        <v>53.464058627999997</v>
      </c>
      <c r="S28" s="77">
        <v>3.7369069561285301E-5</v>
      </c>
      <c r="T28" s="77">
        <f t="shared" si="0"/>
        <v>5.4278674439522847E-4</v>
      </c>
      <c r="U28" s="77">
        <f>R28/'סכום נכסי הקרן'!$C$42</f>
        <v>1.620029532087826E-5</v>
      </c>
    </row>
    <row r="29" spans="2:21">
      <c r="B29" s="75" t="s">
        <v>281</v>
      </c>
      <c r="C29" s="69">
        <v>1940659</v>
      </c>
      <c r="D29" s="82" t="s">
        <v>117</v>
      </c>
      <c r="E29" s="82" t="s">
        <v>250</v>
      </c>
      <c r="F29" s="69" t="s">
        <v>279</v>
      </c>
      <c r="G29" s="82" t="s">
        <v>257</v>
      </c>
      <c r="H29" s="69" t="s">
        <v>258</v>
      </c>
      <c r="I29" s="69" t="s">
        <v>128</v>
      </c>
      <c r="J29" s="69"/>
      <c r="K29" s="76">
        <v>4.0000000000098446</v>
      </c>
      <c r="L29" s="82" t="s">
        <v>130</v>
      </c>
      <c r="M29" s="83">
        <v>1.7500000000000002E-2</v>
      </c>
      <c r="N29" s="83">
        <v>1.9000000000068913E-2</v>
      </c>
      <c r="O29" s="76">
        <v>93801.615598000004</v>
      </c>
      <c r="P29" s="78">
        <v>108.29</v>
      </c>
      <c r="Q29" s="69"/>
      <c r="R29" s="76">
        <v>101.577773087</v>
      </c>
      <c r="S29" s="77">
        <v>2.840806861832495E-5</v>
      </c>
      <c r="T29" s="77">
        <f t="shared" si="0"/>
        <v>1.0312548312210411E-3</v>
      </c>
      <c r="U29" s="77">
        <f>R29/'סכום נכסי הקרן'!$C$42</f>
        <v>3.0779367752390156E-5</v>
      </c>
    </row>
    <row r="30" spans="2:21">
      <c r="B30" s="75" t="s">
        <v>282</v>
      </c>
      <c r="C30" s="69">
        <v>6000210</v>
      </c>
      <c r="D30" s="82" t="s">
        <v>117</v>
      </c>
      <c r="E30" s="82" t="s">
        <v>250</v>
      </c>
      <c r="F30" s="69" t="s">
        <v>283</v>
      </c>
      <c r="G30" s="82" t="s">
        <v>284</v>
      </c>
      <c r="H30" s="69" t="s">
        <v>285</v>
      </c>
      <c r="I30" s="69" t="s">
        <v>128</v>
      </c>
      <c r="J30" s="69"/>
      <c r="K30" s="76">
        <v>4.5800000000004175</v>
      </c>
      <c r="L30" s="82" t="s">
        <v>130</v>
      </c>
      <c r="M30" s="83">
        <v>3.85E-2</v>
      </c>
      <c r="N30" s="83">
        <v>2.1500000000004574E-2</v>
      </c>
      <c r="O30" s="76">
        <v>1268832.3813159999</v>
      </c>
      <c r="P30" s="78">
        <v>120.6</v>
      </c>
      <c r="Q30" s="69"/>
      <c r="R30" s="76">
        <v>1530.211840742</v>
      </c>
      <c r="S30" s="77">
        <v>4.8606787922991269E-4</v>
      </c>
      <c r="T30" s="77">
        <f t="shared" si="0"/>
        <v>1.5535272191931805E-2</v>
      </c>
      <c r="U30" s="77">
        <f>R30/'סכום נכסי הקרן'!$C$42</f>
        <v>4.6367380927833771E-4</v>
      </c>
    </row>
    <row r="31" spans="2:21">
      <c r="B31" s="75" t="s">
        <v>286</v>
      </c>
      <c r="C31" s="69">
        <v>6000236</v>
      </c>
      <c r="D31" s="82" t="s">
        <v>117</v>
      </c>
      <c r="E31" s="82" t="s">
        <v>250</v>
      </c>
      <c r="F31" s="69" t="s">
        <v>283</v>
      </c>
      <c r="G31" s="82" t="s">
        <v>284</v>
      </c>
      <c r="H31" s="69" t="s">
        <v>285</v>
      </c>
      <c r="I31" s="69" t="s">
        <v>128</v>
      </c>
      <c r="J31" s="69"/>
      <c r="K31" s="76">
        <v>2.3200000000000247</v>
      </c>
      <c r="L31" s="82" t="s">
        <v>130</v>
      </c>
      <c r="M31" s="83">
        <v>4.4999999999999998E-2</v>
      </c>
      <c r="N31" s="83">
        <v>1.9299999999999748E-2</v>
      </c>
      <c r="O31" s="76">
        <v>1367124.968534</v>
      </c>
      <c r="P31" s="78">
        <v>117.6</v>
      </c>
      <c r="Q31" s="69"/>
      <c r="R31" s="76">
        <v>1607.738999828</v>
      </c>
      <c r="S31" s="77">
        <v>4.625534610976087E-4</v>
      </c>
      <c r="T31" s="77">
        <f t="shared" si="0"/>
        <v>1.6322356363286925E-2</v>
      </c>
      <c r="U31" s="77">
        <f>R31/'סכום נכסי הקרן'!$C$42</f>
        <v>4.871655325932628E-4</v>
      </c>
    </row>
    <row r="32" spans="2:21">
      <c r="B32" s="75" t="s">
        <v>287</v>
      </c>
      <c r="C32" s="69">
        <v>6000285</v>
      </c>
      <c r="D32" s="82" t="s">
        <v>117</v>
      </c>
      <c r="E32" s="82" t="s">
        <v>250</v>
      </c>
      <c r="F32" s="69" t="s">
        <v>283</v>
      </c>
      <c r="G32" s="82" t="s">
        <v>284</v>
      </c>
      <c r="H32" s="69" t="s">
        <v>285</v>
      </c>
      <c r="I32" s="69" t="s">
        <v>128</v>
      </c>
      <c r="J32" s="69"/>
      <c r="K32" s="76">
        <v>7.0900000000008694</v>
      </c>
      <c r="L32" s="82" t="s">
        <v>130</v>
      </c>
      <c r="M32" s="83">
        <v>2.3900000000000001E-2</v>
      </c>
      <c r="N32" s="83">
        <v>2.420000000000113E-2</v>
      </c>
      <c r="O32" s="76">
        <v>1790405.7418750001</v>
      </c>
      <c r="P32" s="78">
        <v>108.57</v>
      </c>
      <c r="Q32" s="69"/>
      <c r="R32" s="76">
        <v>1943.8434118590001</v>
      </c>
      <c r="S32" s="77">
        <v>4.6035937482322609E-4</v>
      </c>
      <c r="T32" s="77">
        <f t="shared" si="0"/>
        <v>1.9734611703880089E-2</v>
      </c>
      <c r="U32" s="77">
        <f>R32/'סכום נכסי הקרן'!$C$42</f>
        <v>5.8900947922362057E-4</v>
      </c>
    </row>
    <row r="33" spans="2:21">
      <c r="B33" s="75" t="s">
        <v>288</v>
      </c>
      <c r="C33" s="69">
        <v>6000384</v>
      </c>
      <c r="D33" s="82" t="s">
        <v>117</v>
      </c>
      <c r="E33" s="82" t="s">
        <v>250</v>
      </c>
      <c r="F33" s="69" t="s">
        <v>283</v>
      </c>
      <c r="G33" s="82" t="s">
        <v>284</v>
      </c>
      <c r="H33" s="69" t="s">
        <v>285</v>
      </c>
      <c r="I33" s="69" t="s">
        <v>128</v>
      </c>
      <c r="J33" s="69"/>
      <c r="K33" s="76">
        <v>4.2099999999996083</v>
      </c>
      <c r="L33" s="82" t="s">
        <v>130</v>
      </c>
      <c r="M33" s="83">
        <v>0.01</v>
      </c>
      <c r="N33" s="83">
        <v>1.9099999999983044E-2</v>
      </c>
      <c r="O33" s="76">
        <v>294603.928288</v>
      </c>
      <c r="P33" s="78">
        <v>104.1</v>
      </c>
      <c r="Q33" s="69"/>
      <c r="R33" s="76">
        <v>306.68267897200002</v>
      </c>
      <c r="S33" s="77">
        <v>2.4514760525604101E-4</v>
      </c>
      <c r="T33" s="77">
        <f t="shared" si="0"/>
        <v>3.1135551088603544E-3</v>
      </c>
      <c r="U33" s="77">
        <f>R33/'סכום נכסי הקרן'!$C$42</f>
        <v>9.2928784245767978E-5</v>
      </c>
    </row>
    <row r="34" spans="2:21">
      <c r="B34" s="75" t="s">
        <v>289</v>
      </c>
      <c r="C34" s="69">
        <v>6000392</v>
      </c>
      <c r="D34" s="82" t="s">
        <v>117</v>
      </c>
      <c r="E34" s="82" t="s">
        <v>250</v>
      </c>
      <c r="F34" s="69" t="s">
        <v>283</v>
      </c>
      <c r="G34" s="82" t="s">
        <v>284</v>
      </c>
      <c r="H34" s="69" t="s">
        <v>285</v>
      </c>
      <c r="I34" s="69" t="s">
        <v>128</v>
      </c>
      <c r="J34" s="69"/>
      <c r="K34" s="76">
        <v>11.989999999995872</v>
      </c>
      <c r="L34" s="82" t="s">
        <v>130</v>
      </c>
      <c r="M34" s="83">
        <v>1.2500000000000001E-2</v>
      </c>
      <c r="N34" s="83">
        <v>2.5699999999988499E-2</v>
      </c>
      <c r="O34" s="76">
        <v>824231.67409700004</v>
      </c>
      <c r="P34" s="78">
        <v>92.85</v>
      </c>
      <c r="Q34" s="69"/>
      <c r="R34" s="76">
        <v>765.29907908399991</v>
      </c>
      <c r="S34" s="77">
        <v>1.9204492823452906E-4</v>
      </c>
      <c r="T34" s="77">
        <f t="shared" si="0"/>
        <v>7.7695971141091436E-3</v>
      </c>
      <c r="U34" s="77">
        <f>R34/'סכום נכסי הקרן'!$C$42</f>
        <v>2.3189543420603493E-4</v>
      </c>
    </row>
    <row r="35" spans="2:21">
      <c r="B35" s="75" t="s">
        <v>290</v>
      </c>
      <c r="C35" s="69">
        <v>1147503</v>
      </c>
      <c r="D35" s="82" t="s">
        <v>117</v>
      </c>
      <c r="E35" s="82" t="s">
        <v>250</v>
      </c>
      <c r="F35" s="69" t="s">
        <v>291</v>
      </c>
      <c r="G35" s="82" t="s">
        <v>126</v>
      </c>
      <c r="H35" s="69" t="s">
        <v>285</v>
      </c>
      <c r="I35" s="69" t="s">
        <v>128</v>
      </c>
      <c r="J35" s="69"/>
      <c r="K35" s="76">
        <v>6.6199999999875301</v>
      </c>
      <c r="L35" s="82" t="s">
        <v>130</v>
      </c>
      <c r="M35" s="83">
        <v>2.6499999999999999E-2</v>
      </c>
      <c r="N35" s="83">
        <v>2.309999999993765E-2</v>
      </c>
      <c r="O35" s="76">
        <v>184737.28946199999</v>
      </c>
      <c r="P35" s="78">
        <v>112.87</v>
      </c>
      <c r="Q35" s="69"/>
      <c r="R35" s="76">
        <v>208.51298223000003</v>
      </c>
      <c r="S35" s="77">
        <v>1.2248986109975721E-4</v>
      </c>
      <c r="T35" s="77">
        <f t="shared" si="0"/>
        <v>2.1169003194510313E-3</v>
      </c>
      <c r="U35" s="77">
        <f>R35/'סכום נכסי הקרן'!$C$42</f>
        <v>6.3182107326845239E-5</v>
      </c>
    </row>
    <row r="36" spans="2:21">
      <c r="B36" s="75" t="s">
        <v>292</v>
      </c>
      <c r="C36" s="69">
        <v>1134436</v>
      </c>
      <c r="D36" s="82" t="s">
        <v>117</v>
      </c>
      <c r="E36" s="82" t="s">
        <v>250</v>
      </c>
      <c r="F36" s="69" t="s">
        <v>293</v>
      </c>
      <c r="G36" s="82" t="s">
        <v>274</v>
      </c>
      <c r="H36" s="69" t="s">
        <v>294</v>
      </c>
      <c r="I36" s="69" t="s">
        <v>254</v>
      </c>
      <c r="J36" s="69"/>
      <c r="K36" s="76">
        <v>1.5</v>
      </c>
      <c r="L36" s="82" t="s">
        <v>130</v>
      </c>
      <c r="M36" s="83">
        <v>6.5000000000000006E-3</v>
      </c>
      <c r="N36" s="83">
        <v>1.7399999999979425E-2</v>
      </c>
      <c r="O36" s="76">
        <v>83882.861571999994</v>
      </c>
      <c r="P36" s="78">
        <v>107.22</v>
      </c>
      <c r="Q36" s="76">
        <v>46.146544042999999</v>
      </c>
      <c r="R36" s="76">
        <v>136.08574822200001</v>
      </c>
      <c r="S36" s="77">
        <v>4.1673704777938264E-4</v>
      </c>
      <c r="T36" s="77">
        <f t="shared" si="0"/>
        <v>1.3815924591501843E-3</v>
      </c>
      <c r="U36" s="77">
        <f>R36/'סכום נכסי הקרן'!$C$42</f>
        <v>4.1235726705650511E-5</v>
      </c>
    </row>
    <row r="37" spans="2:21">
      <c r="B37" s="75" t="s">
        <v>295</v>
      </c>
      <c r="C37" s="69">
        <v>1138650</v>
      </c>
      <c r="D37" s="82" t="s">
        <v>117</v>
      </c>
      <c r="E37" s="82" t="s">
        <v>250</v>
      </c>
      <c r="F37" s="69" t="s">
        <v>293</v>
      </c>
      <c r="G37" s="82" t="s">
        <v>274</v>
      </c>
      <c r="H37" s="69" t="s">
        <v>285</v>
      </c>
      <c r="I37" s="69" t="s">
        <v>128</v>
      </c>
      <c r="J37" s="69"/>
      <c r="K37" s="76">
        <v>3.580000000000076</v>
      </c>
      <c r="L37" s="82" t="s">
        <v>130</v>
      </c>
      <c r="M37" s="83">
        <v>1.34E-2</v>
      </c>
      <c r="N37" s="83">
        <v>2.7700000000001147E-2</v>
      </c>
      <c r="O37" s="76">
        <v>2485532.0019499999</v>
      </c>
      <c r="P37" s="78">
        <v>105.29</v>
      </c>
      <c r="Q37" s="69"/>
      <c r="R37" s="76">
        <v>2617.0165837099998</v>
      </c>
      <c r="S37" s="77">
        <v>7.5016114409846228E-4</v>
      </c>
      <c r="T37" s="77">
        <f t="shared" si="0"/>
        <v>2.656891279773407E-2</v>
      </c>
      <c r="U37" s="77">
        <f>R37/'סכום נכסי הקרן'!$C$42</f>
        <v>7.9298958222999958E-4</v>
      </c>
    </row>
    <row r="38" spans="2:21">
      <c r="B38" s="75" t="s">
        <v>296</v>
      </c>
      <c r="C38" s="69">
        <v>1156603</v>
      </c>
      <c r="D38" s="82" t="s">
        <v>117</v>
      </c>
      <c r="E38" s="82" t="s">
        <v>250</v>
      </c>
      <c r="F38" s="69" t="s">
        <v>293</v>
      </c>
      <c r="G38" s="82" t="s">
        <v>274</v>
      </c>
      <c r="H38" s="69" t="s">
        <v>285</v>
      </c>
      <c r="I38" s="69" t="s">
        <v>128</v>
      </c>
      <c r="J38" s="69"/>
      <c r="K38" s="76">
        <v>3.5000000000013358</v>
      </c>
      <c r="L38" s="82" t="s">
        <v>130</v>
      </c>
      <c r="M38" s="83">
        <v>1.77E-2</v>
      </c>
      <c r="N38" s="83">
        <v>2.7700000000009085E-2</v>
      </c>
      <c r="O38" s="76">
        <v>1414976.304483</v>
      </c>
      <c r="P38" s="78">
        <v>105.78</v>
      </c>
      <c r="Q38" s="69"/>
      <c r="R38" s="76">
        <v>1496.761926532</v>
      </c>
      <c r="S38" s="77">
        <v>4.716372811525328E-4</v>
      </c>
      <c r="T38" s="77">
        <f t="shared" si="0"/>
        <v>1.5195676386819528E-2</v>
      </c>
      <c r="U38" s="77">
        <f>R38/'סכום נכסי הקרן'!$C$42</f>
        <v>4.5353805635260972E-4</v>
      </c>
    </row>
    <row r="39" spans="2:21">
      <c r="B39" s="75" t="s">
        <v>297</v>
      </c>
      <c r="C39" s="69">
        <v>1156611</v>
      </c>
      <c r="D39" s="82" t="s">
        <v>117</v>
      </c>
      <c r="E39" s="82" t="s">
        <v>250</v>
      </c>
      <c r="F39" s="69" t="s">
        <v>293</v>
      </c>
      <c r="G39" s="82" t="s">
        <v>274</v>
      </c>
      <c r="H39" s="69" t="s">
        <v>285</v>
      </c>
      <c r="I39" s="69" t="s">
        <v>128</v>
      </c>
      <c r="J39" s="69"/>
      <c r="K39" s="76">
        <v>6.7599999999987812</v>
      </c>
      <c r="L39" s="82" t="s">
        <v>130</v>
      </c>
      <c r="M39" s="83">
        <v>2.4799999999999999E-2</v>
      </c>
      <c r="N39" s="83">
        <v>2.8899999999997161E-2</v>
      </c>
      <c r="O39" s="76">
        <v>2274303.9237580001</v>
      </c>
      <c r="P39" s="78">
        <v>106.81</v>
      </c>
      <c r="Q39" s="69"/>
      <c r="R39" s="76">
        <v>2429.1840587209999</v>
      </c>
      <c r="S39" s="77">
        <v>6.9033565855655958E-4</v>
      </c>
      <c r="T39" s="77">
        <f t="shared" si="0"/>
        <v>2.4661968069880576E-2</v>
      </c>
      <c r="U39" s="77">
        <f>R39/'סכום נכסי הקרן'!$C$42</f>
        <v>7.3607391862764071E-4</v>
      </c>
    </row>
    <row r="40" spans="2:21">
      <c r="B40" s="75" t="s">
        <v>298</v>
      </c>
      <c r="C40" s="69">
        <v>1178672</v>
      </c>
      <c r="D40" s="82" t="s">
        <v>117</v>
      </c>
      <c r="E40" s="82" t="s">
        <v>250</v>
      </c>
      <c r="F40" s="69" t="s">
        <v>293</v>
      </c>
      <c r="G40" s="82" t="s">
        <v>274</v>
      </c>
      <c r="H40" s="69" t="s">
        <v>294</v>
      </c>
      <c r="I40" s="69" t="s">
        <v>254</v>
      </c>
      <c r="J40" s="69"/>
      <c r="K40" s="76">
        <v>8.169999999999515</v>
      </c>
      <c r="L40" s="82" t="s">
        <v>130</v>
      </c>
      <c r="M40" s="83">
        <v>9.0000000000000011E-3</v>
      </c>
      <c r="N40" s="83">
        <v>2.9699999999995161E-2</v>
      </c>
      <c r="O40" s="76">
        <v>1135791.550214</v>
      </c>
      <c r="P40" s="78">
        <v>91</v>
      </c>
      <c r="Q40" s="69"/>
      <c r="R40" s="76">
        <v>1033.57031775</v>
      </c>
      <c r="S40" s="77">
        <v>5.9665577686336809E-4</v>
      </c>
      <c r="T40" s="77">
        <f t="shared" si="0"/>
        <v>1.0493185184060366E-2</v>
      </c>
      <c r="U40" s="77">
        <f>R40/'סכום נכסי הקרן'!$C$42</f>
        <v>3.1318505949854699E-4</v>
      </c>
    </row>
    <row r="41" spans="2:21">
      <c r="B41" s="75" t="s">
        <v>299</v>
      </c>
      <c r="C41" s="69">
        <v>1178680</v>
      </c>
      <c r="D41" s="82" t="s">
        <v>117</v>
      </c>
      <c r="E41" s="82" t="s">
        <v>250</v>
      </c>
      <c r="F41" s="69" t="s">
        <v>293</v>
      </c>
      <c r="G41" s="82" t="s">
        <v>274</v>
      </c>
      <c r="H41" s="69" t="s">
        <v>294</v>
      </c>
      <c r="I41" s="69" t="s">
        <v>254</v>
      </c>
      <c r="J41" s="69"/>
      <c r="K41" s="76">
        <v>11.590000000000872</v>
      </c>
      <c r="L41" s="82" t="s">
        <v>130</v>
      </c>
      <c r="M41" s="83">
        <v>1.6899999999999998E-2</v>
      </c>
      <c r="N41" s="83">
        <v>3.1800000000000835E-2</v>
      </c>
      <c r="O41" s="76">
        <v>1322362.8637969999</v>
      </c>
      <c r="P41" s="78">
        <v>91.02</v>
      </c>
      <c r="Q41" s="69"/>
      <c r="R41" s="76">
        <v>1203.6146161050001</v>
      </c>
      <c r="S41" s="77">
        <v>4.9380407250318339E-4</v>
      </c>
      <c r="T41" s="77">
        <f t="shared" si="0"/>
        <v>1.22195373068815E-2</v>
      </c>
      <c r="U41" s="77">
        <f>R41/'סכום נכסי הקרן'!$C$42</f>
        <v>3.6471066233670894E-4</v>
      </c>
    </row>
    <row r="42" spans="2:21">
      <c r="B42" s="75" t="s">
        <v>300</v>
      </c>
      <c r="C42" s="69">
        <v>1940543</v>
      </c>
      <c r="D42" s="82" t="s">
        <v>117</v>
      </c>
      <c r="E42" s="82" t="s">
        <v>250</v>
      </c>
      <c r="F42" s="69" t="s">
        <v>279</v>
      </c>
      <c r="G42" s="82" t="s">
        <v>257</v>
      </c>
      <c r="H42" s="69" t="s">
        <v>285</v>
      </c>
      <c r="I42" s="69" t="s">
        <v>128</v>
      </c>
      <c r="J42" s="69"/>
      <c r="K42" s="76">
        <v>0.15999999999925746</v>
      </c>
      <c r="L42" s="82" t="s">
        <v>130</v>
      </c>
      <c r="M42" s="83">
        <v>4.2000000000000003E-2</v>
      </c>
      <c r="N42" s="83">
        <v>1.0799999999903468E-2</v>
      </c>
      <c r="O42" s="76">
        <v>46594.722838000002</v>
      </c>
      <c r="P42" s="78">
        <v>115.61</v>
      </c>
      <c r="Q42" s="69"/>
      <c r="R42" s="76">
        <v>53.868158893999997</v>
      </c>
      <c r="S42" s="77">
        <v>1.4010135911184007E-4</v>
      </c>
      <c r="T42" s="77">
        <f t="shared" si="0"/>
        <v>5.4688931859965886E-4</v>
      </c>
      <c r="U42" s="77">
        <f>R42/'סכום נכסי הקרן'!$C$42</f>
        <v>1.6322742883155491E-5</v>
      </c>
    </row>
    <row r="43" spans="2:21">
      <c r="B43" s="75" t="s">
        <v>301</v>
      </c>
      <c r="C43" s="69">
        <v>1133149</v>
      </c>
      <c r="D43" s="82" t="s">
        <v>117</v>
      </c>
      <c r="E43" s="82" t="s">
        <v>250</v>
      </c>
      <c r="F43" s="69" t="s">
        <v>302</v>
      </c>
      <c r="G43" s="82" t="s">
        <v>274</v>
      </c>
      <c r="H43" s="69" t="s">
        <v>303</v>
      </c>
      <c r="I43" s="69" t="s">
        <v>128</v>
      </c>
      <c r="J43" s="69"/>
      <c r="K43" s="76">
        <v>2.4099999999997341</v>
      </c>
      <c r="L43" s="82" t="s">
        <v>130</v>
      </c>
      <c r="M43" s="83">
        <v>3.2000000000000001E-2</v>
      </c>
      <c r="N43" s="83">
        <v>2.6199999999998013E-2</v>
      </c>
      <c r="O43" s="76">
        <v>1069404.350298</v>
      </c>
      <c r="P43" s="78">
        <v>112.84</v>
      </c>
      <c r="Q43" s="69"/>
      <c r="R43" s="76">
        <v>1206.7159459520001</v>
      </c>
      <c r="S43" s="77">
        <v>6.0984863925039217E-4</v>
      </c>
      <c r="T43" s="77">
        <f t="shared" si="0"/>
        <v>1.2251023145670165E-2</v>
      </c>
      <c r="U43" s="77">
        <f>R43/'סכום נכסי הקרן'!$C$42</f>
        <v>3.6565040504794676E-4</v>
      </c>
    </row>
    <row r="44" spans="2:21">
      <c r="B44" s="75" t="s">
        <v>304</v>
      </c>
      <c r="C44" s="69">
        <v>1158609</v>
      </c>
      <c r="D44" s="82" t="s">
        <v>117</v>
      </c>
      <c r="E44" s="82" t="s">
        <v>250</v>
      </c>
      <c r="F44" s="69" t="s">
        <v>302</v>
      </c>
      <c r="G44" s="82" t="s">
        <v>274</v>
      </c>
      <c r="H44" s="69" t="s">
        <v>303</v>
      </c>
      <c r="I44" s="69" t="s">
        <v>128</v>
      </c>
      <c r="J44" s="69"/>
      <c r="K44" s="76">
        <v>4.7500000000005906</v>
      </c>
      <c r="L44" s="82" t="s">
        <v>130</v>
      </c>
      <c r="M44" s="83">
        <v>1.1399999999999999E-2</v>
      </c>
      <c r="N44" s="83">
        <v>2.8199999999999992E-2</v>
      </c>
      <c r="O44" s="76">
        <v>847804.93913900002</v>
      </c>
      <c r="P44" s="78">
        <v>99.8</v>
      </c>
      <c r="Q44" s="69"/>
      <c r="R44" s="76">
        <v>846.10931975000017</v>
      </c>
      <c r="S44" s="77">
        <v>3.5878588171772712E-4</v>
      </c>
      <c r="T44" s="77">
        <f t="shared" si="0"/>
        <v>8.5900123345488723E-3</v>
      </c>
      <c r="U44" s="77">
        <f>R44/'סכום נכסי הקרן'!$C$42</f>
        <v>2.5638197333785511E-4</v>
      </c>
    </row>
    <row r="45" spans="2:21">
      <c r="B45" s="75" t="s">
        <v>305</v>
      </c>
      <c r="C45" s="69">
        <v>1172782</v>
      </c>
      <c r="D45" s="82" t="s">
        <v>117</v>
      </c>
      <c r="E45" s="82" t="s">
        <v>250</v>
      </c>
      <c r="F45" s="69" t="s">
        <v>302</v>
      </c>
      <c r="G45" s="82" t="s">
        <v>274</v>
      </c>
      <c r="H45" s="69" t="s">
        <v>303</v>
      </c>
      <c r="I45" s="69" t="s">
        <v>128</v>
      </c>
      <c r="J45" s="69"/>
      <c r="K45" s="76">
        <v>7.0000000000018634</v>
      </c>
      <c r="L45" s="82" t="s">
        <v>130</v>
      </c>
      <c r="M45" s="83">
        <v>9.1999999999999998E-3</v>
      </c>
      <c r="N45" s="83">
        <v>3.1200000000011548E-2</v>
      </c>
      <c r="O45" s="76">
        <v>1142309.4546089999</v>
      </c>
      <c r="P45" s="78">
        <v>94.02</v>
      </c>
      <c r="Q45" s="69"/>
      <c r="R45" s="76">
        <v>1073.999362023</v>
      </c>
      <c r="S45" s="77">
        <v>5.7072326051954721E-4</v>
      </c>
      <c r="T45" s="77">
        <f t="shared" si="0"/>
        <v>1.0903635678899147E-2</v>
      </c>
      <c r="U45" s="77">
        <f>R45/'סכום נכסי הקרן'!$C$42</f>
        <v>3.254355783250479E-4</v>
      </c>
    </row>
    <row r="46" spans="2:21">
      <c r="B46" s="75" t="s">
        <v>306</v>
      </c>
      <c r="C46" s="69">
        <v>1133487</v>
      </c>
      <c r="D46" s="82" t="s">
        <v>117</v>
      </c>
      <c r="E46" s="82" t="s">
        <v>250</v>
      </c>
      <c r="F46" s="69" t="s">
        <v>307</v>
      </c>
      <c r="G46" s="82" t="s">
        <v>274</v>
      </c>
      <c r="H46" s="69" t="s">
        <v>308</v>
      </c>
      <c r="I46" s="69" t="s">
        <v>254</v>
      </c>
      <c r="J46" s="69"/>
      <c r="K46" s="76">
        <v>3.120000000000644</v>
      </c>
      <c r="L46" s="82" t="s">
        <v>130</v>
      </c>
      <c r="M46" s="83">
        <v>2.3399999999999997E-2</v>
      </c>
      <c r="N46" s="83">
        <v>2.7500000000006707E-2</v>
      </c>
      <c r="O46" s="76">
        <v>692945.670729</v>
      </c>
      <c r="P46" s="78">
        <v>107.6</v>
      </c>
      <c r="Q46" s="69"/>
      <c r="R46" s="76">
        <v>745.60956414599991</v>
      </c>
      <c r="S46" s="77">
        <v>2.6764973102731541E-4</v>
      </c>
      <c r="T46" s="77">
        <f t="shared" si="0"/>
        <v>7.5697019324455278E-3</v>
      </c>
      <c r="U46" s="77">
        <f>R46/'סכום נכסי הקרן'!$C$42</f>
        <v>2.2592925870596931E-4</v>
      </c>
    </row>
    <row r="47" spans="2:21">
      <c r="B47" s="75" t="s">
        <v>309</v>
      </c>
      <c r="C47" s="69">
        <v>1160944</v>
      </c>
      <c r="D47" s="82" t="s">
        <v>117</v>
      </c>
      <c r="E47" s="82" t="s">
        <v>250</v>
      </c>
      <c r="F47" s="69" t="s">
        <v>307</v>
      </c>
      <c r="G47" s="82" t="s">
        <v>274</v>
      </c>
      <c r="H47" s="69" t="s">
        <v>308</v>
      </c>
      <c r="I47" s="69" t="s">
        <v>254</v>
      </c>
      <c r="J47" s="69"/>
      <c r="K47" s="76">
        <v>5.9399999999996238</v>
      </c>
      <c r="L47" s="82" t="s">
        <v>130</v>
      </c>
      <c r="M47" s="83">
        <v>6.5000000000000006E-3</v>
      </c>
      <c r="N47" s="83">
        <v>2.899999999999597E-2</v>
      </c>
      <c r="O47" s="76">
        <v>1571622.0661619999</v>
      </c>
      <c r="P47" s="78">
        <v>94.73</v>
      </c>
      <c r="Q47" s="69"/>
      <c r="R47" s="76">
        <v>1488.7976092240001</v>
      </c>
      <c r="S47" s="77">
        <v>6.8659580977779974E-4</v>
      </c>
      <c r="T47" s="77">
        <f t="shared" si="0"/>
        <v>1.5114819714620014E-2</v>
      </c>
      <c r="U47" s="77">
        <f>R47/'סכום נכסי הקרן'!$C$42</f>
        <v>4.5112476608378588E-4</v>
      </c>
    </row>
    <row r="48" spans="2:21">
      <c r="B48" s="75" t="s">
        <v>310</v>
      </c>
      <c r="C48" s="69">
        <v>1138924</v>
      </c>
      <c r="D48" s="82" t="s">
        <v>117</v>
      </c>
      <c r="E48" s="82" t="s">
        <v>250</v>
      </c>
      <c r="F48" s="69" t="s">
        <v>311</v>
      </c>
      <c r="G48" s="82" t="s">
        <v>274</v>
      </c>
      <c r="H48" s="69" t="s">
        <v>303</v>
      </c>
      <c r="I48" s="69" t="s">
        <v>128</v>
      </c>
      <c r="J48" s="69"/>
      <c r="K48" s="76">
        <v>2.5399999999992455</v>
      </c>
      <c r="L48" s="82" t="s">
        <v>130</v>
      </c>
      <c r="M48" s="83">
        <v>1.34E-2</v>
      </c>
      <c r="N48" s="83">
        <v>2.6800000000013195E-2</v>
      </c>
      <c r="O48" s="76">
        <v>198086.14255699998</v>
      </c>
      <c r="P48" s="78">
        <v>107.12</v>
      </c>
      <c r="Q48" s="69"/>
      <c r="R48" s="76">
        <v>212.189868354</v>
      </c>
      <c r="S48" s="77">
        <v>3.4497943450797786E-4</v>
      </c>
      <c r="T48" s="77">
        <f t="shared" si="0"/>
        <v>2.1542294167918139E-3</v>
      </c>
      <c r="U48" s="77">
        <f>R48/'סכום נכסי הקרן'!$C$42</f>
        <v>6.429625097023191E-5</v>
      </c>
    </row>
    <row r="49" spans="2:21">
      <c r="B49" s="75" t="s">
        <v>312</v>
      </c>
      <c r="C49" s="69">
        <v>1151117</v>
      </c>
      <c r="D49" s="82" t="s">
        <v>117</v>
      </c>
      <c r="E49" s="82" t="s">
        <v>250</v>
      </c>
      <c r="F49" s="69" t="s">
        <v>311</v>
      </c>
      <c r="G49" s="82" t="s">
        <v>274</v>
      </c>
      <c r="H49" s="69" t="s">
        <v>308</v>
      </c>
      <c r="I49" s="69" t="s">
        <v>254</v>
      </c>
      <c r="J49" s="69"/>
      <c r="K49" s="76">
        <v>4.049999999999331</v>
      </c>
      <c r="L49" s="82" t="s">
        <v>130</v>
      </c>
      <c r="M49" s="83">
        <v>1.8200000000000001E-2</v>
      </c>
      <c r="N49" s="83">
        <v>2.7499999999995226E-2</v>
      </c>
      <c r="O49" s="76">
        <v>494665.73999899998</v>
      </c>
      <c r="P49" s="78">
        <v>105.81</v>
      </c>
      <c r="Q49" s="69"/>
      <c r="R49" s="76">
        <v>523.40579248699999</v>
      </c>
      <c r="S49" s="77">
        <v>1.3072561839297041E-3</v>
      </c>
      <c r="T49" s="77">
        <f t="shared" si="0"/>
        <v>5.3138076942186481E-3</v>
      </c>
      <c r="U49" s="77">
        <f>R49/'סכום נכסי הקרן'!$C$42</f>
        <v>1.585986666284808E-4</v>
      </c>
    </row>
    <row r="50" spans="2:21">
      <c r="B50" s="75" t="s">
        <v>313</v>
      </c>
      <c r="C50" s="69">
        <v>1159516</v>
      </c>
      <c r="D50" s="82" t="s">
        <v>117</v>
      </c>
      <c r="E50" s="82" t="s">
        <v>250</v>
      </c>
      <c r="F50" s="69" t="s">
        <v>311</v>
      </c>
      <c r="G50" s="82" t="s">
        <v>274</v>
      </c>
      <c r="H50" s="69" t="s">
        <v>308</v>
      </c>
      <c r="I50" s="69" t="s">
        <v>254</v>
      </c>
      <c r="J50" s="69"/>
      <c r="K50" s="69">
        <v>5.13</v>
      </c>
      <c r="L50" s="82" t="s">
        <v>130</v>
      </c>
      <c r="M50" s="83">
        <v>7.8000000000000005E-3</v>
      </c>
      <c r="N50" s="83">
        <v>2.6902687673772015E-2</v>
      </c>
      <c r="O50" s="76">
        <v>5.4549999999999998E-3</v>
      </c>
      <c r="P50" s="78">
        <v>98.09</v>
      </c>
      <c r="Q50" s="69"/>
      <c r="R50" s="76">
        <v>5.395E-6</v>
      </c>
      <c r="S50" s="77">
        <v>1.3859247967479674E-11</v>
      </c>
      <c r="T50" s="77">
        <f t="shared" si="0"/>
        <v>5.4772019954329496E-11</v>
      </c>
      <c r="U50" s="77">
        <f>R50/'סכום נכסי הקרן'!$C$42</f>
        <v>1.6347541787702049E-12</v>
      </c>
    </row>
    <row r="51" spans="2:21">
      <c r="B51" s="75" t="s">
        <v>314</v>
      </c>
      <c r="C51" s="69">
        <v>1161512</v>
      </c>
      <c r="D51" s="82" t="s">
        <v>117</v>
      </c>
      <c r="E51" s="82" t="s">
        <v>250</v>
      </c>
      <c r="F51" s="69" t="s">
        <v>311</v>
      </c>
      <c r="G51" s="82" t="s">
        <v>274</v>
      </c>
      <c r="H51" s="69" t="s">
        <v>308</v>
      </c>
      <c r="I51" s="69" t="s">
        <v>254</v>
      </c>
      <c r="J51" s="69"/>
      <c r="K51" s="76">
        <v>2.5199999999981184</v>
      </c>
      <c r="L51" s="82" t="s">
        <v>130</v>
      </c>
      <c r="M51" s="83">
        <v>2E-3</v>
      </c>
      <c r="N51" s="83">
        <v>2.3599999999983162E-2</v>
      </c>
      <c r="O51" s="76">
        <v>394944.863037</v>
      </c>
      <c r="P51" s="78">
        <v>102.3</v>
      </c>
      <c r="Q51" s="69"/>
      <c r="R51" s="76">
        <v>404.02859926300005</v>
      </c>
      <c r="S51" s="77">
        <v>1.1968026152636363E-3</v>
      </c>
      <c r="T51" s="77">
        <f t="shared" si="0"/>
        <v>4.1018466174147974E-3</v>
      </c>
      <c r="U51" s="77">
        <f>R51/'סכום נכסי הקרן'!$C$42</f>
        <v>1.2242584633695308E-4</v>
      </c>
    </row>
    <row r="52" spans="2:21">
      <c r="B52" s="75" t="s">
        <v>315</v>
      </c>
      <c r="C52" s="69">
        <v>7590128</v>
      </c>
      <c r="D52" s="82" t="s">
        <v>117</v>
      </c>
      <c r="E52" s="82" t="s">
        <v>250</v>
      </c>
      <c r="F52" s="69" t="s">
        <v>316</v>
      </c>
      <c r="G52" s="82" t="s">
        <v>274</v>
      </c>
      <c r="H52" s="69" t="s">
        <v>303</v>
      </c>
      <c r="I52" s="69" t="s">
        <v>128</v>
      </c>
      <c r="J52" s="69"/>
      <c r="K52" s="76">
        <v>1.9300000000013791</v>
      </c>
      <c r="L52" s="82" t="s">
        <v>130</v>
      </c>
      <c r="M52" s="83">
        <v>4.7500000000000001E-2</v>
      </c>
      <c r="N52" s="83">
        <v>2.5400000000024955E-2</v>
      </c>
      <c r="O52" s="76">
        <v>331274.23329</v>
      </c>
      <c r="P52" s="78">
        <v>137.91</v>
      </c>
      <c r="Q52" s="69"/>
      <c r="R52" s="76">
        <v>456.86029400900003</v>
      </c>
      <c r="S52" s="77">
        <v>3.2961244665367787E-4</v>
      </c>
      <c r="T52" s="77">
        <f t="shared" si="0"/>
        <v>4.6382133716036684E-3</v>
      </c>
      <c r="U52" s="77">
        <f>R52/'סכום נכסי הקרן'!$C$42</f>
        <v>1.3843452729293739E-4</v>
      </c>
    </row>
    <row r="53" spans="2:21">
      <c r="B53" s="75" t="s">
        <v>317</v>
      </c>
      <c r="C53" s="69">
        <v>7590219</v>
      </c>
      <c r="D53" s="82" t="s">
        <v>117</v>
      </c>
      <c r="E53" s="82" t="s">
        <v>250</v>
      </c>
      <c r="F53" s="69" t="s">
        <v>316</v>
      </c>
      <c r="G53" s="82" t="s">
        <v>274</v>
      </c>
      <c r="H53" s="69" t="s">
        <v>303</v>
      </c>
      <c r="I53" s="69" t="s">
        <v>128</v>
      </c>
      <c r="J53" s="69"/>
      <c r="K53" s="76">
        <v>4.1600000000017623</v>
      </c>
      <c r="L53" s="82" t="s">
        <v>130</v>
      </c>
      <c r="M53" s="83">
        <v>5.0000000000000001E-3</v>
      </c>
      <c r="N53" s="83">
        <v>2.9100000000007131E-2</v>
      </c>
      <c r="O53" s="76">
        <v>484119.538955</v>
      </c>
      <c r="P53" s="78">
        <v>98.42</v>
      </c>
      <c r="Q53" s="69"/>
      <c r="R53" s="76">
        <v>476.470431426</v>
      </c>
      <c r="S53" s="77">
        <v>2.3685367420284728E-4</v>
      </c>
      <c r="T53" s="77">
        <f t="shared" si="0"/>
        <v>4.8373026835426981E-3</v>
      </c>
      <c r="U53" s="77">
        <f>R53/'סכום נכסי הקרן'!$C$42</f>
        <v>1.4437665038630136E-4</v>
      </c>
    </row>
    <row r="54" spans="2:21">
      <c r="B54" s="75" t="s">
        <v>318</v>
      </c>
      <c r="C54" s="69">
        <v>7590284</v>
      </c>
      <c r="D54" s="82" t="s">
        <v>117</v>
      </c>
      <c r="E54" s="82" t="s">
        <v>250</v>
      </c>
      <c r="F54" s="69" t="s">
        <v>316</v>
      </c>
      <c r="G54" s="82" t="s">
        <v>274</v>
      </c>
      <c r="H54" s="69" t="s">
        <v>303</v>
      </c>
      <c r="I54" s="69" t="s">
        <v>128</v>
      </c>
      <c r="J54" s="69"/>
      <c r="K54" s="76">
        <v>6.5999999999982277</v>
      </c>
      <c r="L54" s="82" t="s">
        <v>130</v>
      </c>
      <c r="M54" s="83">
        <v>5.8999999999999999E-3</v>
      </c>
      <c r="N54" s="83">
        <v>3.0899999999992912E-2</v>
      </c>
      <c r="O54" s="76">
        <v>1253806.4462069999</v>
      </c>
      <c r="P54" s="78">
        <v>89.97</v>
      </c>
      <c r="Q54" s="69"/>
      <c r="R54" s="76">
        <v>1128.04968822</v>
      </c>
      <c r="S54" s="77">
        <v>1.1404512902159823E-3</v>
      </c>
      <c r="T54" s="77">
        <f t="shared" si="0"/>
        <v>1.1452374426813903E-2</v>
      </c>
      <c r="U54" s="77">
        <f>R54/'סכום נכסי הקרן'!$C$42</f>
        <v>3.418135202368993E-4</v>
      </c>
    </row>
    <row r="55" spans="2:21">
      <c r="B55" s="75" t="s">
        <v>319</v>
      </c>
      <c r="C55" s="69">
        <v>6130207</v>
      </c>
      <c r="D55" s="82" t="s">
        <v>117</v>
      </c>
      <c r="E55" s="82" t="s">
        <v>250</v>
      </c>
      <c r="F55" s="69" t="s">
        <v>320</v>
      </c>
      <c r="G55" s="82" t="s">
        <v>274</v>
      </c>
      <c r="H55" s="69" t="s">
        <v>303</v>
      </c>
      <c r="I55" s="69" t="s">
        <v>128</v>
      </c>
      <c r="J55" s="69"/>
      <c r="K55" s="76">
        <v>3.2900000000016205</v>
      </c>
      <c r="L55" s="82" t="s">
        <v>130</v>
      </c>
      <c r="M55" s="83">
        <v>1.5800000000000002E-2</v>
      </c>
      <c r="N55" s="83">
        <v>2.3900000000010978E-2</v>
      </c>
      <c r="O55" s="76">
        <v>531934.08172599995</v>
      </c>
      <c r="P55" s="78">
        <v>107.88</v>
      </c>
      <c r="Q55" s="69"/>
      <c r="R55" s="76">
        <v>573.85050248300001</v>
      </c>
      <c r="S55" s="77">
        <v>1.0618870390312128E-3</v>
      </c>
      <c r="T55" s="77">
        <f t="shared" si="0"/>
        <v>5.8259409032068365E-3</v>
      </c>
      <c r="U55" s="77">
        <f>R55/'סכום נכסי הקרן'!$C$42</f>
        <v>1.738840605974914E-4</v>
      </c>
    </row>
    <row r="56" spans="2:21">
      <c r="B56" s="75" t="s">
        <v>321</v>
      </c>
      <c r="C56" s="69">
        <v>6130280</v>
      </c>
      <c r="D56" s="82" t="s">
        <v>117</v>
      </c>
      <c r="E56" s="82" t="s">
        <v>250</v>
      </c>
      <c r="F56" s="69" t="s">
        <v>320</v>
      </c>
      <c r="G56" s="82" t="s">
        <v>274</v>
      </c>
      <c r="H56" s="69" t="s">
        <v>303</v>
      </c>
      <c r="I56" s="69" t="s">
        <v>128</v>
      </c>
      <c r="J56" s="69"/>
      <c r="K56" s="76">
        <v>5.9699999999984756</v>
      </c>
      <c r="L56" s="82" t="s">
        <v>130</v>
      </c>
      <c r="M56" s="83">
        <v>8.3999999999999995E-3</v>
      </c>
      <c r="N56" s="83">
        <v>2.6800000000001035E-2</v>
      </c>
      <c r="O56" s="76">
        <v>397522.96455600002</v>
      </c>
      <c r="P56" s="78">
        <v>97.38</v>
      </c>
      <c r="Q56" s="69"/>
      <c r="R56" s="76">
        <v>387.10785834699999</v>
      </c>
      <c r="S56" s="77">
        <v>8.9150698487553272E-4</v>
      </c>
      <c r="T56" s="77">
        <f t="shared" si="0"/>
        <v>3.9300610457571154E-3</v>
      </c>
      <c r="U56" s="77">
        <f>R56/'סכום נכסי הקרן'!$C$42</f>
        <v>1.1729864486886798E-4</v>
      </c>
    </row>
    <row r="57" spans="2:21">
      <c r="B57" s="75" t="s">
        <v>322</v>
      </c>
      <c r="C57" s="69">
        <v>6040380</v>
      </c>
      <c r="D57" s="82" t="s">
        <v>117</v>
      </c>
      <c r="E57" s="82" t="s">
        <v>250</v>
      </c>
      <c r="F57" s="69" t="s">
        <v>262</v>
      </c>
      <c r="G57" s="82" t="s">
        <v>257</v>
      </c>
      <c r="H57" s="69" t="s">
        <v>308</v>
      </c>
      <c r="I57" s="69" t="s">
        <v>254</v>
      </c>
      <c r="J57" s="69"/>
      <c r="K57" s="76">
        <v>0.32999999999966723</v>
      </c>
      <c r="L57" s="82" t="s">
        <v>130</v>
      </c>
      <c r="M57" s="83">
        <v>1.6399999999999998E-2</v>
      </c>
      <c r="N57" s="83">
        <v>4.4099999999957687E-2</v>
      </c>
      <c r="O57" s="76">
        <v>7.7688049999999995</v>
      </c>
      <c r="P57" s="78">
        <v>5415000</v>
      </c>
      <c r="Q57" s="69"/>
      <c r="R57" s="76">
        <v>420.68083765800003</v>
      </c>
      <c r="S57" s="77">
        <v>6.3284498207885306E-4</v>
      </c>
      <c r="T57" s="77">
        <f t="shared" si="0"/>
        <v>4.270906252939393E-3</v>
      </c>
      <c r="U57" s="77">
        <f>R57/'סכום נכסי הקרן'!$C$42</f>
        <v>1.2747168809823276E-4</v>
      </c>
    </row>
    <row r="58" spans="2:21">
      <c r="B58" s="75" t="s">
        <v>323</v>
      </c>
      <c r="C58" s="69">
        <v>6040398</v>
      </c>
      <c r="D58" s="82" t="s">
        <v>117</v>
      </c>
      <c r="E58" s="82" t="s">
        <v>250</v>
      </c>
      <c r="F58" s="69" t="s">
        <v>262</v>
      </c>
      <c r="G58" s="82" t="s">
        <v>257</v>
      </c>
      <c r="H58" s="69" t="s">
        <v>308</v>
      </c>
      <c r="I58" s="69" t="s">
        <v>254</v>
      </c>
      <c r="J58" s="69"/>
      <c r="K58" s="76">
        <v>4.9399999999888626</v>
      </c>
      <c r="L58" s="82" t="s">
        <v>130</v>
      </c>
      <c r="M58" s="83">
        <v>2.7799999999999998E-2</v>
      </c>
      <c r="N58" s="83">
        <v>4.2199999999927129E-2</v>
      </c>
      <c r="O58" s="76">
        <v>2.8433380000000001</v>
      </c>
      <c r="P58" s="78">
        <v>5116000</v>
      </c>
      <c r="Q58" s="69"/>
      <c r="R58" s="76">
        <v>145.465173623</v>
      </c>
      <c r="S58" s="77">
        <v>6.7989909134385466E-4</v>
      </c>
      <c r="T58" s="77">
        <f t="shared" si="0"/>
        <v>1.4768158280517071E-3</v>
      </c>
      <c r="U58" s="77">
        <f>R58/'סכום נכסי הקרן'!$C$42</f>
        <v>4.4077812872239597E-5</v>
      </c>
    </row>
    <row r="59" spans="2:21">
      <c r="B59" s="75" t="s">
        <v>324</v>
      </c>
      <c r="C59" s="69">
        <v>6040430</v>
      </c>
      <c r="D59" s="82" t="s">
        <v>117</v>
      </c>
      <c r="E59" s="82" t="s">
        <v>250</v>
      </c>
      <c r="F59" s="69" t="s">
        <v>262</v>
      </c>
      <c r="G59" s="82" t="s">
        <v>257</v>
      </c>
      <c r="H59" s="69" t="s">
        <v>308</v>
      </c>
      <c r="I59" s="69" t="s">
        <v>254</v>
      </c>
      <c r="J59" s="69"/>
      <c r="K59" s="76">
        <v>1.8899999999994568</v>
      </c>
      <c r="L59" s="82" t="s">
        <v>130</v>
      </c>
      <c r="M59" s="83">
        <v>2.4199999999999999E-2</v>
      </c>
      <c r="N59" s="83">
        <v>3.7599999999985062E-2</v>
      </c>
      <c r="O59" s="76">
        <v>11.062711999999999</v>
      </c>
      <c r="P59" s="78">
        <v>5327000</v>
      </c>
      <c r="Q59" s="69"/>
      <c r="R59" s="76">
        <v>589.31063718799999</v>
      </c>
      <c r="S59" s="77">
        <v>3.8381542518127883E-4</v>
      </c>
      <c r="T59" s="77">
        <f t="shared" si="0"/>
        <v>5.9828978645708551E-3</v>
      </c>
      <c r="U59" s="77">
        <f>R59/'סכום נכסי הקרן'!$C$42</f>
        <v>1.7856867965464597E-4</v>
      </c>
    </row>
    <row r="60" spans="2:21">
      <c r="B60" s="75" t="s">
        <v>325</v>
      </c>
      <c r="C60" s="69">
        <v>6040471</v>
      </c>
      <c r="D60" s="82" t="s">
        <v>117</v>
      </c>
      <c r="E60" s="82" t="s">
        <v>250</v>
      </c>
      <c r="F60" s="69" t="s">
        <v>262</v>
      </c>
      <c r="G60" s="82" t="s">
        <v>257</v>
      </c>
      <c r="H60" s="69" t="s">
        <v>308</v>
      </c>
      <c r="I60" s="69" t="s">
        <v>254</v>
      </c>
      <c r="J60" s="69"/>
      <c r="K60" s="76">
        <v>1.4800000000013342</v>
      </c>
      <c r="L60" s="82" t="s">
        <v>130</v>
      </c>
      <c r="M60" s="83">
        <v>1.95E-2</v>
      </c>
      <c r="N60" s="83">
        <v>3.5500000000025504E-2</v>
      </c>
      <c r="O60" s="76">
        <v>9.6242509999999992</v>
      </c>
      <c r="P60" s="78">
        <v>5296001</v>
      </c>
      <c r="Q60" s="69"/>
      <c r="R60" s="76">
        <v>509.70045973399999</v>
      </c>
      <c r="S60" s="77">
        <v>3.8777754945807643E-4</v>
      </c>
      <c r="T60" s="77">
        <f t="shared" si="0"/>
        <v>5.1746661262801787E-3</v>
      </c>
      <c r="U60" s="77">
        <f>R60/'סכום נכסי הקרן'!$C$42</f>
        <v>1.5444577506417998E-4</v>
      </c>
    </row>
    <row r="61" spans="2:21">
      <c r="B61" s="75" t="s">
        <v>326</v>
      </c>
      <c r="C61" s="69">
        <v>6040620</v>
      </c>
      <c r="D61" s="82" t="s">
        <v>117</v>
      </c>
      <c r="E61" s="82" t="s">
        <v>250</v>
      </c>
      <c r="F61" s="69" t="s">
        <v>262</v>
      </c>
      <c r="G61" s="82" t="s">
        <v>257</v>
      </c>
      <c r="H61" s="69" t="s">
        <v>303</v>
      </c>
      <c r="I61" s="69" t="s">
        <v>128</v>
      </c>
      <c r="J61" s="69"/>
      <c r="K61" s="76">
        <v>4.8400000000025454</v>
      </c>
      <c r="L61" s="82" t="s">
        <v>130</v>
      </c>
      <c r="M61" s="83">
        <v>1.4999999999999999E-2</v>
      </c>
      <c r="N61" s="83">
        <v>3.7100000000006371E-2</v>
      </c>
      <c r="O61" s="76">
        <v>8.9553949999999993</v>
      </c>
      <c r="P61" s="78">
        <v>4738966</v>
      </c>
      <c r="Q61" s="69"/>
      <c r="R61" s="76">
        <v>424.39312286300003</v>
      </c>
      <c r="S61" s="77">
        <v>3.1894704038749194E-4</v>
      </c>
      <c r="T61" s="77">
        <f t="shared" si="0"/>
        <v>4.3085947347418808E-3</v>
      </c>
      <c r="U61" s="77">
        <f>R61/'סכום נכסי הקרן'!$C$42</f>
        <v>1.2859655811707624E-4</v>
      </c>
    </row>
    <row r="62" spans="2:21">
      <c r="B62" s="75" t="s">
        <v>327</v>
      </c>
      <c r="C62" s="69">
        <v>2260446</v>
      </c>
      <c r="D62" s="82" t="s">
        <v>117</v>
      </c>
      <c r="E62" s="82" t="s">
        <v>250</v>
      </c>
      <c r="F62" s="69" t="s">
        <v>328</v>
      </c>
      <c r="G62" s="82" t="s">
        <v>274</v>
      </c>
      <c r="H62" s="69" t="s">
        <v>303</v>
      </c>
      <c r="I62" s="69" t="s">
        <v>128</v>
      </c>
      <c r="J62" s="69"/>
      <c r="K62" s="76">
        <v>2.6000000000000005</v>
      </c>
      <c r="L62" s="82" t="s">
        <v>130</v>
      </c>
      <c r="M62" s="83">
        <v>3.7000000000000005E-2</v>
      </c>
      <c r="N62" s="83">
        <v>2.6800000000129325E-2</v>
      </c>
      <c r="O62" s="76">
        <v>41054.849944000001</v>
      </c>
      <c r="P62" s="78">
        <v>113.01</v>
      </c>
      <c r="Q62" s="69"/>
      <c r="R62" s="76">
        <v>46.396087229999992</v>
      </c>
      <c r="S62" s="77">
        <v>9.1007072593225544E-5</v>
      </c>
      <c r="T62" s="77">
        <f t="shared" si="0"/>
        <v>4.7103010483120876E-4</v>
      </c>
      <c r="U62" s="77">
        <f>R62/'סכום נכסי הקרן'!$C$42</f>
        <v>1.4058609356409532E-5</v>
      </c>
    </row>
    <row r="63" spans="2:21">
      <c r="B63" s="75" t="s">
        <v>329</v>
      </c>
      <c r="C63" s="69">
        <v>2260495</v>
      </c>
      <c r="D63" s="82" t="s">
        <v>117</v>
      </c>
      <c r="E63" s="82" t="s">
        <v>250</v>
      </c>
      <c r="F63" s="69" t="s">
        <v>328</v>
      </c>
      <c r="G63" s="82" t="s">
        <v>274</v>
      </c>
      <c r="H63" s="69" t="s">
        <v>303</v>
      </c>
      <c r="I63" s="69" t="s">
        <v>128</v>
      </c>
      <c r="J63" s="69"/>
      <c r="K63" s="76">
        <v>4.5299999999788252</v>
      </c>
      <c r="L63" s="82" t="s">
        <v>130</v>
      </c>
      <c r="M63" s="83">
        <v>2.81E-2</v>
      </c>
      <c r="N63" s="83">
        <v>2.8299999999891898E-2</v>
      </c>
      <c r="O63" s="76">
        <v>60812.826914999998</v>
      </c>
      <c r="P63" s="78">
        <v>111.05</v>
      </c>
      <c r="Q63" s="69"/>
      <c r="R63" s="76">
        <v>67.532646231000001</v>
      </c>
      <c r="S63" s="77">
        <v>6.4052149059832731E-5</v>
      </c>
      <c r="T63" s="77">
        <f t="shared" si="0"/>
        <v>6.8561620888470923E-4</v>
      </c>
      <c r="U63" s="77">
        <f>R63/'סכום נכסי הקרן'!$C$42</f>
        <v>2.0463257762657495E-5</v>
      </c>
    </row>
    <row r="64" spans="2:21">
      <c r="B64" s="75" t="s">
        <v>330</v>
      </c>
      <c r="C64" s="69">
        <v>2260545</v>
      </c>
      <c r="D64" s="82" t="s">
        <v>117</v>
      </c>
      <c r="E64" s="82" t="s">
        <v>250</v>
      </c>
      <c r="F64" s="69" t="s">
        <v>328</v>
      </c>
      <c r="G64" s="82" t="s">
        <v>274</v>
      </c>
      <c r="H64" s="69" t="s">
        <v>308</v>
      </c>
      <c r="I64" s="69" t="s">
        <v>254</v>
      </c>
      <c r="J64" s="69"/>
      <c r="K64" s="76">
        <v>3.0099999999883833</v>
      </c>
      <c r="L64" s="82" t="s">
        <v>130</v>
      </c>
      <c r="M64" s="83">
        <v>2.4E-2</v>
      </c>
      <c r="N64" s="83">
        <v>2.6299999999916439E-2</v>
      </c>
      <c r="O64" s="76">
        <v>90107.033316999994</v>
      </c>
      <c r="P64" s="78">
        <v>108.91</v>
      </c>
      <c r="Q64" s="69"/>
      <c r="R64" s="76">
        <v>98.135567914000006</v>
      </c>
      <c r="S64" s="77">
        <v>1.4615313091918581E-4</v>
      </c>
      <c r="T64" s="77">
        <f t="shared" si="0"/>
        <v>9.9630830102225487E-4</v>
      </c>
      <c r="U64" s="77">
        <f>R64/'סכום נכסי הקרן'!$C$42</f>
        <v>2.9736335446413113E-5</v>
      </c>
    </row>
    <row r="65" spans="2:21">
      <c r="B65" s="75" t="s">
        <v>331</v>
      </c>
      <c r="C65" s="69">
        <v>2260552</v>
      </c>
      <c r="D65" s="82" t="s">
        <v>117</v>
      </c>
      <c r="E65" s="82" t="s">
        <v>250</v>
      </c>
      <c r="F65" s="69" t="s">
        <v>328</v>
      </c>
      <c r="G65" s="82" t="s">
        <v>274</v>
      </c>
      <c r="H65" s="69" t="s">
        <v>303</v>
      </c>
      <c r="I65" s="69" t="s">
        <v>128</v>
      </c>
      <c r="J65" s="69"/>
      <c r="K65" s="76">
        <v>4.1299999999991073</v>
      </c>
      <c r="L65" s="82" t="s">
        <v>130</v>
      </c>
      <c r="M65" s="83">
        <v>2.6000000000000002E-2</v>
      </c>
      <c r="N65" s="83">
        <v>2.8399999999994568E-2</v>
      </c>
      <c r="O65" s="76">
        <v>471523.01564200001</v>
      </c>
      <c r="P65" s="78">
        <v>109.24</v>
      </c>
      <c r="Q65" s="69"/>
      <c r="R65" s="76">
        <v>515.09174934199996</v>
      </c>
      <c r="S65" s="77">
        <v>9.1600483572939952E-4</v>
      </c>
      <c r="T65" s="77">
        <f t="shared" si="0"/>
        <v>5.2294004769732174E-3</v>
      </c>
      <c r="U65" s="77">
        <f>R65/'סכום נכסי הקרן'!$C$42</f>
        <v>1.5607940494659673E-4</v>
      </c>
    </row>
    <row r="66" spans="2:21">
      <c r="B66" s="75" t="s">
        <v>332</v>
      </c>
      <c r="C66" s="69">
        <v>2260636</v>
      </c>
      <c r="D66" s="82" t="s">
        <v>117</v>
      </c>
      <c r="E66" s="82" t="s">
        <v>250</v>
      </c>
      <c r="F66" s="69" t="s">
        <v>328</v>
      </c>
      <c r="G66" s="82" t="s">
        <v>274</v>
      </c>
      <c r="H66" s="69" t="s">
        <v>303</v>
      </c>
      <c r="I66" s="69" t="s">
        <v>128</v>
      </c>
      <c r="J66" s="69"/>
      <c r="K66" s="76">
        <v>6.9099999999994335</v>
      </c>
      <c r="L66" s="82" t="s">
        <v>130</v>
      </c>
      <c r="M66" s="83">
        <v>3.4999999999999996E-3</v>
      </c>
      <c r="N66" s="83">
        <v>3.0099999999995922E-2</v>
      </c>
      <c r="O66" s="76">
        <v>2129666.3974319999</v>
      </c>
      <c r="P66" s="78">
        <v>88.59</v>
      </c>
      <c r="Q66" s="69"/>
      <c r="R66" s="76">
        <v>1886.6715635769999</v>
      </c>
      <c r="S66" s="77">
        <v>9.7251391183625227E-4</v>
      </c>
      <c r="T66" s="77">
        <f t="shared" si="0"/>
        <v>1.9154182118165979E-2</v>
      </c>
      <c r="U66" s="77">
        <f>R66/'סכום נכסי הקרן'!$C$42</f>
        <v>5.716856760934971E-4</v>
      </c>
    </row>
    <row r="67" spans="2:21">
      <c r="B67" s="75" t="s">
        <v>333</v>
      </c>
      <c r="C67" s="69">
        <v>3230125</v>
      </c>
      <c r="D67" s="82" t="s">
        <v>117</v>
      </c>
      <c r="E67" s="82" t="s">
        <v>250</v>
      </c>
      <c r="F67" s="69" t="s">
        <v>334</v>
      </c>
      <c r="G67" s="82" t="s">
        <v>274</v>
      </c>
      <c r="H67" s="69" t="s">
        <v>308</v>
      </c>
      <c r="I67" s="69" t="s">
        <v>254</v>
      </c>
      <c r="J67" s="69"/>
      <c r="K67" s="76">
        <v>0.53000000000208114</v>
      </c>
      <c r="L67" s="82" t="s">
        <v>130</v>
      </c>
      <c r="M67" s="83">
        <v>4.9000000000000002E-2</v>
      </c>
      <c r="N67" s="83">
        <v>1.9899999999917657E-2</v>
      </c>
      <c r="O67" s="76">
        <v>94753.700278000018</v>
      </c>
      <c r="P67" s="78">
        <v>113.88</v>
      </c>
      <c r="Q67" s="76">
        <v>2.6074627180000003</v>
      </c>
      <c r="R67" s="76">
        <v>110.51297510900001</v>
      </c>
      <c r="S67" s="77">
        <v>7.1241961506708282E-4</v>
      </c>
      <c r="T67" s="77">
        <f t="shared" si="0"/>
        <v>1.121968281349855E-3</v>
      </c>
      <c r="U67" s="77">
        <f>R67/'סכום נכסי הקרן'!$C$42</f>
        <v>3.3486848538974122E-5</v>
      </c>
    </row>
    <row r="68" spans="2:21">
      <c r="B68" s="75" t="s">
        <v>335</v>
      </c>
      <c r="C68" s="69">
        <v>3230265</v>
      </c>
      <c r="D68" s="82" t="s">
        <v>117</v>
      </c>
      <c r="E68" s="82" t="s">
        <v>250</v>
      </c>
      <c r="F68" s="69" t="s">
        <v>334</v>
      </c>
      <c r="G68" s="82" t="s">
        <v>274</v>
      </c>
      <c r="H68" s="69" t="s">
        <v>308</v>
      </c>
      <c r="I68" s="69" t="s">
        <v>254</v>
      </c>
      <c r="J68" s="69"/>
      <c r="K68" s="76">
        <v>3.6899999999988569</v>
      </c>
      <c r="L68" s="82" t="s">
        <v>130</v>
      </c>
      <c r="M68" s="83">
        <v>2.35E-2</v>
      </c>
      <c r="N68" s="83">
        <v>2.6399999999996114E-2</v>
      </c>
      <c r="O68" s="76">
        <v>829971.7103429999</v>
      </c>
      <c r="P68" s="78">
        <v>109.18</v>
      </c>
      <c r="Q68" s="76">
        <v>21.399633822000002</v>
      </c>
      <c r="R68" s="76">
        <v>927.56274717400004</v>
      </c>
      <c r="S68" s="77">
        <v>1.1434008791496579E-3</v>
      </c>
      <c r="T68" s="77">
        <f t="shared" si="0"/>
        <v>9.4169574230040798E-3</v>
      </c>
      <c r="U68" s="77">
        <f>R68/'סכום נכסי הקרן'!$C$42</f>
        <v>2.8106340630477619E-4</v>
      </c>
    </row>
    <row r="69" spans="2:21">
      <c r="B69" s="75" t="s">
        <v>336</v>
      </c>
      <c r="C69" s="69">
        <v>3230190</v>
      </c>
      <c r="D69" s="82" t="s">
        <v>117</v>
      </c>
      <c r="E69" s="82" t="s">
        <v>250</v>
      </c>
      <c r="F69" s="69" t="s">
        <v>334</v>
      </c>
      <c r="G69" s="82" t="s">
        <v>274</v>
      </c>
      <c r="H69" s="69" t="s">
        <v>308</v>
      </c>
      <c r="I69" s="69" t="s">
        <v>254</v>
      </c>
      <c r="J69" s="69"/>
      <c r="K69" s="76">
        <v>2.1800000000007329</v>
      </c>
      <c r="L69" s="82" t="s">
        <v>130</v>
      </c>
      <c r="M69" s="83">
        <v>1.7600000000000001E-2</v>
      </c>
      <c r="N69" s="83">
        <v>2.4100000000014651E-2</v>
      </c>
      <c r="O69" s="76">
        <v>747124.56840500003</v>
      </c>
      <c r="P69" s="78">
        <v>109.65</v>
      </c>
      <c r="Q69" s="69"/>
      <c r="R69" s="76">
        <v>819.22206437999989</v>
      </c>
      <c r="S69" s="77">
        <v>5.5281501262615057E-4</v>
      </c>
      <c r="T69" s="77">
        <f t="shared" si="0"/>
        <v>8.3170430504630865E-3</v>
      </c>
      <c r="U69" s="77">
        <f>R69/'סכום נכסי הקרן'!$C$42</f>
        <v>2.4823479019202201E-4</v>
      </c>
    </row>
    <row r="70" spans="2:21">
      <c r="B70" s="75" t="s">
        <v>337</v>
      </c>
      <c r="C70" s="69">
        <v>3230224</v>
      </c>
      <c r="D70" s="82" t="s">
        <v>117</v>
      </c>
      <c r="E70" s="82" t="s">
        <v>250</v>
      </c>
      <c r="F70" s="69" t="s">
        <v>334</v>
      </c>
      <c r="G70" s="82" t="s">
        <v>274</v>
      </c>
      <c r="H70" s="69" t="s">
        <v>308</v>
      </c>
      <c r="I70" s="69" t="s">
        <v>254</v>
      </c>
      <c r="J70" s="69"/>
      <c r="K70" s="69">
        <v>0.16</v>
      </c>
      <c r="L70" s="82" t="s">
        <v>130</v>
      </c>
      <c r="M70" s="83">
        <v>5.8499999999999996E-2</v>
      </c>
      <c r="N70" s="83">
        <v>1.519962397699624E-2</v>
      </c>
      <c r="O70" s="76">
        <v>1.4881999999999999E-2</v>
      </c>
      <c r="P70" s="78">
        <v>121.19</v>
      </c>
      <c r="Q70" s="69"/>
      <c r="R70" s="76">
        <v>1.8083999999999998E-5</v>
      </c>
      <c r="S70" s="77">
        <v>1.2467427776799096E-10</v>
      </c>
      <c r="T70" s="77">
        <f t="shared" si="0"/>
        <v>1.8359540479223252E-10</v>
      </c>
      <c r="U70" s="77">
        <f>R70/'סכום נכסי הקרן'!$C$42</f>
        <v>5.479683886724816E-12</v>
      </c>
    </row>
    <row r="71" spans="2:21">
      <c r="B71" s="75" t="s">
        <v>338</v>
      </c>
      <c r="C71" s="69">
        <v>3230232</v>
      </c>
      <c r="D71" s="82" t="s">
        <v>117</v>
      </c>
      <c r="E71" s="82" t="s">
        <v>250</v>
      </c>
      <c r="F71" s="69" t="s">
        <v>334</v>
      </c>
      <c r="G71" s="82" t="s">
        <v>274</v>
      </c>
      <c r="H71" s="69" t="s">
        <v>308</v>
      </c>
      <c r="I71" s="69" t="s">
        <v>254</v>
      </c>
      <c r="J71" s="69"/>
      <c r="K71" s="76">
        <v>2.8499999999987584</v>
      </c>
      <c r="L71" s="82" t="s">
        <v>130</v>
      </c>
      <c r="M71" s="83">
        <v>2.1499999999999998E-2</v>
      </c>
      <c r="N71" s="83">
        <v>2.6099999999993545E-2</v>
      </c>
      <c r="O71" s="76">
        <v>910979.94022900006</v>
      </c>
      <c r="P71" s="78">
        <v>110.57</v>
      </c>
      <c r="Q71" s="69"/>
      <c r="R71" s="76">
        <v>1007.270565865</v>
      </c>
      <c r="S71" s="77">
        <v>7.3734035223501574E-4</v>
      </c>
      <c r="T71" s="77">
        <f t="shared" si="0"/>
        <v>1.0226180450966921E-2</v>
      </c>
      <c r="U71" s="77">
        <f>R71/'סכום נכסי הקרן'!$C$42</f>
        <v>3.0521589744208295E-4</v>
      </c>
    </row>
    <row r="72" spans="2:21">
      <c r="B72" s="75" t="s">
        <v>339</v>
      </c>
      <c r="C72" s="69">
        <v>3230273</v>
      </c>
      <c r="D72" s="82" t="s">
        <v>117</v>
      </c>
      <c r="E72" s="82" t="s">
        <v>250</v>
      </c>
      <c r="F72" s="69" t="s">
        <v>334</v>
      </c>
      <c r="G72" s="82" t="s">
        <v>274</v>
      </c>
      <c r="H72" s="69" t="s">
        <v>308</v>
      </c>
      <c r="I72" s="69" t="s">
        <v>254</v>
      </c>
      <c r="J72" s="69"/>
      <c r="K72" s="76">
        <v>4.4000000000007544</v>
      </c>
      <c r="L72" s="82" t="s">
        <v>130</v>
      </c>
      <c r="M72" s="83">
        <v>2.2499999999999999E-2</v>
      </c>
      <c r="N72" s="83">
        <v>2.9300000000003389E-2</v>
      </c>
      <c r="O72" s="76">
        <v>1230078.553058</v>
      </c>
      <c r="P72" s="78">
        <v>107.83</v>
      </c>
      <c r="Q72" s="69"/>
      <c r="R72" s="76">
        <v>1326.393670935</v>
      </c>
      <c r="S72" s="77">
        <v>1.1628507004012251E-3</v>
      </c>
      <c r="T72" s="77">
        <f t="shared" si="0"/>
        <v>1.3466035331185944E-2</v>
      </c>
      <c r="U72" s="77">
        <f>R72/'סכום נכסי הקרן'!$C$42</f>
        <v>4.0191429031609702E-4</v>
      </c>
    </row>
    <row r="73" spans="2:21">
      <c r="B73" s="75" t="s">
        <v>340</v>
      </c>
      <c r="C73" s="69">
        <v>3230372</v>
      </c>
      <c r="D73" s="82" t="s">
        <v>117</v>
      </c>
      <c r="E73" s="82" t="s">
        <v>250</v>
      </c>
      <c r="F73" s="69" t="s">
        <v>334</v>
      </c>
      <c r="G73" s="82" t="s">
        <v>274</v>
      </c>
      <c r="H73" s="69" t="s">
        <v>308</v>
      </c>
      <c r="I73" s="69" t="s">
        <v>254</v>
      </c>
      <c r="J73" s="69"/>
      <c r="K73" s="76">
        <v>4.8599999999984176</v>
      </c>
      <c r="L73" s="82" t="s">
        <v>130</v>
      </c>
      <c r="M73" s="83">
        <v>6.5000000000000006E-3</v>
      </c>
      <c r="N73" s="83">
        <v>2.5999999999985608E-2</v>
      </c>
      <c r="O73" s="76">
        <v>420176.24380900001</v>
      </c>
      <c r="P73" s="78">
        <v>99.21</v>
      </c>
      <c r="Q73" s="69"/>
      <c r="R73" s="76">
        <v>416.85687563099998</v>
      </c>
      <c r="S73" s="77">
        <v>8.2545305988703899E-4</v>
      </c>
      <c r="T73" s="77">
        <f t="shared" si="0"/>
        <v>4.2320839870547879E-3</v>
      </c>
      <c r="U73" s="77">
        <f>R73/'סכום נכסי הקרן'!$C$42</f>
        <v>1.2631297857031859E-4</v>
      </c>
    </row>
    <row r="74" spans="2:21">
      <c r="B74" s="75" t="s">
        <v>341</v>
      </c>
      <c r="C74" s="69">
        <v>3230398</v>
      </c>
      <c r="D74" s="82" t="s">
        <v>117</v>
      </c>
      <c r="E74" s="82" t="s">
        <v>250</v>
      </c>
      <c r="F74" s="69" t="s">
        <v>334</v>
      </c>
      <c r="G74" s="82" t="s">
        <v>274</v>
      </c>
      <c r="H74" s="69" t="s">
        <v>308</v>
      </c>
      <c r="I74" s="69" t="s">
        <v>254</v>
      </c>
      <c r="J74" s="69"/>
      <c r="K74" s="76">
        <v>5.5700000001751881</v>
      </c>
      <c r="L74" s="82" t="s">
        <v>130</v>
      </c>
      <c r="M74" s="83">
        <v>1.43E-2</v>
      </c>
      <c r="N74" s="83">
        <v>2.8100000000875935E-2</v>
      </c>
      <c r="O74" s="76">
        <v>6753.2004879999995</v>
      </c>
      <c r="P74" s="78">
        <v>101.43</v>
      </c>
      <c r="Q74" s="69"/>
      <c r="R74" s="76">
        <v>6.8497714400000005</v>
      </c>
      <c r="S74" s="77">
        <v>1.6608953487456959E-5</v>
      </c>
      <c r="T74" s="77">
        <f t="shared" si="0"/>
        <v>6.9541393511450656E-5</v>
      </c>
      <c r="U74" s="77">
        <f>R74/'סכום נכסי הקרן'!$C$42</f>
        <v>2.0755685792698432E-6</v>
      </c>
    </row>
    <row r="75" spans="2:21">
      <c r="B75" s="75" t="s">
        <v>342</v>
      </c>
      <c r="C75" s="69">
        <v>3230422</v>
      </c>
      <c r="D75" s="82" t="s">
        <v>117</v>
      </c>
      <c r="E75" s="82" t="s">
        <v>250</v>
      </c>
      <c r="F75" s="69" t="s">
        <v>334</v>
      </c>
      <c r="G75" s="82" t="s">
        <v>274</v>
      </c>
      <c r="H75" s="69" t="s">
        <v>308</v>
      </c>
      <c r="I75" s="69" t="s">
        <v>254</v>
      </c>
      <c r="J75" s="69"/>
      <c r="K75" s="76">
        <v>6.3300000000033316</v>
      </c>
      <c r="L75" s="82" t="s">
        <v>130</v>
      </c>
      <c r="M75" s="83">
        <v>2.5000000000000001E-3</v>
      </c>
      <c r="N75" s="83">
        <v>2.9000000000014393E-2</v>
      </c>
      <c r="O75" s="76">
        <v>997054.10214099998</v>
      </c>
      <c r="P75" s="78">
        <v>90.61</v>
      </c>
      <c r="Q75" s="69"/>
      <c r="R75" s="76">
        <v>903.43069980299992</v>
      </c>
      <c r="S75" s="77">
        <v>7.5202491039362692E-4</v>
      </c>
      <c r="T75" s="77">
        <f t="shared" si="0"/>
        <v>9.1719600216800309E-3</v>
      </c>
      <c r="U75" s="77">
        <f>R75/'סכום נכסי הקרן'!$C$42</f>
        <v>2.7375108651200088E-4</v>
      </c>
    </row>
    <row r="76" spans="2:21">
      <c r="B76" s="75" t="s">
        <v>343</v>
      </c>
      <c r="C76" s="69">
        <v>1194638</v>
      </c>
      <c r="D76" s="82" t="s">
        <v>117</v>
      </c>
      <c r="E76" s="82" t="s">
        <v>250</v>
      </c>
      <c r="F76" s="69" t="s">
        <v>334</v>
      </c>
      <c r="G76" s="82" t="s">
        <v>274</v>
      </c>
      <c r="H76" s="69" t="s">
        <v>308</v>
      </c>
      <c r="I76" s="69" t="s">
        <v>254</v>
      </c>
      <c r="J76" s="69"/>
      <c r="K76" s="76">
        <v>7.1599999999984334</v>
      </c>
      <c r="L76" s="82" t="s">
        <v>130</v>
      </c>
      <c r="M76" s="83">
        <v>3.61E-2</v>
      </c>
      <c r="N76" s="83">
        <v>3.3999999999986381E-2</v>
      </c>
      <c r="O76" s="76">
        <v>577586.867616</v>
      </c>
      <c r="P76" s="78">
        <v>101.69</v>
      </c>
      <c r="Q76" s="69"/>
      <c r="R76" s="76">
        <v>587.34809753699994</v>
      </c>
      <c r="S76" s="77">
        <v>1.2571732279048305E-3</v>
      </c>
      <c r="T76" s="77">
        <f t="shared" ref="T76:T139" si="1">IFERROR(R76/$R$11,0)</f>
        <v>5.962973441785732E-3</v>
      </c>
      <c r="U76" s="77">
        <f>R76/'סכום נכסי הקרן'!$C$42</f>
        <v>1.779740049752253E-4</v>
      </c>
    </row>
    <row r="77" spans="2:21">
      <c r="B77" s="75" t="s">
        <v>344</v>
      </c>
      <c r="C77" s="69">
        <v>1940600</v>
      </c>
      <c r="D77" s="82" t="s">
        <v>117</v>
      </c>
      <c r="E77" s="82" t="s">
        <v>250</v>
      </c>
      <c r="F77" s="69" t="s">
        <v>279</v>
      </c>
      <c r="G77" s="82" t="s">
        <v>257</v>
      </c>
      <c r="H77" s="69" t="s">
        <v>303</v>
      </c>
      <c r="I77" s="69" t="s">
        <v>128</v>
      </c>
      <c r="J77" s="69"/>
      <c r="K77" s="76">
        <v>7.9999999999742763E-2</v>
      </c>
      <c r="L77" s="82" t="s">
        <v>130</v>
      </c>
      <c r="M77" s="83">
        <v>1.4199999999999999E-2</v>
      </c>
      <c r="N77" s="83">
        <v>4.4099999999966721E-2</v>
      </c>
      <c r="O77" s="76">
        <v>11.194243999999999</v>
      </c>
      <c r="P77" s="78">
        <v>5556000</v>
      </c>
      <c r="Q77" s="69"/>
      <c r="R77" s="76">
        <v>621.9521993269999</v>
      </c>
      <c r="S77" s="77">
        <v>5.2820478459868821E-4</v>
      </c>
      <c r="T77" s="77">
        <f t="shared" si="1"/>
        <v>6.3142869827947272E-3</v>
      </c>
      <c r="U77" s="77">
        <f>R77/'סכום נכסי הקרן'!$C$42</f>
        <v>1.884594915375593E-4</v>
      </c>
    </row>
    <row r="78" spans="2:21">
      <c r="B78" s="75" t="s">
        <v>345</v>
      </c>
      <c r="C78" s="69">
        <v>1940626</v>
      </c>
      <c r="D78" s="82" t="s">
        <v>117</v>
      </c>
      <c r="E78" s="82" t="s">
        <v>250</v>
      </c>
      <c r="F78" s="69" t="s">
        <v>279</v>
      </c>
      <c r="G78" s="82" t="s">
        <v>257</v>
      </c>
      <c r="H78" s="69" t="s">
        <v>303</v>
      </c>
      <c r="I78" s="69" t="s">
        <v>128</v>
      </c>
      <c r="J78" s="69"/>
      <c r="K78" s="76">
        <v>0.74999999999947509</v>
      </c>
      <c r="L78" s="82" t="s">
        <v>130</v>
      </c>
      <c r="M78" s="83">
        <v>1.5900000000000001E-2</v>
      </c>
      <c r="N78" s="83">
        <v>1.9899999999986359E-2</v>
      </c>
      <c r="O78" s="76">
        <v>8.7343089999999997</v>
      </c>
      <c r="P78" s="78">
        <v>5453667</v>
      </c>
      <c r="Q78" s="69"/>
      <c r="R78" s="76">
        <v>476.34011843500002</v>
      </c>
      <c r="S78" s="77">
        <v>5.8345417501670009E-4</v>
      </c>
      <c r="T78" s="77">
        <f t="shared" si="1"/>
        <v>4.8359796982334561E-3</v>
      </c>
      <c r="U78" s="77">
        <f>R78/'סכום נכסי הקרן'!$C$42</f>
        <v>1.4433716387905664E-4</v>
      </c>
    </row>
    <row r="79" spans="2:21">
      <c r="B79" s="75" t="s">
        <v>346</v>
      </c>
      <c r="C79" s="69">
        <v>1940725</v>
      </c>
      <c r="D79" s="82" t="s">
        <v>117</v>
      </c>
      <c r="E79" s="82" t="s">
        <v>250</v>
      </c>
      <c r="F79" s="69" t="s">
        <v>279</v>
      </c>
      <c r="G79" s="82" t="s">
        <v>257</v>
      </c>
      <c r="H79" s="69" t="s">
        <v>303</v>
      </c>
      <c r="I79" s="69" t="s">
        <v>128</v>
      </c>
      <c r="J79" s="69"/>
      <c r="K79" s="76">
        <v>2.980000000002184</v>
      </c>
      <c r="L79" s="82" t="s">
        <v>130</v>
      </c>
      <c r="M79" s="83">
        <v>2.5899999999999999E-2</v>
      </c>
      <c r="N79" s="83">
        <v>3.8400000000026427E-2</v>
      </c>
      <c r="O79" s="76">
        <v>13.830488000000001</v>
      </c>
      <c r="P79" s="78">
        <v>5363461</v>
      </c>
      <c r="Q79" s="69"/>
      <c r="R79" s="76">
        <v>741.79282653099995</v>
      </c>
      <c r="S79" s="77">
        <v>6.5475964588363399E-4</v>
      </c>
      <c r="T79" s="77">
        <f t="shared" si="1"/>
        <v>7.5309530114428926E-3</v>
      </c>
      <c r="U79" s="77">
        <f>R79/'סכום נכסי הקרן'!$C$42</f>
        <v>2.2477273826752807E-4</v>
      </c>
    </row>
    <row r="80" spans="2:21">
      <c r="B80" s="75" t="s">
        <v>347</v>
      </c>
      <c r="C80" s="69">
        <v>1940691</v>
      </c>
      <c r="D80" s="82" t="s">
        <v>117</v>
      </c>
      <c r="E80" s="82" t="s">
        <v>250</v>
      </c>
      <c r="F80" s="69" t="s">
        <v>279</v>
      </c>
      <c r="G80" s="82" t="s">
        <v>257</v>
      </c>
      <c r="H80" s="69" t="s">
        <v>303</v>
      </c>
      <c r="I80" s="69" t="s">
        <v>128</v>
      </c>
      <c r="J80" s="69"/>
      <c r="K80" s="76">
        <v>1.9899999999992115</v>
      </c>
      <c r="L80" s="82" t="s">
        <v>130</v>
      </c>
      <c r="M80" s="83">
        <v>2.0199999999999999E-2</v>
      </c>
      <c r="N80" s="83">
        <v>3.2599999999976086E-2</v>
      </c>
      <c r="O80" s="76">
        <v>7.2426760000000003</v>
      </c>
      <c r="P80" s="78">
        <v>5317749</v>
      </c>
      <c r="Q80" s="76">
        <v>7.9715448490000007</v>
      </c>
      <c r="R80" s="76">
        <v>393.11885246899999</v>
      </c>
      <c r="S80" s="77">
        <v>3.4415186505108101E-4</v>
      </c>
      <c r="T80" s="77">
        <f t="shared" si="1"/>
        <v>3.9910868641066131E-3</v>
      </c>
      <c r="U80" s="77">
        <f>R80/'סכום נכסי הקרן'!$C$42</f>
        <v>1.1912005316534669E-4</v>
      </c>
    </row>
    <row r="81" spans="2:21">
      <c r="B81" s="75" t="s">
        <v>348</v>
      </c>
      <c r="C81" s="69">
        <v>6620462</v>
      </c>
      <c r="D81" s="82" t="s">
        <v>117</v>
      </c>
      <c r="E81" s="82" t="s">
        <v>250</v>
      </c>
      <c r="F81" s="69" t="s">
        <v>277</v>
      </c>
      <c r="G81" s="82" t="s">
        <v>257</v>
      </c>
      <c r="H81" s="69" t="s">
        <v>303</v>
      </c>
      <c r="I81" s="69" t="s">
        <v>128</v>
      </c>
      <c r="J81" s="69"/>
      <c r="K81" s="76">
        <v>3.2099999999962643</v>
      </c>
      <c r="L81" s="82" t="s">
        <v>130</v>
      </c>
      <c r="M81" s="83">
        <v>2.9700000000000001E-2</v>
      </c>
      <c r="N81" s="83">
        <v>3.4899999999994484E-2</v>
      </c>
      <c r="O81" s="76">
        <v>2.9916619999999998</v>
      </c>
      <c r="P81" s="78">
        <v>5458000</v>
      </c>
      <c r="Q81" s="69"/>
      <c r="R81" s="76">
        <v>163.28488894100002</v>
      </c>
      <c r="S81" s="77">
        <v>2.1369014285714283E-4</v>
      </c>
      <c r="T81" s="77">
        <f t="shared" si="1"/>
        <v>1.6577281177603204E-3</v>
      </c>
      <c r="U81" s="77">
        <f>R81/'סכום נכסי הקרן'!$C$42</f>
        <v>4.947741511146035E-5</v>
      </c>
    </row>
    <row r="82" spans="2:21">
      <c r="B82" s="75" t="s">
        <v>349</v>
      </c>
      <c r="C82" s="69">
        <v>6620553</v>
      </c>
      <c r="D82" s="82" t="s">
        <v>117</v>
      </c>
      <c r="E82" s="82" t="s">
        <v>250</v>
      </c>
      <c r="F82" s="69" t="s">
        <v>277</v>
      </c>
      <c r="G82" s="82" t="s">
        <v>257</v>
      </c>
      <c r="H82" s="69" t="s">
        <v>303</v>
      </c>
      <c r="I82" s="69" t="s">
        <v>128</v>
      </c>
      <c r="J82" s="69"/>
      <c r="K82" s="76">
        <v>4.8699999999886314</v>
      </c>
      <c r="L82" s="82" t="s">
        <v>130</v>
      </c>
      <c r="M82" s="83">
        <v>8.3999999999999995E-3</v>
      </c>
      <c r="N82" s="83">
        <v>3.9399999999905663E-2</v>
      </c>
      <c r="O82" s="76">
        <v>3.6185390000000002</v>
      </c>
      <c r="P82" s="78">
        <v>4570000</v>
      </c>
      <c r="Q82" s="69"/>
      <c r="R82" s="76">
        <v>165.36724632400001</v>
      </c>
      <c r="S82" s="77">
        <v>4.5499044385766379E-4</v>
      </c>
      <c r="T82" s="77">
        <f t="shared" si="1"/>
        <v>1.6788689741335772E-3</v>
      </c>
      <c r="U82" s="77">
        <f>R82/'סכום נכסי הקרן'!$C$42</f>
        <v>5.0108396100070585E-5</v>
      </c>
    </row>
    <row r="83" spans="2:21">
      <c r="B83" s="75" t="s">
        <v>350</v>
      </c>
      <c r="C83" s="69">
        <v>1191329</v>
      </c>
      <c r="D83" s="82" t="s">
        <v>117</v>
      </c>
      <c r="E83" s="82" t="s">
        <v>250</v>
      </c>
      <c r="F83" s="69" t="s">
        <v>277</v>
      </c>
      <c r="G83" s="82" t="s">
        <v>257</v>
      </c>
      <c r="H83" s="69" t="s">
        <v>303</v>
      </c>
      <c r="I83" s="69" t="s">
        <v>128</v>
      </c>
      <c r="J83" s="69"/>
      <c r="K83" s="76">
        <v>5.2300000000056794</v>
      </c>
      <c r="L83" s="82" t="s">
        <v>130</v>
      </c>
      <c r="M83" s="83">
        <v>3.0899999999999997E-2</v>
      </c>
      <c r="N83" s="83">
        <v>3.3900000000041099E-2</v>
      </c>
      <c r="O83" s="76">
        <v>8.6083739999999995</v>
      </c>
      <c r="P83" s="78">
        <v>5032053</v>
      </c>
      <c r="Q83" s="69"/>
      <c r="R83" s="76">
        <v>433.17791439799998</v>
      </c>
      <c r="S83" s="77">
        <v>4.5307231578947367E-4</v>
      </c>
      <c r="T83" s="77">
        <f t="shared" si="1"/>
        <v>4.3977811624063183E-3</v>
      </c>
      <c r="U83" s="77">
        <f>R83/'סכום נכסי הקרן'!$C$42</f>
        <v>1.3125846259742216E-4</v>
      </c>
    </row>
    <row r="84" spans="2:21">
      <c r="B84" s="75" t="s">
        <v>351</v>
      </c>
      <c r="C84" s="69">
        <v>1157569</v>
      </c>
      <c r="D84" s="82" t="s">
        <v>117</v>
      </c>
      <c r="E84" s="82" t="s">
        <v>250</v>
      </c>
      <c r="F84" s="69" t="s">
        <v>352</v>
      </c>
      <c r="G84" s="82" t="s">
        <v>274</v>
      </c>
      <c r="H84" s="69" t="s">
        <v>308</v>
      </c>
      <c r="I84" s="69" t="s">
        <v>254</v>
      </c>
      <c r="J84" s="69"/>
      <c r="K84" s="76">
        <v>3.4399999999988942</v>
      </c>
      <c r="L84" s="82" t="s">
        <v>130</v>
      </c>
      <c r="M84" s="83">
        <v>1.4199999999999999E-2</v>
      </c>
      <c r="N84" s="83">
        <v>2.9199999999980641E-2</v>
      </c>
      <c r="O84" s="76">
        <v>694252.67102500005</v>
      </c>
      <c r="P84" s="78">
        <v>104.19</v>
      </c>
      <c r="Q84" s="69"/>
      <c r="R84" s="76">
        <v>723.34180349500002</v>
      </c>
      <c r="S84" s="77">
        <v>7.2107751383425648E-4</v>
      </c>
      <c r="T84" s="77">
        <f t="shared" si="1"/>
        <v>7.3436314540924605E-3</v>
      </c>
      <c r="U84" s="77">
        <f>R84/'סכום נכסי הקרן'!$C$42</f>
        <v>2.1918184169464832E-4</v>
      </c>
    </row>
    <row r="85" spans="2:21">
      <c r="B85" s="75" t="s">
        <v>353</v>
      </c>
      <c r="C85" s="69">
        <v>1129899</v>
      </c>
      <c r="D85" s="82" t="s">
        <v>117</v>
      </c>
      <c r="E85" s="82" t="s">
        <v>250</v>
      </c>
      <c r="F85" s="69" t="s">
        <v>354</v>
      </c>
      <c r="G85" s="82" t="s">
        <v>274</v>
      </c>
      <c r="H85" s="69" t="s">
        <v>308</v>
      </c>
      <c r="I85" s="69" t="s">
        <v>254</v>
      </c>
      <c r="J85" s="69"/>
      <c r="K85" s="76">
        <v>0.97000000001331399</v>
      </c>
      <c r="L85" s="82" t="s">
        <v>130</v>
      </c>
      <c r="M85" s="83">
        <v>0.04</v>
      </c>
      <c r="N85" s="83">
        <v>1.8500000000285299E-2</v>
      </c>
      <c r="O85" s="76">
        <v>23659.763322999999</v>
      </c>
      <c r="P85" s="78">
        <v>111.11</v>
      </c>
      <c r="Q85" s="69"/>
      <c r="R85" s="76">
        <v>26.288362544999995</v>
      </c>
      <c r="S85" s="77">
        <v>1.4531075847520886E-4</v>
      </c>
      <c r="T85" s="77">
        <f t="shared" si="1"/>
        <v>2.6688910433389951E-4</v>
      </c>
      <c r="U85" s="77">
        <f>R85/'סכום נכסי הקרן'!$C$42</f>
        <v>7.9657109404012752E-6</v>
      </c>
    </row>
    <row r="86" spans="2:21">
      <c r="B86" s="75" t="s">
        <v>355</v>
      </c>
      <c r="C86" s="69">
        <v>1136753</v>
      </c>
      <c r="D86" s="82" t="s">
        <v>117</v>
      </c>
      <c r="E86" s="82" t="s">
        <v>250</v>
      </c>
      <c r="F86" s="69" t="s">
        <v>354</v>
      </c>
      <c r="G86" s="82" t="s">
        <v>274</v>
      </c>
      <c r="H86" s="69" t="s">
        <v>308</v>
      </c>
      <c r="I86" s="69" t="s">
        <v>254</v>
      </c>
      <c r="J86" s="69"/>
      <c r="K86" s="76">
        <v>3.2999999999981502</v>
      </c>
      <c r="L86" s="82" t="s">
        <v>130</v>
      </c>
      <c r="M86" s="83">
        <v>0.04</v>
      </c>
      <c r="N86" s="83">
        <v>2.699999999998929E-2</v>
      </c>
      <c r="O86" s="76">
        <v>897418.112234</v>
      </c>
      <c r="P86" s="78">
        <v>114.48</v>
      </c>
      <c r="Q86" s="69"/>
      <c r="R86" s="76">
        <v>1027.364240893</v>
      </c>
      <c r="S86" s="77">
        <v>9.642017843368248E-4</v>
      </c>
      <c r="T86" s="77">
        <f t="shared" si="1"/>
        <v>1.043017881419017E-2</v>
      </c>
      <c r="U86" s="77">
        <f>R86/'סכום נכסי הקרן'!$C$42</f>
        <v>3.113045386318649E-4</v>
      </c>
    </row>
    <row r="87" spans="2:21">
      <c r="B87" s="75" t="s">
        <v>356</v>
      </c>
      <c r="C87" s="69">
        <v>1138544</v>
      </c>
      <c r="D87" s="82" t="s">
        <v>117</v>
      </c>
      <c r="E87" s="82" t="s">
        <v>250</v>
      </c>
      <c r="F87" s="69" t="s">
        <v>354</v>
      </c>
      <c r="G87" s="82" t="s">
        <v>274</v>
      </c>
      <c r="H87" s="69" t="s">
        <v>308</v>
      </c>
      <c r="I87" s="69" t="s">
        <v>254</v>
      </c>
      <c r="J87" s="69"/>
      <c r="K87" s="76">
        <v>4.660000000003488</v>
      </c>
      <c r="L87" s="82" t="s">
        <v>130</v>
      </c>
      <c r="M87" s="83">
        <v>3.5000000000000003E-2</v>
      </c>
      <c r="N87" s="83">
        <v>2.7900000000020606E-2</v>
      </c>
      <c r="O87" s="76">
        <v>275271.020472</v>
      </c>
      <c r="P87" s="78">
        <v>114.59</v>
      </c>
      <c r="Q87" s="69"/>
      <c r="R87" s="76">
        <v>315.43306576499998</v>
      </c>
      <c r="S87" s="77">
        <v>3.0864706844917927E-4</v>
      </c>
      <c r="T87" s="77">
        <f t="shared" si="1"/>
        <v>3.2023922469575361E-3</v>
      </c>
      <c r="U87" s="77">
        <f>R87/'סכום נכסי הקרן'!$C$42</f>
        <v>9.5580263648124291E-5</v>
      </c>
    </row>
    <row r="88" spans="2:21">
      <c r="B88" s="75" t="s">
        <v>357</v>
      </c>
      <c r="C88" s="69">
        <v>1171271</v>
      </c>
      <c r="D88" s="82" t="s">
        <v>117</v>
      </c>
      <c r="E88" s="82" t="s">
        <v>250</v>
      </c>
      <c r="F88" s="69" t="s">
        <v>354</v>
      </c>
      <c r="G88" s="82" t="s">
        <v>274</v>
      </c>
      <c r="H88" s="69" t="s">
        <v>308</v>
      </c>
      <c r="I88" s="69" t="s">
        <v>254</v>
      </c>
      <c r="J88" s="69"/>
      <c r="K88" s="76">
        <v>6.9400000000029065</v>
      </c>
      <c r="L88" s="82" t="s">
        <v>130</v>
      </c>
      <c r="M88" s="83">
        <v>2.5000000000000001E-2</v>
      </c>
      <c r="N88" s="83">
        <v>2.8800000000020382E-2</v>
      </c>
      <c r="O88" s="76">
        <v>498155.63883800001</v>
      </c>
      <c r="P88" s="78">
        <v>106.35</v>
      </c>
      <c r="Q88" s="69"/>
      <c r="R88" s="76">
        <v>529.78848975900007</v>
      </c>
      <c r="S88" s="77">
        <v>8.0254745322942841E-4</v>
      </c>
      <c r="T88" s="77">
        <f t="shared" si="1"/>
        <v>5.3786071793612677E-3</v>
      </c>
      <c r="U88" s="77">
        <f>R88/'סכום נכסי הקרן'!$C$42</f>
        <v>1.6053270574566844E-4</v>
      </c>
    </row>
    <row r="89" spans="2:21">
      <c r="B89" s="75" t="s">
        <v>358</v>
      </c>
      <c r="C89" s="69">
        <v>7770217</v>
      </c>
      <c r="D89" s="82" t="s">
        <v>117</v>
      </c>
      <c r="E89" s="82" t="s">
        <v>250</v>
      </c>
      <c r="F89" s="69" t="s">
        <v>359</v>
      </c>
      <c r="G89" s="82" t="s">
        <v>360</v>
      </c>
      <c r="H89" s="69" t="s">
        <v>308</v>
      </c>
      <c r="I89" s="69" t="s">
        <v>254</v>
      </c>
      <c r="J89" s="69"/>
      <c r="K89" s="69">
        <v>2.85</v>
      </c>
      <c r="L89" s="82" t="s">
        <v>130</v>
      </c>
      <c r="M89" s="83">
        <v>4.2999999999999997E-2</v>
      </c>
      <c r="N89" s="83">
        <v>2.3997501561524047E-2</v>
      </c>
      <c r="O89" s="76">
        <v>1.423E-3</v>
      </c>
      <c r="P89" s="78">
        <v>117.08</v>
      </c>
      <c r="Q89" s="69"/>
      <c r="R89" s="76">
        <v>1.601E-6</v>
      </c>
      <c r="S89" s="77">
        <v>2.3255827635846231E-12</v>
      </c>
      <c r="T89" s="77">
        <f t="shared" si="1"/>
        <v>1.6253939563833461E-11</v>
      </c>
      <c r="U89" s="77">
        <f>R89/'סכום נכסי הקרן'!$C$42</f>
        <v>4.8512352923282635E-13</v>
      </c>
    </row>
    <row r="90" spans="2:21">
      <c r="B90" s="75" t="s">
        <v>361</v>
      </c>
      <c r="C90" s="69">
        <v>1410281</v>
      </c>
      <c r="D90" s="82" t="s">
        <v>117</v>
      </c>
      <c r="E90" s="82" t="s">
        <v>250</v>
      </c>
      <c r="F90" s="69" t="s">
        <v>362</v>
      </c>
      <c r="G90" s="82" t="s">
        <v>126</v>
      </c>
      <c r="H90" s="69" t="s">
        <v>308</v>
      </c>
      <c r="I90" s="69" t="s">
        <v>254</v>
      </c>
      <c r="J90" s="69"/>
      <c r="K90" s="76">
        <v>3.0000000006238883E-2</v>
      </c>
      <c r="L90" s="82" t="s">
        <v>130</v>
      </c>
      <c r="M90" s="83">
        <v>2.1499999999999998E-2</v>
      </c>
      <c r="N90" s="83">
        <v>5.8299999999718181E-2</v>
      </c>
      <c r="O90" s="76">
        <v>42249.342525000007</v>
      </c>
      <c r="P90" s="78">
        <v>110.02</v>
      </c>
      <c r="Q90" s="69"/>
      <c r="R90" s="76">
        <v>46.482725556999995</v>
      </c>
      <c r="S90" s="77">
        <v>7.2460274215554316E-4</v>
      </c>
      <c r="T90" s="77">
        <f t="shared" si="1"/>
        <v>4.7190968892300747E-4</v>
      </c>
      <c r="U90" s="77">
        <f>R90/'סכום נכסי הקרן'!$C$42</f>
        <v>1.4084861880432686E-5</v>
      </c>
    </row>
    <row r="91" spans="2:21">
      <c r="B91" s="75" t="s">
        <v>363</v>
      </c>
      <c r="C91" s="69">
        <v>1410307</v>
      </c>
      <c r="D91" s="82" t="s">
        <v>117</v>
      </c>
      <c r="E91" s="82" t="s">
        <v>250</v>
      </c>
      <c r="F91" s="69" t="s">
        <v>362</v>
      </c>
      <c r="G91" s="82" t="s">
        <v>126</v>
      </c>
      <c r="H91" s="69" t="s">
        <v>308</v>
      </c>
      <c r="I91" s="69" t="s">
        <v>254</v>
      </c>
      <c r="J91" s="69"/>
      <c r="K91" s="76">
        <v>1.6800000000028474</v>
      </c>
      <c r="L91" s="82" t="s">
        <v>130</v>
      </c>
      <c r="M91" s="83">
        <v>1.8000000000000002E-2</v>
      </c>
      <c r="N91" s="83">
        <v>2.9000000000035595E-2</v>
      </c>
      <c r="O91" s="76">
        <v>391604.42322</v>
      </c>
      <c r="P91" s="78">
        <v>107.61</v>
      </c>
      <c r="Q91" s="69"/>
      <c r="R91" s="76">
        <v>421.40551498500002</v>
      </c>
      <c r="S91" s="77">
        <v>3.7085567811335492E-4</v>
      </c>
      <c r="T91" s="77">
        <f t="shared" si="1"/>
        <v>4.2782634431182427E-3</v>
      </c>
      <c r="U91" s="77">
        <f>R91/'סכום נכסי הקרן'!$C$42</f>
        <v>1.2769127462067452E-4</v>
      </c>
    </row>
    <row r="92" spans="2:21">
      <c r="B92" s="75" t="s">
        <v>364</v>
      </c>
      <c r="C92" s="69">
        <v>1192749</v>
      </c>
      <c r="D92" s="82" t="s">
        <v>117</v>
      </c>
      <c r="E92" s="82" t="s">
        <v>250</v>
      </c>
      <c r="F92" s="69" t="s">
        <v>362</v>
      </c>
      <c r="G92" s="82" t="s">
        <v>126</v>
      </c>
      <c r="H92" s="69" t="s">
        <v>308</v>
      </c>
      <c r="I92" s="69" t="s">
        <v>254</v>
      </c>
      <c r="J92" s="69"/>
      <c r="K92" s="76">
        <v>4.1800000000054469</v>
      </c>
      <c r="L92" s="82" t="s">
        <v>130</v>
      </c>
      <c r="M92" s="83">
        <v>2.2000000000000002E-2</v>
      </c>
      <c r="N92" s="83">
        <v>2.7400000000057986E-2</v>
      </c>
      <c r="O92" s="76">
        <v>230575.19622400001</v>
      </c>
      <c r="P92" s="78">
        <v>98.73</v>
      </c>
      <c r="Q92" s="69"/>
      <c r="R92" s="76">
        <v>227.64689288199997</v>
      </c>
      <c r="S92" s="77">
        <v>7.9436169977859352E-4</v>
      </c>
      <c r="T92" s="77">
        <f t="shared" si="1"/>
        <v>2.3111548024974996E-3</v>
      </c>
      <c r="U92" s="77">
        <f>R92/'סכום נכסי הקרן'!$C$42</f>
        <v>6.8979927603874454E-5</v>
      </c>
    </row>
    <row r="93" spans="2:21">
      <c r="B93" s="75" t="s">
        <v>365</v>
      </c>
      <c r="C93" s="69">
        <v>1110915</v>
      </c>
      <c r="D93" s="82" t="s">
        <v>117</v>
      </c>
      <c r="E93" s="82" t="s">
        <v>250</v>
      </c>
      <c r="F93" s="69" t="s">
        <v>366</v>
      </c>
      <c r="G93" s="82" t="s">
        <v>367</v>
      </c>
      <c r="H93" s="69" t="s">
        <v>368</v>
      </c>
      <c r="I93" s="69" t="s">
        <v>254</v>
      </c>
      <c r="J93" s="69"/>
      <c r="K93" s="76">
        <v>6.0299999999998075</v>
      </c>
      <c r="L93" s="82" t="s">
        <v>130</v>
      </c>
      <c r="M93" s="83">
        <v>5.1500000000000004E-2</v>
      </c>
      <c r="N93" s="83">
        <v>3.0000000000000006E-2</v>
      </c>
      <c r="O93" s="76">
        <v>1394695.9652450001</v>
      </c>
      <c r="P93" s="78">
        <v>151.35</v>
      </c>
      <c r="Q93" s="69"/>
      <c r="R93" s="76">
        <v>2110.8722535469997</v>
      </c>
      <c r="S93" s="77">
        <v>4.4596445461511533E-4</v>
      </c>
      <c r="T93" s="77">
        <f t="shared" si="1"/>
        <v>2.1430349803951202E-2</v>
      </c>
      <c r="U93" s="77">
        <f>R93/'סכום נכסי הקרן'!$C$42</f>
        <v>6.3962136002521542E-4</v>
      </c>
    </row>
    <row r="94" spans="2:21">
      <c r="B94" s="75" t="s">
        <v>369</v>
      </c>
      <c r="C94" s="69">
        <v>2300184</v>
      </c>
      <c r="D94" s="82" t="s">
        <v>117</v>
      </c>
      <c r="E94" s="82" t="s">
        <v>250</v>
      </c>
      <c r="F94" s="69" t="s">
        <v>370</v>
      </c>
      <c r="G94" s="82" t="s">
        <v>153</v>
      </c>
      <c r="H94" s="69" t="s">
        <v>371</v>
      </c>
      <c r="I94" s="69" t="s">
        <v>128</v>
      </c>
      <c r="J94" s="69"/>
      <c r="K94" s="76">
        <v>1.6300000000010322</v>
      </c>
      <c r="L94" s="82" t="s">
        <v>130</v>
      </c>
      <c r="M94" s="83">
        <v>2.2000000000000002E-2</v>
      </c>
      <c r="N94" s="83">
        <v>2.0200000000028698E-2</v>
      </c>
      <c r="O94" s="76">
        <v>360182.095111</v>
      </c>
      <c r="P94" s="78">
        <v>110.3</v>
      </c>
      <c r="Q94" s="69"/>
      <c r="R94" s="76">
        <v>397.28085779299994</v>
      </c>
      <c r="S94" s="77">
        <v>4.5390685909248239E-4</v>
      </c>
      <c r="T94" s="77">
        <f t="shared" si="1"/>
        <v>4.0333410696035826E-3</v>
      </c>
      <c r="U94" s="77">
        <f>R94/'סכום נכסי הקרן'!$C$42</f>
        <v>1.2038119414689864E-4</v>
      </c>
    </row>
    <row r="95" spans="2:21">
      <c r="B95" s="75" t="s">
        <v>372</v>
      </c>
      <c r="C95" s="69">
        <v>2300242</v>
      </c>
      <c r="D95" s="82" t="s">
        <v>117</v>
      </c>
      <c r="E95" s="82" t="s">
        <v>250</v>
      </c>
      <c r="F95" s="69" t="s">
        <v>370</v>
      </c>
      <c r="G95" s="82" t="s">
        <v>153</v>
      </c>
      <c r="H95" s="69" t="s">
        <v>371</v>
      </c>
      <c r="I95" s="69" t="s">
        <v>128</v>
      </c>
      <c r="J95" s="69"/>
      <c r="K95" s="76">
        <v>4.920000000002708</v>
      </c>
      <c r="L95" s="82" t="s">
        <v>130</v>
      </c>
      <c r="M95" s="83">
        <v>1.7000000000000001E-2</v>
      </c>
      <c r="N95" s="83">
        <v>2.3700000000001692E-2</v>
      </c>
      <c r="O95" s="76">
        <v>225980.22754399999</v>
      </c>
      <c r="P95" s="78">
        <v>104.57</v>
      </c>
      <c r="Q95" s="69"/>
      <c r="R95" s="76">
        <v>236.30752490800003</v>
      </c>
      <c r="S95" s="77">
        <v>1.780437328984274E-4</v>
      </c>
      <c r="T95" s="77">
        <f t="shared" si="1"/>
        <v>2.3990807172602764E-3</v>
      </c>
      <c r="U95" s="77">
        <f>R95/'סכום נכסי הקרן'!$C$42</f>
        <v>7.1604210160926287E-5</v>
      </c>
    </row>
    <row r="96" spans="2:21">
      <c r="B96" s="75" t="s">
        <v>373</v>
      </c>
      <c r="C96" s="69">
        <v>2300317</v>
      </c>
      <c r="D96" s="82" t="s">
        <v>117</v>
      </c>
      <c r="E96" s="82" t="s">
        <v>250</v>
      </c>
      <c r="F96" s="69" t="s">
        <v>370</v>
      </c>
      <c r="G96" s="82" t="s">
        <v>153</v>
      </c>
      <c r="H96" s="69" t="s">
        <v>371</v>
      </c>
      <c r="I96" s="69" t="s">
        <v>128</v>
      </c>
      <c r="J96" s="69"/>
      <c r="K96" s="76">
        <v>9.7899999999746203</v>
      </c>
      <c r="L96" s="82" t="s">
        <v>130</v>
      </c>
      <c r="M96" s="83">
        <v>5.7999999999999996E-3</v>
      </c>
      <c r="N96" s="83">
        <v>2.7499999999974101E-2</v>
      </c>
      <c r="O96" s="76">
        <v>111632.642928</v>
      </c>
      <c r="P96" s="78">
        <v>86.47</v>
      </c>
      <c r="Q96" s="69"/>
      <c r="R96" s="76">
        <v>96.528753455</v>
      </c>
      <c r="S96" s="77">
        <v>2.333638741457847E-4</v>
      </c>
      <c r="T96" s="77">
        <f t="shared" si="1"/>
        <v>9.7999533093675846E-4</v>
      </c>
      <c r="U96" s="77">
        <f>R96/'סכום נכסי הקרן'!$C$42</f>
        <v>2.9249450061545897E-5</v>
      </c>
    </row>
    <row r="97" spans="2:21">
      <c r="B97" s="75" t="s">
        <v>374</v>
      </c>
      <c r="C97" s="69">
        <v>1136084</v>
      </c>
      <c r="D97" s="82" t="s">
        <v>117</v>
      </c>
      <c r="E97" s="82" t="s">
        <v>250</v>
      </c>
      <c r="F97" s="69" t="s">
        <v>311</v>
      </c>
      <c r="G97" s="82" t="s">
        <v>274</v>
      </c>
      <c r="H97" s="69" t="s">
        <v>371</v>
      </c>
      <c r="I97" s="69" t="s">
        <v>128</v>
      </c>
      <c r="J97" s="69"/>
      <c r="K97" s="76">
        <v>1.0799999999272543</v>
      </c>
      <c r="L97" s="82" t="s">
        <v>130</v>
      </c>
      <c r="M97" s="83">
        <v>2.5000000000000001E-2</v>
      </c>
      <c r="N97" s="83">
        <v>2.809999999339224E-2</v>
      </c>
      <c r="O97" s="76">
        <v>1501.11528</v>
      </c>
      <c r="P97" s="78">
        <v>109.89</v>
      </c>
      <c r="Q97" s="69"/>
      <c r="R97" s="76">
        <v>1.6495754889999998</v>
      </c>
      <c r="S97" s="77">
        <v>2.1252410204214202E-6</v>
      </c>
      <c r="T97" s="77">
        <f t="shared" si="1"/>
        <v>1.6747095755269847E-5</v>
      </c>
      <c r="U97" s="77">
        <f>R97/'סכום נכסי הקרן'!$C$42</f>
        <v>4.9984252527148354E-7</v>
      </c>
    </row>
    <row r="98" spans="2:21">
      <c r="B98" s="75" t="s">
        <v>375</v>
      </c>
      <c r="C98" s="69">
        <v>1141050</v>
      </c>
      <c r="D98" s="82" t="s">
        <v>117</v>
      </c>
      <c r="E98" s="82" t="s">
        <v>250</v>
      </c>
      <c r="F98" s="69" t="s">
        <v>311</v>
      </c>
      <c r="G98" s="82" t="s">
        <v>274</v>
      </c>
      <c r="H98" s="69" t="s">
        <v>371</v>
      </c>
      <c r="I98" s="69" t="s">
        <v>128</v>
      </c>
      <c r="J98" s="69"/>
      <c r="K98" s="76">
        <v>2.4200000000039932</v>
      </c>
      <c r="L98" s="82" t="s">
        <v>130</v>
      </c>
      <c r="M98" s="83">
        <v>1.95E-2</v>
      </c>
      <c r="N98" s="83">
        <v>3.4900000000046588E-2</v>
      </c>
      <c r="O98" s="76">
        <v>295933.49031899997</v>
      </c>
      <c r="P98" s="78">
        <v>106.63</v>
      </c>
      <c r="Q98" s="69"/>
      <c r="R98" s="76">
        <v>315.55387999699997</v>
      </c>
      <c r="S98" s="77">
        <v>5.2002308704296213E-4</v>
      </c>
      <c r="T98" s="77">
        <f t="shared" si="1"/>
        <v>3.203618797379384E-3</v>
      </c>
      <c r="U98" s="77">
        <f>R98/'סכום נכסי הקרן'!$C$42</f>
        <v>9.5616871909591741E-5</v>
      </c>
    </row>
    <row r="99" spans="2:21">
      <c r="B99" s="75" t="s">
        <v>376</v>
      </c>
      <c r="C99" s="69">
        <v>1162221</v>
      </c>
      <c r="D99" s="82" t="s">
        <v>117</v>
      </c>
      <c r="E99" s="82" t="s">
        <v>250</v>
      </c>
      <c r="F99" s="69" t="s">
        <v>311</v>
      </c>
      <c r="G99" s="82" t="s">
        <v>274</v>
      </c>
      <c r="H99" s="69" t="s">
        <v>371</v>
      </c>
      <c r="I99" s="69" t="s">
        <v>128</v>
      </c>
      <c r="J99" s="69"/>
      <c r="K99" s="76">
        <v>5.6099999999196726</v>
      </c>
      <c r="L99" s="82" t="s">
        <v>130</v>
      </c>
      <c r="M99" s="83">
        <v>1.1699999999999999E-2</v>
      </c>
      <c r="N99" s="83">
        <v>3.7999999999527481E-2</v>
      </c>
      <c r="O99" s="76">
        <v>40568.652786999999</v>
      </c>
      <c r="P99" s="78">
        <v>93.9</v>
      </c>
      <c r="Q99" s="69"/>
      <c r="R99" s="76">
        <v>38.093966746</v>
      </c>
      <c r="S99" s="77">
        <v>5.6239071745028946E-5</v>
      </c>
      <c r="T99" s="77">
        <f t="shared" si="1"/>
        <v>3.8674393081584356E-4</v>
      </c>
      <c r="U99" s="77">
        <f>R99/'סכום נכסי הקרן'!$C$42</f>
        <v>1.1542960393689847E-5</v>
      </c>
    </row>
    <row r="100" spans="2:21">
      <c r="B100" s="75" t="s">
        <v>377</v>
      </c>
      <c r="C100" s="69">
        <v>1156231</v>
      </c>
      <c r="D100" s="82" t="s">
        <v>117</v>
      </c>
      <c r="E100" s="82" t="s">
        <v>250</v>
      </c>
      <c r="F100" s="69" t="s">
        <v>311</v>
      </c>
      <c r="G100" s="82" t="s">
        <v>274</v>
      </c>
      <c r="H100" s="69" t="s">
        <v>371</v>
      </c>
      <c r="I100" s="69" t="s">
        <v>128</v>
      </c>
      <c r="J100" s="69"/>
      <c r="K100" s="76">
        <v>3.9399999999958308</v>
      </c>
      <c r="L100" s="82" t="s">
        <v>130</v>
      </c>
      <c r="M100" s="83">
        <v>3.3500000000000002E-2</v>
      </c>
      <c r="N100" s="83">
        <v>3.5699999999968896E-2</v>
      </c>
      <c r="O100" s="76">
        <v>270448.2928</v>
      </c>
      <c r="P100" s="78">
        <v>108.2</v>
      </c>
      <c r="Q100" s="69"/>
      <c r="R100" s="76">
        <v>292.62507996300002</v>
      </c>
      <c r="S100" s="77">
        <v>6.5020417862381543E-4</v>
      </c>
      <c r="T100" s="77">
        <f t="shared" si="1"/>
        <v>2.9708372046099536E-3</v>
      </c>
      <c r="U100" s="77">
        <f>R100/'סכום נכסי הקרן'!$C$42</f>
        <v>8.8669151488874817E-5</v>
      </c>
    </row>
    <row r="101" spans="2:21">
      <c r="B101" s="75" t="s">
        <v>378</v>
      </c>
      <c r="C101" s="69">
        <v>1174226</v>
      </c>
      <c r="D101" s="82" t="s">
        <v>117</v>
      </c>
      <c r="E101" s="82" t="s">
        <v>250</v>
      </c>
      <c r="F101" s="69" t="s">
        <v>311</v>
      </c>
      <c r="G101" s="82" t="s">
        <v>274</v>
      </c>
      <c r="H101" s="69" t="s">
        <v>371</v>
      </c>
      <c r="I101" s="69" t="s">
        <v>128</v>
      </c>
      <c r="J101" s="69"/>
      <c r="K101" s="76">
        <v>5.6199999999960886</v>
      </c>
      <c r="L101" s="82" t="s">
        <v>130</v>
      </c>
      <c r="M101" s="83">
        <v>1.3300000000000001E-2</v>
      </c>
      <c r="N101" s="83">
        <v>3.9099999999976036E-2</v>
      </c>
      <c r="O101" s="76">
        <v>720356.80229699996</v>
      </c>
      <c r="P101" s="78">
        <v>94.4</v>
      </c>
      <c r="Q101" s="69"/>
      <c r="R101" s="76">
        <v>680.01681879299997</v>
      </c>
      <c r="S101" s="77">
        <v>6.0661625456589466E-4</v>
      </c>
      <c r="T101" s="77">
        <f t="shared" si="1"/>
        <v>6.9037803092140606E-3</v>
      </c>
      <c r="U101" s="77">
        <f>R101/'סכום נכסי הקרן'!$C$42</f>
        <v>2.0605381578422204E-4</v>
      </c>
    </row>
    <row r="102" spans="2:21">
      <c r="B102" s="75" t="s">
        <v>379</v>
      </c>
      <c r="C102" s="69">
        <v>1186188</v>
      </c>
      <c r="D102" s="82" t="s">
        <v>117</v>
      </c>
      <c r="E102" s="82" t="s">
        <v>250</v>
      </c>
      <c r="F102" s="69" t="s">
        <v>311</v>
      </c>
      <c r="G102" s="82" t="s">
        <v>274</v>
      </c>
      <c r="H102" s="69" t="s">
        <v>368</v>
      </c>
      <c r="I102" s="69" t="s">
        <v>254</v>
      </c>
      <c r="J102" s="69"/>
      <c r="K102" s="76">
        <v>5.7800000000044207</v>
      </c>
      <c r="L102" s="82" t="s">
        <v>130</v>
      </c>
      <c r="M102" s="83">
        <v>1.8700000000000001E-2</v>
      </c>
      <c r="N102" s="83">
        <v>3.9300000000034634E-2</v>
      </c>
      <c r="O102" s="76">
        <v>613032.45514900004</v>
      </c>
      <c r="P102" s="78">
        <v>93.72</v>
      </c>
      <c r="Q102" s="69"/>
      <c r="R102" s="76">
        <v>574.53404875700005</v>
      </c>
      <c r="S102" s="77">
        <v>1.0305924418519423E-3</v>
      </c>
      <c r="T102" s="77">
        <f t="shared" si="1"/>
        <v>5.8328805158406154E-3</v>
      </c>
      <c r="U102" s="77">
        <f>R102/'סכום נכסי הקרן'!$C$42</f>
        <v>1.740911838834607E-4</v>
      </c>
    </row>
    <row r="103" spans="2:21">
      <c r="B103" s="75" t="s">
        <v>380</v>
      </c>
      <c r="C103" s="69">
        <v>1185537</v>
      </c>
      <c r="D103" s="82" t="s">
        <v>117</v>
      </c>
      <c r="E103" s="82" t="s">
        <v>250</v>
      </c>
      <c r="F103" s="69" t="s">
        <v>256</v>
      </c>
      <c r="G103" s="82" t="s">
        <v>257</v>
      </c>
      <c r="H103" s="69" t="s">
        <v>371</v>
      </c>
      <c r="I103" s="69" t="s">
        <v>128</v>
      </c>
      <c r="J103" s="69"/>
      <c r="K103" s="76">
        <v>4.8899999999971513</v>
      </c>
      <c r="L103" s="82" t="s">
        <v>130</v>
      </c>
      <c r="M103" s="83">
        <v>1.09E-2</v>
      </c>
      <c r="N103" s="83">
        <v>3.8199999999969023E-2</v>
      </c>
      <c r="O103" s="76">
        <v>11.328575000000001</v>
      </c>
      <c r="P103" s="78">
        <v>4616513</v>
      </c>
      <c r="Q103" s="69"/>
      <c r="R103" s="76">
        <v>522.98510544099997</v>
      </c>
      <c r="S103" s="77">
        <v>6.2385456247590729E-4</v>
      </c>
      <c r="T103" s="77">
        <f t="shared" si="1"/>
        <v>5.309536724936342E-3</v>
      </c>
      <c r="U103" s="77">
        <f>R103/'סכום נכסי הקרן'!$C$42</f>
        <v>1.5847119305917534E-4</v>
      </c>
    </row>
    <row r="104" spans="2:21">
      <c r="B104" s="75" t="s">
        <v>381</v>
      </c>
      <c r="C104" s="69">
        <v>1151000</v>
      </c>
      <c r="D104" s="82" t="s">
        <v>117</v>
      </c>
      <c r="E104" s="82" t="s">
        <v>250</v>
      </c>
      <c r="F104" s="69" t="s">
        <v>256</v>
      </c>
      <c r="G104" s="82" t="s">
        <v>257</v>
      </c>
      <c r="H104" s="69" t="s">
        <v>371</v>
      </c>
      <c r="I104" s="69" t="s">
        <v>128</v>
      </c>
      <c r="J104" s="69"/>
      <c r="K104" s="76">
        <v>1.259999999999653</v>
      </c>
      <c r="L104" s="82" t="s">
        <v>130</v>
      </c>
      <c r="M104" s="83">
        <v>2.2000000000000002E-2</v>
      </c>
      <c r="N104" s="83">
        <v>2.8499999999965289E-2</v>
      </c>
      <c r="O104" s="76">
        <v>2.0989209999999998</v>
      </c>
      <c r="P104" s="78">
        <v>5490000</v>
      </c>
      <c r="Q104" s="69"/>
      <c r="R104" s="76">
        <v>115.230747804</v>
      </c>
      <c r="S104" s="77">
        <v>4.1694894715931663E-4</v>
      </c>
      <c r="T104" s="77">
        <f t="shared" si="1"/>
        <v>1.1698648411627428E-3</v>
      </c>
      <c r="U104" s="77">
        <f>R104/'סכום נכסי הקרן'!$C$42</f>
        <v>3.491639416040864E-5</v>
      </c>
    </row>
    <row r="105" spans="2:21">
      <c r="B105" s="75" t="s">
        <v>382</v>
      </c>
      <c r="C105" s="69">
        <v>1167030</v>
      </c>
      <c r="D105" s="82" t="s">
        <v>117</v>
      </c>
      <c r="E105" s="82" t="s">
        <v>250</v>
      </c>
      <c r="F105" s="69" t="s">
        <v>256</v>
      </c>
      <c r="G105" s="82" t="s">
        <v>257</v>
      </c>
      <c r="H105" s="69" t="s">
        <v>371</v>
      </c>
      <c r="I105" s="69" t="s">
        <v>128</v>
      </c>
      <c r="J105" s="69"/>
      <c r="K105" s="76">
        <v>3.1000000000195622</v>
      </c>
      <c r="L105" s="82" t="s">
        <v>130</v>
      </c>
      <c r="M105" s="83">
        <v>2.3199999999999998E-2</v>
      </c>
      <c r="N105" s="83">
        <v>3.5500000000097807E-2</v>
      </c>
      <c r="O105" s="76">
        <v>1.337712</v>
      </c>
      <c r="P105" s="78">
        <v>5350000</v>
      </c>
      <c r="Q105" s="69"/>
      <c r="R105" s="76">
        <v>71.567597905999989</v>
      </c>
      <c r="S105" s="77">
        <v>2.22952E-4</v>
      </c>
      <c r="T105" s="77">
        <f t="shared" si="1"/>
        <v>7.2658051910859335E-4</v>
      </c>
      <c r="U105" s="77">
        <f>R105/'סכום נכסי הקרן'!$C$42</f>
        <v>2.1685899859384476E-5</v>
      </c>
    </row>
    <row r="106" spans="2:21">
      <c r="B106" s="75" t="s">
        <v>383</v>
      </c>
      <c r="C106" s="69">
        <v>1189497</v>
      </c>
      <c r="D106" s="82" t="s">
        <v>117</v>
      </c>
      <c r="E106" s="82" t="s">
        <v>250</v>
      </c>
      <c r="F106" s="69" t="s">
        <v>256</v>
      </c>
      <c r="G106" s="82" t="s">
        <v>257</v>
      </c>
      <c r="H106" s="69" t="s">
        <v>371</v>
      </c>
      <c r="I106" s="69" t="s">
        <v>128</v>
      </c>
      <c r="J106" s="69"/>
      <c r="K106" s="76">
        <v>5.5399999999944454</v>
      </c>
      <c r="L106" s="82" t="s">
        <v>130</v>
      </c>
      <c r="M106" s="83">
        <v>2.9900000000000003E-2</v>
      </c>
      <c r="N106" s="83">
        <v>3.0399999999976259E-2</v>
      </c>
      <c r="O106" s="76">
        <v>9.2968200000000003</v>
      </c>
      <c r="P106" s="78">
        <v>5074000</v>
      </c>
      <c r="Q106" s="69"/>
      <c r="R106" s="76">
        <v>471.720645203</v>
      </c>
      <c r="S106" s="77">
        <v>5.8105125000000005E-4</v>
      </c>
      <c r="T106" s="77">
        <f t="shared" si="1"/>
        <v>4.789081110644652E-3</v>
      </c>
      <c r="U106" s="77">
        <f>R106/'סכום נכסי הקרן'!$C$42</f>
        <v>1.4293740425538117E-4</v>
      </c>
    </row>
    <row r="107" spans="2:21">
      <c r="B107" s="75" t="s">
        <v>384</v>
      </c>
      <c r="C107" s="69">
        <v>7480197</v>
      </c>
      <c r="D107" s="82" t="s">
        <v>117</v>
      </c>
      <c r="E107" s="82" t="s">
        <v>250</v>
      </c>
      <c r="F107" s="69" t="s">
        <v>260</v>
      </c>
      <c r="G107" s="82" t="s">
        <v>257</v>
      </c>
      <c r="H107" s="69" t="s">
        <v>371</v>
      </c>
      <c r="I107" s="69" t="s">
        <v>128</v>
      </c>
      <c r="J107" s="69"/>
      <c r="K107" s="76">
        <v>2.5399999999986922</v>
      </c>
      <c r="L107" s="82" t="s">
        <v>130</v>
      </c>
      <c r="M107" s="83">
        <v>1.46E-2</v>
      </c>
      <c r="N107" s="83">
        <v>3.7099999999980392E-2</v>
      </c>
      <c r="O107" s="76">
        <v>13.357532000000001</v>
      </c>
      <c r="P107" s="78">
        <v>5153990</v>
      </c>
      <c r="Q107" s="69"/>
      <c r="R107" s="76">
        <v>688.44587228500006</v>
      </c>
      <c r="S107" s="77">
        <v>5.015406450643938E-4</v>
      </c>
      <c r="T107" s="77">
        <f t="shared" si="1"/>
        <v>6.9893551537108054E-3</v>
      </c>
      <c r="U107" s="77">
        <f>R107/'סכום נכסי הקרן'!$C$42</f>
        <v>2.0860792707599678E-4</v>
      </c>
    </row>
    <row r="108" spans="2:21">
      <c r="B108" s="75" t="s">
        <v>385</v>
      </c>
      <c r="C108" s="69">
        <v>7480247</v>
      </c>
      <c r="D108" s="82" t="s">
        <v>117</v>
      </c>
      <c r="E108" s="82" t="s">
        <v>250</v>
      </c>
      <c r="F108" s="69" t="s">
        <v>260</v>
      </c>
      <c r="G108" s="82" t="s">
        <v>257</v>
      </c>
      <c r="H108" s="69" t="s">
        <v>371</v>
      </c>
      <c r="I108" s="69" t="s">
        <v>128</v>
      </c>
      <c r="J108" s="69"/>
      <c r="K108" s="76">
        <v>3.1099999999984407</v>
      </c>
      <c r="L108" s="82" t="s">
        <v>130</v>
      </c>
      <c r="M108" s="83">
        <v>2.4199999999999999E-2</v>
      </c>
      <c r="N108" s="83">
        <v>4.0999999999977721E-2</v>
      </c>
      <c r="O108" s="76">
        <v>12.75864</v>
      </c>
      <c r="P108" s="78">
        <v>5278341</v>
      </c>
      <c r="Q108" s="69"/>
      <c r="R108" s="76">
        <v>673.44450835500004</v>
      </c>
      <c r="S108" s="77">
        <v>4.2129969620921938E-4</v>
      </c>
      <c r="T108" s="77">
        <f t="shared" si="1"/>
        <v>6.8370558016225538E-3</v>
      </c>
      <c r="U108" s="77">
        <f>R108/'סכום נכסי הקרן'!$C$42</f>
        <v>2.0406232144637302E-4</v>
      </c>
    </row>
    <row r="109" spans="2:21">
      <c r="B109" s="75" t="s">
        <v>386</v>
      </c>
      <c r="C109" s="69">
        <v>7480312</v>
      </c>
      <c r="D109" s="82" t="s">
        <v>117</v>
      </c>
      <c r="E109" s="82" t="s">
        <v>250</v>
      </c>
      <c r="F109" s="69" t="s">
        <v>260</v>
      </c>
      <c r="G109" s="82" t="s">
        <v>257</v>
      </c>
      <c r="H109" s="69" t="s">
        <v>371</v>
      </c>
      <c r="I109" s="69" t="s">
        <v>128</v>
      </c>
      <c r="J109" s="69"/>
      <c r="K109" s="76">
        <v>4.5699999999947059</v>
      </c>
      <c r="L109" s="82" t="s">
        <v>130</v>
      </c>
      <c r="M109" s="83">
        <v>2E-3</v>
      </c>
      <c r="N109" s="83">
        <v>4.0899999999948207E-2</v>
      </c>
      <c r="O109" s="76">
        <v>7.8611579999999996</v>
      </c>
      <c r="P109" s="78">
        <v>4470000</v>
      </c>
      <c r="Q109" s="69"/>
      <c r="R109" s="76">
        <v>351.39377269800002</v>
      </c>
      <c r="S109" s="77">
        <v>6.8584522770895134E-4</v>
      </c>
      <c r="T109" s="77">
        <f t="shared" si="1"/>
        <v>3.5674785412496716E-3</v>
      </c>
      <c r="U109" s="77">
        <f>R109/'סכום נכסי הקרן'!$C$42</f>
        <v>1.0647681896420446E-4</v>
      </c>
    </row>
    <row r="110" spans="2:21">
      <c r="B110" s="75" t="s">
        <v>387</v>
      </c>
      <c r="C110" s="69">
        <v>1191246</v>
      </c>
      <c r="D110" s="82" t="s">
        <v>117</v>
      </c>
      <c r="E110" s="82" t="s">
        <v>250</v>
      </c>
      <c r="F110" s="69" t="s">
        <v>260</v>
      </c>
      <c r="G110" s="82" t="s">
        <v>257</v>
      </c>
      <c r="H110" s="69" t="s">
        <v>371</v>
      </c>
      <c r="I110" s="69" t="s">
        <v>128</v>
      </c>
      <c r="J110" s="69"/>
      <c r="K110" s="76">
        <v>5.2200000000002555</v>
      </c>
      <c r="L110" s="82" t="s">
        <v>130</v>
      </c>
      <c r="M110" s="83">
        <v>3.1699999999999999E-2</v>
      </c>
      <c r="N110" s="83">
        <v>3.8899999999982698E-2</v>
      </c>
      <c r="O110" s="76">
        <v>6.3303449999999994</v>
      </c>
      <c r="P110" s="78">
        <v>4930250</v>
      </c>
      <c r="Q110" s="69"/>
      <c r="R110" s="76">
        <v>312.101858886</v>
      </c>
      <c r="S110" s="77">
        <v>6.8317990502913878E-4</v>
      </c>
      <c r="T110" s="77">
        <f t="shared" si="1"/>
        <v>3.168572612175592E-3</v>
      </c>
      <c r="U110" s="77">
        <f>R110/'סכום נכסי הקרן'!$C$42</f>
        <v>9.4570865248533328E-5</v>
      </c>
    </row>
    <row r="111" spans="2:21">
      <c r="B111" s="75" t="s">
        <v>388</v>
      </c>
      <c r="C111" s="69">
        <v>7670284</v>
      </c>
      <c r="D111" s="82" t="s">
        <v>117</v>
      </c>
      <c r="E111" s="82" t="s">
        <v>250</v>
      </c>
      <c r="F111" s="69" t="s">
        <v>389</v>
      </c>
      <c r="G111" s="82" t="s">
        <v>390</v>
      </c>
      <c r="H111" s="69" t="s">
        <v>368</v>
      </c>
      <c r="I111" s="69" t="s">
        <v>254</v>
      </c>
      <c r="J111" s="69"/>
      <c r="K111" s="76">
        <v>5.4999999999926654</v>
      </c>
      <c r="L111" s="82" t="s">
        <v>130</v>
      </c>
      <c r="M111" s="83">
        <v>4.4000000000000003E-3</v>
      </c>
      <c r="N111" s="83">
        <v>2.7999999999963322E-2</v>
      </c>
      <c r="O111" s="76">
        <v>284549.89071200002</v>
      </c>
      <c r="P111" s="78">
        <v>95.81</v>
      </c>
      <c r="Q111" s="69"/>
      <c r="R111" s="76">
        <v>272.62727092</v>
      </c>
      <c r="S111" s="77">
        <v>3.6032138465375506E-4</v>
      </c>
      <c r="T111" s="77">
        <f t="shared" si="1"/>
        <v>2.7678121080490516E-3</v>
      </c>
      <c r="U111" s="77">
        <f>R111/'סכום נכסי הקרן'!$C$42</f>
        <v>8.2609558921814045E-5</v>
      </c>
    </row>
    <row r="112" spans="2:21">
      <c r="B112" s="75" t="s">
        <v>391</v>
      </c>
      <c r="C112" s="69">
        <v>1126069</v>
      </c>
      <c r="D112" s="82" t="s">
        <v>117</v>
      </c>
      <c r="E112" s="82" t="s">
        <v>250</v>
      </c>
      <c r="F112" s="69" t="s">
        <v>392</v>
      </c>
      <c r="G112" s="82" t="s">
        <v>390</v>
      </c>
      <c r="H112" s="69" t="s">
        <v>368</v>
      </c>
      <c r="I112" s="69" t="s">
        <v>254</v>
      </c>
      <c r="J112" s="69"/>
      <c r="K112" s="76">
        <v>0.17000000000055437</v>
      </c>
      <c r="L112" s="82" t="s">
        <v>130</v>
      </c>
      <c r="M112" s="83">
        <v>3.85E-2</v>
      </c>
      <c r="N112" s="83">
        <v>6.8999999999748395E-3</v>
      </c>
      <c r="O112" s="76">
        <v>204671.614584</v>
      </c>
      <c r="P112" s="78">
        <v>114.57</v>
      </c>
      <c r="Q112" s="69"/>
      <c r="R112" s="76">
        <v>234.49228481099999</v>
      </c>
      <c r="S112" s="77">
        <v>8.5441152305552881E-4</v>
      </c>
      <c r="T112" s="77">
        <f t="shared" si="1"/>
        <v>2.3806517336060068E-3</v>
      </c>
      <c r="U112" s="77">
        <f>R112/'סכום נכסי הקרן'!$C$42</f>
        <v>7.1054169135153895E-5</v>
      </c>
    </row>
    <row r="113" spans="2:21">
      <c r="B113" s="75" t="s">
        <v>393</v>
      </c>
      <c r="C113" s="69">
        <v>1126077</v>
      </c>
      <c r="D113" s="82" t="s">
        <v>117</v>
      </c>
      <c r="E113" s="82" t="s">
        <v>250</v>
      </c>
      <c r="F113" s="69" t="s">
        <v>392</v>
      </c>
      <c r="G113" s="82" t="s">
        <v>390</v>
      </c>
      <c r="H113" s="69" t="s">
        <v>368</v>
      </c>
      <c r="I113" s="69" t="s">
        <v>254</v>
      </c>
      <c r="J113" s="69"/>
      <c r="K113" s="76">
        <v>1.1400000000002852</v>
      </c>
      <c r="L113" s="82" t="s">
        <v>130</v>
      </c>
      <c r="M113" s="83">
        <v>3.85E-2</v>
      </c>
      <c r="N113" s="83">
        <v>1.1999999999990492E-2</v>
      </c>
      <c r="O113" s="76">
        <v>179172.26857099999</v>
      </c>
      <c r="P113" s="78">
        <v>117.42</v>
      </c>
      <c r="Q113" s="69"/>
      <c r="R113" s="76">
        <v>210.38409112100001</v>
      </c>
      <c r="S113" s="77">
        <v>7.1668907428400002E-4</v>
      </c>
      <c r="T113" s="77">
        <f t="shared" si="1"/>
        <v>2.1358965036057252E-3</v>
      </c>
      <c r="U113" s="77">
        <f>R113/'סכום נכסי הקרן'!$C$42</f>
        <v>6.3749077313591539E-5</v>
      </c>
    </row>
    <row r="114" spans="2:21">
      <c r="B114" s="75" t="s">
        <v>394</v>
      </c>
      <c r="C114" s="69">
        <v>6130223</v>
      </c>
      <c r="D114" s="82" t="s">
        <v>117</v>
      </c>
      <c r="E114" s="82" t="s">
        <v>250</v>
      </c>
      <c r="F114" s="69" t="s">
        <v>320</v>
      </c>
      <c r="G114" s="82" t="s">
        <v>274</v>
      </c>
      <c r="H114" s="69" t="s">
        <v>371</v>
      </c>
      <c r="I114" s="69" t="s">
        <v>128</v>
      </c>
      <c r="J114" s="69"/>
      <c r="K114" s="76">
        <v>4.5999999999975287</v>
      </c>
      <c r="L114" s="82" t="s">
        <v>130</v>
      </c>
      <c r="M114" s="83">
        <v>2.4E-2</v>
      </c>
      <c r="N114" s="83">
        <v>2.7699999999979175E-2</v>
      </c>
      <c r="O114" s="76">
        <v>521620.66492100002</v>
      </c>
      <c r="P114" s="78">
        <v>108.62</v>
      </c>
      <c r="Q114" s="69"/>
      <c r="R114" s="76">
        <v>566.58434223400002</v>
      </c>
      <c r="S114" s="77">
        <v>4.8399009255951242E-4</v>
      </c>
      <c r="T114" s="77">
        <f t="shared" si="1"/>
        <v>5.7521721776925489E-3</v>
      </c>
      <c r="U114" s="77">
        <f>R114/'סכום נכסי הקרן'!$C$42</f>
        <v>1.7168232086984235E-4</v>
      </c>
    </row>
    <row r="115" spans="2:21">
      <c r="B115" s="75" t="s">
        <v>395</v>
      </c>
      <c r="C115" s="69">
        <v>6130181</v>
      </c>
      <c r="D115" s="82" t="s">
        <v>117</v>
      </c>
      <c r="E115" s="82" t="s">
        <v>250</v>
      </c>
      <c r="F115" s="69" t="s">
        <v>320</v>
      </c>
      <c r="G115" s="82" t="s">
        <v>274</v>
      </c>
      <c r="H115" s="69" t="s">
        <v>371</v>
      </c>
      <c r="I115" s="69" t="s">
        <v>128</v>
      </c>
      <c r="J115" s="69"/>
      <c r="K115" s="76">
        <v>0.74000000010562816</v>
      </c>
      <c r="L115" s="82" t="s">
        <v>130</v>
      </c>
      <c r="M115" s="83">
        <v>3.4799999999999998E-2</v>
      </c>
      <c r="N115" s="83">
        <v>2.3000000000277968E-2</v>
      </c>
      <c r="O115" s="76">
        <v>3260.991681</v>
      </c>
      <c r="P115" s="78">
        <v>110.32</v>
      </c>
      <c r="Q115" s="69"/>
      <c r="R115" s="76">
        <v>3.5975262130000001</v>
      </c>
      <c r="S115" s="77">
        <v>2.504336718968169E-5</v>
      </c>
      <c r="T115" s="77">
        <f t="shared" si="1"/>
        <v>3.6523406399380798E-5</v>
      </c>
      <c r="U115" s="77">
        <f>R115/'סכום נכסי הקרן'!$C$42</f>
        <v>1.0900965727408898E-6</v>
      </c>
    </row>
    <row r="116" spans="2:21">
      <c r="B116" s="75" t="s">
        <v>396</v>
      </c>
      <c r="C116" s="69">
        <v>6130348</v>
      </c>
      <c r="D116" s="82" t="s">
        <v>117</v>
      </c>
      <c r="E116" s="82" t="s">
        <v>250</v>
      </c>
      <c r="F116" s="69" t="s">
        <v>320</v>
      </c>
      <c r="G116" s="82" t="s">
        <v>274</v>
      </c>
      <c r="H116" s="69" t="s">
        <v>371</v>
      </c>
      <c r="I116" s="69" t="s">
        <v>128</v>
      </c>
      <c r="J116" s="69"/>
      <c r="K116" s="76">
        <v>6.7499999999992086</v>
      </c>
      <c r="L116" s="82" t="s">
        <v>130</v>
      </c>
      <c r="M116" s="83">
        <v>1.4999999999999999E-2</v>
      </c>
      <c r="N116" s="83">
        <v>3.1499999999992083E-2</v>
      </c>
      <c r="O116" s="76">
        <v>335191.02079799998</v>
      </c>
      <c r="P116" s="78">
        <v>94.21</v>
      </c>
      <c r="Q116" s="69"/>
      <c r="R116" s="76">
        <v>315.78346093499999</v>
      </c>
      <c r="S116" s="77">
        <v>1.2804502660405332E-3</v>
      </c>
      <c r="T116" s="77">
        <f t="shared" si="1"/>
        <v>3.2059495873177106E-3</v>
      </c>
      <c r="U116" s="77">
        <f>R116/'סכום נכסי הקרן'!$C$42</f>
        <v>9.5686437877666165E-5</v>
      </c>
    </row>
    <row r="117" spans="2:21">
      <c r="B117" s="75" t="s">
        <v>397</v>
      </c>
      <c r="C117" s="69">
        <v>1136050</v>
      </c>
      <c r="D117" s="82" t="s">
        <v>117</v>
      </c>
      <c r="E117" s="82" t="s">
        <v>250</v>
      </c>
      <c r="F117" s="69" t="s">
        <v>398</v>
      </c>
      <c r="G117" s="82" t="s">
        <v>390</v>
      </c>
      <c r="H117" s="69" t="s">
        <v>371</v>
      </c>
      <c r="I117" s="69" t="s">
        <v>128</v>
      </c>
      <c r="J117" s="69"/>
      <c r="K117" s="76">
        <v>2.2799999999984362</v>
      </c>
      <c r="L117" s="82" t="s">
        <v>130</v>
      </c>
      <c r="M117" s="83">
        <v>2.4799999999999999E-2</v>
      </c>
      <c r="N117" s="83">
        <v>2.0099999999998043E-2</v>
      </c>
      <c r="O117" s="76">
        <v>230857.15936200001</v>
      </c>
      <c r="P117" s="78">
        <v>110.8</v>
      </c>
      <c r="Q117" s="69"/>
      <c r="R117" s="76">
        <v>255.78974630499999</v>
      </c>
      <c r="S117" s="77">
        <v>5.4513500880433625E-4</v>
      </c>
      <c r="T117" s="77">
        <f t="shared" si="1"/>
        <v>2.5968713788193398E-3</v>
      </c>
      <c r="U117" s="77">
        <f>R117/'סכום נכסי הקרן'!$C$42</f>
        <v>7.7507573059994316E-5</v>
      </c>
    </row>
    <row r="118" spans="2:21">
      <c r="B118" s="75" t="s">
        <v>399</v>
      </c>
      <c r="C118" s="69">
        <v>1147602</v>
      </c>
      <c r="D118" s="82" t="s">
        <v>117</v>
      </c>
      <c r="E118" s="82" t="s">
        <v>250</v>
      </c>
      <c r="F118" s="69" t="s">
        <v>400</v>
      </c>
      <c r="G118" s="82" t="s">
        <v>274</v>
      </c>
      <c r="H118" s="69" t="s">
        <v>368</v>
      </c>
      <c r="I118" s="69" t="s">
        <v>254</v>
      </c>
      <c r="J118" s="69"/>
      <c r="K118" s="76">
        <v>2.7300000000012514</v>
      </c>
      <c r="L118" s="82" t="s">
        <v>130</v>
      </c>
      <c r="M118" s="83">
        <v>1.3999999999999999E-2</v>
      </c>
      <c r="N118" s="83">
        <v>2.8900000000023282E-2</v>
      </c>
      <c r="O118" s="76">
        <v>599900.69612099999</v>
      </c>
      <c r="P118" s="78">
        <v>105.25</v>
      </c>
      <c r="Q118" s="69"/>
      <c r="R118" s="76">
        <v>631.39548097699992</v>
      </c>
      <c r="S118" s="77">
        <v>6.751076931363943E-4</v>
      </c>
      <c r="T118" s="77">
        <f t="shared" si="1"/>
        <v>6.4101586437712152E-3</v>
      </c>
      <c r="U118" s="77">
        <f>R118/'סכום נכסי הקרן'!$C$42</f>
        <v>1.9132092696640853E-4</v>
      </c>
    </row>
    <row r="119" spans="2:21">
      <c r="B119" s="75" t="s">
        <v>401</v>
      </c>
      <c r="C119" s="69">
        <v>2310399</v>
      </c>
      <c r="D119" s="82" t="s">
        <v>117</v>
      </c>
      <c r="E119" s="82" t="s">
        <v>250</v>
      </c>
      <c r="F119" s="69" t="s">
        <v>264</v>
      </c>
      <c r="G119" s="82" t="s">
        <v>257</v>
      </c>
      <c r="H119" s="69" t="s">
        <v>371</v>
      </c>
      <c r="I119" s="69" t="s">
        <v>128</v>
      </c>
      <c r="J119" s="69"/>
      <c r="K119" s="76">
        <v>3.1200000000004238</v>
      </c>
      <c r="L119" s="82" t="s">
        <v>130</v>
      </c>
      <c r="M119" s="83">
        <v>1.89E-2</v>
      </c>
      <c r="N119" s="83">
        <v>3.3300000000020466E-2</v>
      </c>
      <c r="O119" s="76">
        <v>5.356446</v>
      </c>
      <c r="P119" s="78">
        <v>5289995</v>
      </c>
      <c r="Q119" s="69"/>
      <c r="R119" s="76">
        <v>283.355716874</v>
      </c>
      <c r="S119" s="77">
        <v>6.6955574999999999E-4</v>
      </c>
      <c r="T119" s="77">
        <f t="shared" si="1"/>
        <v>2.8767312286925055E-3</v>
      </c>
      <c r="U119" s="77">
        <f>R119/'סכום נכסי הקרן'!$C$42</f>
        <v>8.5860415614123921E-5</v>
      </c>
    </row>
    <row r="120" spans="2:21">
      <c r="B120" s="75" t="s">
        <v>402</v>
      </c>
      <c r="C120" s="69">
        <v>1191675</v>
      </c>
      <c r="D120" s="82" t="s">
        <v>117</v>
      </c>
      <c r="E120" s="82" t="s">
        <v>250</v>
      </c>
      <c r="F120" s="69" t="s">
        <v>264</v>
      </c>
      <c r="G120" s="82" t="s">
        <v>257</v>
      </c>
      <c r="H120" s="69" t="s">
        <v>371</v>
      </c>
      <c r="I120" s="69" t="s">
        <v>128</v>
      </c>
      <c r="J120" s="69"/>
      <c r="K120" s="76">
        <v>4.8000000000024565</v>
      </c>
      <c r="L120" s="82" t="s">
        <v>130</v>
      </c>
      <c r="M120" s="83">
        <v>3.3099999999999997E-2</v>
      </c>
      <c r="N120" s="83">
        <v>3.7000000000024555E-2</v>
      </c>
      <c r="O120" s="76">
        <v>8.1130279999999999</v>
      </c>
      <c r="P120" s="78">
        <v>5018260</v>
      </c>
      <c r="Q120" s="69"/>
      <c r="R120" s="76">
        <v>407.13286084999999</v>
      </c>
      <c r="S120" s="77">
        <v>5.7830408439660697E-4</v>
      </c>
      <c r="T120" s="77">
        <f t="shared" si="1"/>
        <v>4.1333622203038834E-3</v>
      </c>
      <c r="U120" s="77">
        <f>R120/'סכום נכסי הקרן'!$C$42</f>
        <v>1.2336647740300387E-4</v>
      </c>
    </row>
    <row r="121" spans="2:21">
      <c r="B121" s="75" t="s">
        <v>403</v>
      </c>
      <c r="C121" s="69">
        <v>2310266</v>
      </c>
      <c r="D121" s="82" t="s">
        <v>117</v>
      </c>
      <c r="E121" s="82" t="s">
        <v>250</v>
      </c>
      <c r="F121" s="69" t="s">
        <v>264</v>
      </c>
      <c r="G121" s="82" t="s">
        <v>257</v>
      </c>
      <c r="H121" s="69" t="s">
        <v>371</v>
      </c>
      <c r="I121" s="69" t="s">
        <v>128</v>
      </c>
      <c r="J121" s="69"/>
      <c r="K121" s="76">
        <v>0.55999999999904837</v>
      </c>
      <c r="L121" s="82" t="s">
        <v>130</v>
      </c>
      <c r="M121" s="83">
        <v>1.8200000000000001E-2</v>
      </c>
      <c r="N121" s="83">
        <v>2.3800000000002038E-2</v>
      </c>
      <c r="O121" s="76">
        <v>5.390028</v>
      </c>
      <c r="P121" s="78">
        <v>5459095</v>
      </c>
      <c r="Q121" s="69"/>
      <c r="R121" s="76">
        <v>294.24679231300001</v>
      </c>
      <c r="S121" s="77">
        <v>3.7928562381253959E-4</v>
      </c>
      <c r="T121" s="77">
        <f t="shared" si="1"/>
        <v>2.9873014235523789E-3</v>
      </c>
      <c r="U121" s="77">
        <f>R121/'סכום נכסי הקרן'!$C$42</f>
        <v>8.9160551125747056E-5</v>
      </c>
    </row>
    <row r="122" spans="2:21">
      <c r="B122" s="75" t="s">
        <v>404</v>
      </c>
      <c r="C122" s="69">
        <v>2310290</v>
      </c>
      <c r="D122" s="82" t="s">
        <v>117</v>
      </c>
      <c r="E122" s="82" t="s">
        <v>250</v>
      </c>
      <c r="F122" s="69" t="s">
        <v>264</v>
      </c>
      <c r="G122" s="82" t="s">
        <v>257</v>
      </c>
      <c r="H122" s="69" t="s">
        <v>371</v>
      </c>
      <c r="I122" s="69" t="s">
        <v>128</v>
      </c>
      <c r="J122" s="69"/>
      <c r="K122" s="76">
        <v>1.7200000000009004</v>
      </c>
      <c r="L122" s="82" t="s">
        <v>130</v>
      </c>
      <c r="M122" s="83">
        <v>1.89E-2</v>
      </c>
      <c r="N122" s="83">
        <v>2.9600000000016419E-2</v>
      </c>
      <c r="O122" s="76">
        <v>14.250273</v>
      </c>
      <c r="P122" s="78">
        <v>5299297</v>
      </c>
      <c r="Q122" s="69"/>
      <c r="R122" s="76">
        <v>755.16429865600003</v>
      </c>
      <c r="S122" s="77">
        <v>6.5374222405725291E-4</v>
      </c>
      <c r="T122" s="77">
        <f t="shared" si="1"/>
        <v>7.6667051037597163E-3</v>
      </c>
      <c r="U122" s="77">
        <f>R122/'סכום נכסי הקרן'!$C$42</f>
        <v>2.2882446578053144E-4</v>
      </c>
    </row>
    <row r="123" spans="2:21">
      <c r="B123" s="75" t="s">
        <v>405</v>
      </c>
      <c r="C123" s="69">
        <v>1132927</v>
      </c>
      <c r="D123" s="82" t="s">
        <v>117</v>
      </c>
      <c r="E123" s="82" t="s">
        <v>250</v>
      </c>
      <c r="F123" s="69" t="s">
        <v>406</v>
      </c>
      <c r="G123" s="82" t="s">
        <v>274</v>
      </c>
      <c r="H123" s="69" t="s">
        <v>371</v>
      </c>
      <c r="I123" s="69" t="s">
        <v>128</v>
      </c>
      <c r="J123" s="69"/>
      <c r="K123" s="76">
        <v>1.2800000000034453</v>
      </c>
      <c r="L123" s="82" t="s">
        <v>130</v>
      </c>
      <c r="M123" s="83">
        <v>2.75E-2</v>
      </c>
      <c r="N123" s="83">
        <v>2.1900000000060295E-2</v>
      </c>
      <c r="O123" s="76">
        <v>52705.970350000003</v>
      </c>
      <c r="P123" s="78">
        <v>110.14</v>
      </c>
      <c r="Q123" s="69"/>
      <c r="R123" s="76">
        <v>58.050357634999997</v>
      </c>
      <c r="S123" s="77">
        <v>1.9063041937601862E-4</v>
      </c>
      <c r="T123" s="77">
        <f t="shared" si="1"/>
        <v>5.8934853507695709E-4</v>
      </c>
      <c r="U123" s="77">
        <f>R123/'סכום נכסי הקרן'!$C$42</f>
        <v>1.759000272899372E-5</v>
      </c>
    </row>
    <row r="124" spans="2:21">
      <c r="B124" s="75" t="s">
        <v>407</v>
      </c>
      <c r="C124" s="69">
        <v>1138973</v>
      </c>
      <c r="D124" s="82" t="s">
        <v>117</v>
      </c>
      <c r="E124" s="82" t="s">
        <v>250</v>
      </c>
      <c r="F124" s="69" t="s">
        <v>406</v>
      </c>
      <c r="G124" s="82" t="s">
        <v>274</v>
      </c>
      <c r="H124" s="69" t="s">
        <v>371</v>
      </c>
      <c r="I124" s="69" t="s">
        <v>128</v>
      </c>
      <c r="J124" s="69"/>
      <c r="K124" s="76">
        <v>4.2999999999950651</v>
      </c>
      <c r="L124" s="82" t="s">
        <v>130</v>
      </c>
      <c r="M124" s="83">
        <v>1.9599999999999999E-2</v>
      </c>
      <c r="N124" s="83">
        <v>2.9099999999977793E-2</v>
      </c>
      <c r="O124" s="76">
        <v>381244.52939600009</v>
      </c>
      <c r="P124" s="78">
        <v>106.31</v>
      </c>
      <c r="Q124" s="69"/>
      <c r="R124" s="76">
        <v>405.30108789000002</v>
      </c>
      <c r="S124" s="77">
        <v>3.6273021585855425E-4</v>
      </c>
      <c r="T124" s="77">
        <f t="shared" si="1"/>
        <v>4.1147653889569103E-3</v>
      </c>
      <c r="U124" s="77">
        <f>R124/'סכום נכסי הקרן'!$C$42</f>
        <v>1.2281142670774562E-4</v>
      </c>
    </row>
    <row r="125" spans="2:21">
      <c r="B125" s="75" t="s">
        <v>408</v>
      </c>
      <c r="C125" s="69">
        <v>1167147</v>
      </c>
      <c r="D125" s="82" t="s">
        <v>117</v>
      </c>
      <c r="E125" s="82" t="s">
        <v>250</v>
      </c>
      <c r="F125" s="69" t="s">
        <v>406</v>
      </c>
      <c r="G125" s="82" t="s">
        <v>274</v>
      </c>
      <c r="H125" s="69" t="s">
        <v>371</v>
      </c>
      <c r="I125" s="69" t="s">
        <v>128</v>
      </c>
      <c r="J125" s="69"/>
      <c r="K125" s="76">
        <v>6.5400000000007861</v>
      </c>
      <c r="L125" s="82" t="s">
        <v>130</v>
      </c>
      <c r="M125" s="83">
        <v>1.5800000000000002E-2</v>
      </c>
      <c r="N125" s="83">
        <v>2.959999999999809E-2</v>
      </c>
      <c r="O125" s="76">
        <v>841044.33708800003</v>
      </c>
      <c r="P125" s="78">
        <v>99.8</v>
      </c>
      <c r="Q125" s="69"/>
      <c r="R125" s="76">
        <v>839.36224702100014</v>
      </c>
      <c r="S125" s="77">
        <v>7.0833745154233441E-4</v>
      </c>
      <c r="T125" s="77">
        <f t="shared" si="1"/>
        <v>8.5215135760417175E-3</v>
      </c>
      <c r="U125" s="77">
        <f>R125/'סכום נכסי הקרן'!$C$42</f>
        <v>2.543375237848988E-4</v>
      </c>
    </row>
    <row r="126" spans="2:21">
      <c r="B126" s="75" t="s">
        <v>409</v>
      </c>
      <c r="C126" s="69">
        <v>1135417</v>
      </c>
      <c r="D126" s="82" t="s">
        <v>117</v>
      </c>
      <c r="E126" s="82" t="s">
        <v>250</v>
      </c>
      <c r="F126" s="69" t="s">
        <v>410</v>
      </c>
      <c r="G126" s="82" t="s">
        <v>390</v>
      </c>
      <c r="H126" s="69" t="s">
        <v>371</v>
      </c>
      <c r="I126" s="69" t="s">
        <v>128</v>
      </c>
      <c r="J126" s="69"/>
      <c r="K126" s="76">
        <v>3.4400000000083075</v>
      </c>
      <c r="L126" s="82" t="s">
        <v>130</v>
      </c>
      <c r="M126" s="83">
        <v>2.2499999999999999E-2</v>
      </c>
      <c r="N126" s="83">
        <v>2.3400000000023735E-2</v>
      </c>
      <c r="O126" s="76">
        <v>121311.26659</v>
      </c>
      <c r="P126" s="78">
        <v>111.13</v>
      </c>
      <c r="Q126" s="69"/>
      <c r="R126" s="76">
        <v>134.81320635200001</v>
      </c>
      <c r="S126" s="77">
        <v>2.9652036723019979E-4</v>
      </c>
      <c r="T126" s="77">
        <f t="shared" si="1"/>
        <v>1.3686731470655949E-3</v>
      </c>
      <c r="U126" s="77">
        <f>R126/'סכום נכסי הקרן'!$C$42</f>
        <v>4.0850130201546237E-5</v>
      </c>
    </row>
    <row r="127" spans="2:21">
      <c r="B127" s="75" t="s">
        <v>411</v>
      </c>
      <c r="C127" s="69">
        <v>1140607</v>
      </c>
      <c r="D127" s="82" t="s">
        <v>117</v>
      </c>
      <c r="E127" s="82" t="s">
        <v>250</v>
      </c>
      <c r="F127" s="69" t="s">
        <v>352</v>
      </c>
      <c r="G127" s="82" t="s">
        <v>274</v>
      </c>
      <c r="H127" s="69" t="s">
        <v>368</v>
      </c>
      <c r="I127" s="69" t="s">
        <v>254</v>
      </c>
      <c r="J127" s="69"/>
      <c r="K127" s="76">
        <v>2.6399999999995023</v>
      </c>
      <c r="L127" s="82" t="s">
        <v>130</v>
      </c>
      <c r="M127" s="83">
        <v>2.1499999999999998E-2</v>
      </c>
      <c r="N127" s="83">
        <v>3.6099999999993318E-2</v>
      </c>
      <c r="O127" s="76">
        <v>1199338.880438</v>
      </c>
      <c r="P127" s="78">
        <v>107.2</v>
      </c>
      <c r="Q127" s="69"/>
      <c r="R127" s="76">
        <v>1285.691290626</v>
      </c>
      <c r="S127" s="77">
        <v>6.1150225342364892E-4</v>
      </c>
      <c r="T127" s="77">
        <f t="shared" si="1"/>
        <v>1.3052809828595906E-2</v>
      </c>
      <c r="U127" s="77">
        <f>R127/'סכום נכסי הקרן'!$C$42</f>
        <v>3.8958094716576671E-4</v>
      </c>
    </row>
    <row r="128" spans="2:21">
      <c r="B128" s="75" t="s">
        <v>412</v>
      </c>
      <c r="C128" s="69">
        <v>1174556</v>
      </c>
      <c r="D128" s="82" t="s">
        <v>117</v>
      </c>
      <c r="E128" s="82" t="s">
        <v>250</v>
      </c>
      <c r="F128" s="69" t="s">
        <v>352</v>
      </c>
      <c r="G128" s="82" t="s">
        <v>274</v>
      </c>
      <c r="H128" s="69" t="s">
        <v>368</v>
      </c>
      <c r="I128" s="69" t="s">
        <v>254</v>
      </c>
      <c r="J128" s="69"/>
      <c r="K128" s="76">
        <v>7.6499999999929651</v>
      </c>
      <c r="L128" s="82" t="s">
        <v>130</v>
      </c>
      <c r="M128" s="83">
        <v>1.15E-2</v>
      </c>
      <c r="N128" s="83">
        <v>3.6699999999973337E-2</v>
      </c>
      <c r="O128" s="76">
        <v>598524.31431100005</v>
      </c>
      <c r="P128" s="78">
        <v>90.26</v>
      </c>
      <c r="Q128" s="69"/>
      <c r="R128" s="76">
        <v>540.22802963200002</v>
      </c>
      <c r="S128" s="77">
        <v>1.3018131482702222E-3</v>
      </c>
      <c r="T128" s="77">
        <f t="shared" si="1"/>
        <v>5.4845932194424489E-3</v>
      </c>
      <c r="U128" s="77">
        <f>R128/'סכום נכסי הקרן'!$C$42</f>
        <v>1.6369602019086305E-4</v>
      </c>
    </row>
    <row r="129" spans="2:21">
      <c r="B129" s="75" t="s">
        <v>413</v>
      </c>
      <c r="C129" s="69">
        <v>1158732</v>
      </c>
      <c r="D129" s="82" t="s">
        <v>117</v>
      </c>
      <c r="E129" s="82" t="s">
        <v>250</v>
      </c>
      <c r="F129" s="69" t="s">
        <v>414</v>
      </c>
      <c r="G129" s="82" t="s">
        <v>126</v>
      </c>
      <c r="H129" s="69" t="s">
        <v>415</v>
      </c>
      <c r="I129" s="69" t="s">
        <v>254</v>
      </c>
      <c r="J129" s="69"/>
      <c r="K129" s="76">
        <v>1.870000000016665</v>
      </c>
      <c r="L129" s="82" t="s">
        <v>130</v>
      </c>
      <c r="M129" s="83">
        <v>1.8500000000000003E-2</v>
      </c>
      <c r="N129" s="83">
        <v>3.6100000000499947E-2</v>
      </c>
      <c r="O129" s="76">
        <v>15525.030556000002</v>
      </c>
      <c r="P129" s="78">
        <v>104.36</v>
      </c>
      <c r="Q129" s="69"/>
      <c r="R129" s="76">
        <v>16.201921678999998</v>
      </c>
      <c r="S129" s="77">
        <v>1.7538360228159056E-5</v>
      </c>
      <c r="T129" s="77">
        <f t="shared" si="1"/>
        <v>1.6448785495841919E-4</v>
      </c>
      <c r="U129" s="77">
        <f>R129/'סכום נכסי הקרן'!$C$42</f>
        <v>4.9093900220301802E-6</v>
      </c>
    </row>
    <row r="130" spans="2:21">
      <c r="B130" s="75" t="s">
        <v>416</v>
      </c>
      <c r="C130" s="69">
        <v>1191824</v>
      </c>
      <c r="D130" s="82" t="s">
        <v>117</v>
      </c>
      <c r="E130" s="82" t="s">
        <v>250</v>
      </c>
      <c r="F130" s="69" t="s">
        <v>414</v>
      </c>
      <c r="G130" s="82" t="s">
        <v>126</v>
      </c>
      <c r="H130" s="69" t="s">
        <v>415</v>
      </c>
      <c r="I130" s="69" t="s">
        <v>254</v>
      </c>
      <c r="J130" s="69"/>
      <c r="K130" s="76">
        <v>2.600000000001002</v>
      </c>
      <c r="L130" s="82" t="s">
        <v>130</v>
      </c>
      <c r="M130" s="83">
        <v>3.2000000000000001E-2</v>
      </c>
      <c r="N130" s="83">
        <v>3.540000000000651E-2</v>
      </c>
      <c r="O130" s="76">
        <v>396127.496636</v>
      </c>
      <c r="P130" s="78">
        <v>100.8</v>
      </c>
      <c r="Q130" s="69"/>
      <c r="R130" s="76">
        <v>399.29650558100002</v>
      </c>
      <c r="S130" s="77">
        <v>1.4584422393726299E-3</v>
      </c>
      <c r="T130" s="77">
        <f t="shared" si="1"/>
        <v>4.0538046656861115E-3</v>
      </c>
      <c r="U130" s="77">
        <f>R130/'סכום נכסי הקרן'!$C$42</f>
        <v>1.2099196127282303E-4</v>
      </c>
    </row>
    <row r="131" spans="2:21">
      <c r="B131" s="75" t="s">
        <v>417</v>
      </c>
      <c r="C131" s="69">
        <v>1155357</v>
      </c>
      <c r="D131" s="82" t="s">
        <v>117</v>
      </c>
      <c r="E131" s="82" t="s">
        <v>250</v>
      </c>
      <c r="F131" s="69" t="s">
        <v>418</v>
      </c>
      <c r="G131" s="82" t="s">
        <v>126</v>
      </c>
      <c r="H131" s="69" t="s">
        <v>415</v>
      </c>
      <c r="I131" s="69" t="s">
        <v>254</v>
      </c>
      <c r="J131" s="69"/>
      <c r="K131" s="76">
        <v>1</v>
      </c>
      <c r="L131" s="82" t="s">
        <v>130</v>
      </c>
      <c r="M131" s="83">
        <v>3.15E-2</v>
      </c>
      <c r="N131" s="83">
        <v>3.0399999999944551E-2</v>
      </c>
      <c r="O131" s="76">
        <v>192107.37757899999</v>
      </c>
      <c r="P131" s="78">
        <v>108.89</v>
      </c>
      <c r="Q131" s="69"/>
      <c r="R131" s="76">
        <v>209.18571600399997</v>
      </c>
      <c r="S131" s="77">
        <v>1.4167945254020175E-3</v>
      </c>
      <c r="T131" s="77">
        <f t="shared" si="1"/>
        <v>2.1237301596166431E-3</v>
      </c>
      <c r="U131" s="77">
        <f>R131/'סכום נכסי הקרן'!$C$42</f>
        <v>6.3385954286668448E-5</v>
      </c>
    </row>
    <row r="132" spans="2:21">
      <c r="B132" s="75" t="s">
        <v>419</v>
      </c>
      <c r="C132" s="69">
        <v>1184779</v>
      </c>
      <c r="D132" s="82" t="s">
        <v>117</v>
      </c>
      <c r="E132" s="82" t="s">
        <v>250</v>
      </c>
      <c r="F132" s="69" t="s">
        <v>418</v>
      </c>
      <c r="G132" s="82" t="s">
        <v>126</v>
      </c>
      <c r="H132" s="69" t="s">
        <v>415</v>
      </c>
      <c r="I132" s="69" t="s">
        <v>254</v>
      </c>
      <c r="J132" s="69"/>
      <c r="K132" s="76">
        <v>2.6499999999971982</v>
      </c>
      <c r="L132" s="82" t="s">
        <v>130</v>
      </c>
      <c r="M132" s="83">
        <v>0.01</v>
      </c>
      <c r="N132" s="83">
        <v>3.909999999996825E-2</v>
      </c>
      <c r="O132" s="76">
        <v>544458.13767900004</v>
      </c>
      <c r="P132" s="78">
        <v>98.34</v>
      </c>
      <c r="Q132" s="69"/>
      <c r="R132" s="76">
        <v>535.42014137000001</v>
      </c>
      <c r="S132" s="77">
        <v>1.1795275843909097E-3</v>
      </c>
      <c r="T132" s="77">
        <f t="shared" si="1"/>
        <v>5.4357817733211413E-3</v>
      </c>
      <c r="U132" s="77">
        <f>R132/'סכום נכסי הקרן'!$C$42</f>
        <v>1.6223916839709757E-4</v>
      </c>
    </row>
    <row r="133" spans="2:21">
      <c r="B133" s="75" t="s">
        <v>420</v>
      </c>
      <c r="C133" s="69">
        <v>1192442</v>
      </c>
      <c r="D133" s="82" t="s">
        <v>117</v>
      </c>
      <c r="E133" s="82" t="s">
        <v>250</v>
      </c>
      <c r="F133" s="69" t="s">
        <v>418</v>
      </c>
      <c r="G133" s="82" t="s">
        <v>126</v>
      </c>
      <c r="H133" s="69" t="s">
        <v>415</v>
      </c>
      <c r="I133" s="69" t="s">
        <v>254</v>
      </c>
      <c r="J133" s="69"/>
      <c r="K133" s="76">
        <v>3.7000000000045992</v>
      </c>
      <c r="L133" s="82" t="s">
        <v>130</v>
      </c>
      <c r="M133" s="83">
        <v>3.2300000000000002E-2</v>
      </c>
      <c r="N133" s="83">
        <v>3.9800000000056721E-2</v>
      </c>
      <c r="O133" s="76">
        <v>263250.97440000001</v>
      </c>
      <c r="P133" s="78">
        <v>99.12</v>
      </c>
      <c r="Q133" s="69"/>
      <c r="R133" s="76">
        <v>260.93436422399998</v>
      </c>
      <c r="S133" s="77">
        <v>1.0323567623529413E-3</v>
      </c>
      <c r="T133" s="77">
        <f t="shared" si="1"/>
        <v>2.6491014279976287E-3</v>
      </c>
      <c r="U133" s="77">
        <f>R133/'סכום נכסי הקרן'!$C$42</f>
        <v>7.9066458257633112E-5</v>
      </c>
    </row>
    <row r="134" spans="2:21">
      <c r="B134" s="75" t="s">
        <v>421</v>
      </c>
      <c r="C134" s="69">
        <v>1139849</v>
      </c>
      <c r="D134" s="82" t="s">
        <v>117</v>
      </c>
      <c r="E134" s="82" t="s">
        <v>250</v>
      </c>
      <c r="F134" s="69" t="s">
        <v>422</v>
      </c>
      <c r="G134" s="82" t="s">
        <v>274</v>
      </c>
      <c r="H134" s="69" t="s">
        <v>423</v>
      </c>
      <c r="I134" s="69" t="s">
        <v>128</v>
      </c>
      <c r="J134" s="69"/>
      <c r="K134" s="76">
        <v>2.4599999999976037</v>
      </c>
      <c r="L134" s="82" t="s">
        <v>130</v>
      </c>
      <c r="M134" s="83">
        <v>2.5000000000000001E-2</v>
      </c>
      <c r="N134" s="83">
        <v>3.319999999996983E-2</v>
      </c>
      <c r="O134" s="76">
        <v>207081.968609</v>
      </c>
      <c r="P134" s="78">
        <v>108.84</v>
      </c>
      <c r="Q134" s="69"/>
      <c r="R134" s="76">
        <v>225.388020049</v>
      </c>
      <c r="S134" s="77">
        <v>5.8222407185633891E-4</v>
      </c>
      <c r="T134" s="77">
        <f t="shared" si="1"/>
        <v>2.2882218964950219E-3</v>
      </c>
      <c r="U134" s="77">
        <f>R134/'סכום נכסי הקרן'!$C$42</f>
        <v>6.8295460170499629E-5</v>
      </c>
    </row>
    <row r="135" spans="2:21">
      <c r="B135" s="75" t="s">
        <v>424</v>
      </c>
      <c r="C135" s="69">
        <v>1142629</v>
      </c>
      <c r="D135" s="82" t="s">
        <v>117</v>
      </c>
      <c r="E135" s="82" t="s">
        <v>250</v>
      </c>
      <c r="F135" s="69" t="s">
        <v>422</v>
      </c>
      <c r="G135" s="82" t="s">
        <v>274</v>
      </c>
      <c r="H135" s="69" t="s">
        <v>423</v>
      </c>
      <c r="I135" s="69" t="s">
        <v>128</v>
      </c>
      <c r="J135" s="69"/>
      <c r="K135" s="76">
        <v>5.4200000000028696</v>
      </c>
      <c r="L135" s="82" t="s">
        <v>130</v>
      </c>
      <c r="M135" s="83">
        <v>1.9E-2</v>
      </c>
      <c r="N135" s="83">
        <v>3.8600000000003021E-2</v>
      </c>
      <c r="O135" s="76">
        <v>266909.21749399998</v>
      </c>
      <c r="P135" s="78">
        <v>99.2</v>
      </c>
      <c r="Q135" s="69"/>
      <c r="R135" s="76">
        <v>264.77395107200005</v>
      </c>
      <c r="S135" s="77">
        <v>8.8810119552659738E-4</v>
      </c>
      <c r="T135" s="77">
        <f t="shared" si="1"/>
        <v>2.6880823227993043E-3</v>
      </c>
      <c r="U135" s="77">
        <f>R135/'סכום נכסי הקרן'!$C$42</f>
        <v>8.0229902306663543E-5</v>
      </c>
    </row>
    <row r="136" spans="2:21">
      <c r="B136" s="75" t="s">
        <v>425</v>
      </c>
      <c r="C136" s="69">
        <v>1183151</v>
      </c>
      <c r="D136" s="82" t="s">
        <v>117</v>
      </c>
      <c r="E136" s="82" t="s">
        <v>250</v>
      </c>
      <c r="F136" s="69" t="s">
        <v>422</v>
      </c>
      <c r="G136" s="82" t="s">
        <v>274</v>
      </c>
      <c r="H136" s="69" t="s">
        <v>423</v>
      </c>
      <c r="I136" s="69" t="s">
        <v>128</v>
      </c>
      <c r="J136" s="69"/>
      <c r="K136" s="76">
        <v>7.190000000000496</v>
      </c>
      <c r="L136" s="82" t="s">
        <v>130</v>
      </c>
      <c r="M136" s="83">
        <v>3.9000000000000003E-3</v>
      </c>
      <c r="N136" s="83">
        <v>4.1900000000004954E-2</v>
      </c>
      <c r="O136" s="76">
        <v>276453.95941800001</v>
      </c>
      <c r="P136" s="78">
        <v>80.430000000000007</v>
      </c>
      <c r="Q136" s="69"/>
      <c r="R136" s="76">
        <v>222.35191063099998</v>
      </c>
      <c r="S136" s="77">
        <v>1.1763998273106382E-3</v>
      </c>
      <c r="T136" s="77">
        <f t="shared" si="1"/>
        <v>2.2573981994373346E-3</v>
      </c>
      <c r="U136" s="77">
        <f>R136/'סכום נכסי הקרן'!$C$42</f>
        <v>6.7375480085554465E-5</v>
      </c>
    </row>
    <row r="137" spans="2:21">
      <c r="B137" s="75" t="s">
        <v>426</v>
      </c>
      <c r="C137" s="69">
        <v>1177526</v>
      </c>
      <c r="D137" s="82" t="s">
        <v>117</v>
      </c>
      <c r="E137" s="82" t="s">
        <v>250</v>
      </c>
      <c r="F137" s="69" t="s">
        <v>427</v>
      </c>
      <c r="G137" s="82" t="s">
        <v>428</v>
      </c>
      <c r="H137" s="69" t="s">
        <v>415</v>
      </c>
      <c r="I137" s="69" t="s">
        <v>254</v>
      </c>
      <c r="J137" s="69"/>
      <c r="K137" s="76">
        <v>4.5000000000000009</v>
      </c>
      <c r="L137" s="82" t="s">
        <v>130</v>
      </c>
      <c r="M137" s="83">
        <v>7.4999999999999997E-3</v>
      </c>
      <c r="N137" s="83">
        <v>4.5299999999980932E-2</v>
      </c>
      <c r="O137" s="76">
        <v>173147.10881100001</v>
      </c>
      <c r="P137" s="78">
        <v>90.85</v>
      </c>
      <c r="Q137" s="69"/>
      <c r="R137" s="76">
        <v>157.30415201</v>
      </c>
      <c r="S137" s="77">
        <v>3.2945636187908383E-4</v>
      </c>
      <c r="T137" s="77">
        <f t="shared" si="1"/>
        <v>1.5970094815181835E-3</v>
      </c>
      <c r="U137" s="77">
        <f>R137/'סכום נכסי הקרן'!$C$42</f>
        <v>4.7665175131835221E-5</v>
      </c>
    </row>
    <row r="138" spans="2:21">
      <c r="B138" s="75" t="s">
        <v>429</v>
      </c>
      <c r="C138" s="69">
        <v>1184555</v>
      </c>
      <c r="D138" s="82" t="s">
        <v>117</v>
      </c>
      <c r="E138" s="82" t="s">
        <v>250</v>
      </c>
      <c r="F138" s="69" t="s">
        <v>427</v>
      </c>
      <c r="G138" s="82" t="s">
        <v>428</v>
      </c>
      <c r="H138" s="69" t="s">
        <v>415</v>
      </c>
      <c r="I138" s="69" t="s">
        <v>254</v>
      </c>
      <c r="J138" s="69"/>
      <c r="K138" s="76">
        <v>5.5500000000022931</v>
      </c>
      <c r="L138" s="82" t="s">
        <v>130</v>
      </c>
      <c r="M138" s="83">
        <v>7.4999999999999997E-3</v>
      </c>
      <c r="N138" s="83">
        <v>4.5700000000016373E-2</v>
      </c>
      <c r="O138" s="76">
        <v>890120.01934500004</v>
      </c>
      <c r="P138" s="78">
        <v>85.68</v>
      </c>
      <c r="Q138" s="69"/>
      <c r="R138" s="76">
        <v>762.6548342750001</v>
      </c>
      <c r="S138" s="77">
        <v>1.0257686976971718E-3</v>
      </c>
      <c r="T138" s="77">
        <f t="shared" si="1"/>
        <v>7.7427517703755619E-3</v>
      </c>
      <c r="U138" s="77">
        <f>R138/'סכום נכסי הקרן'!$C$42</f>
        <v>2.310941941224012E-4</v>
      </c>
    </row>
    <row r="139" spans="2:21">
      <c r="B139" s="75" t="s">
        <v>430</v>
      </c>
      <c r="C139" s="69">
        <v>1130632</v>
      </c>
      <c r="D139" s="82" t="s">
        <v>117</v>
      </c>
      <c r="E139" s="82" t="s">
        <v>250</v>
      </c>
      <c r="F139" s="69" t="s">
        <v>400</v>
      </c>
      <c r="G139" s="82" t="s">
        <v>274</v>
      </c>
      <c r="H139" s="69" t="s">
        <v>415</v>
      </c>
      <c r="I139" s="69" t="s">
        <v>254</v>
      </c>
      <c r="J139" s="69"/>
      <c r="K139" s="76">
        <v>1.0799999999450969</v>
      </c>
      <c r="L139" s="82" t="s">
        <v>130</v>
      </c>
      <c r="M139" s="83">
        <v>3.4500000000000003E-2</v>
      </c>
      <c r="N139" s="83">
        <v>2.1199999999176451E-2</v>
      </c>
      <c r="O139" s="76">
        <v>2612.2478980000001</v>
      </c>
      <c r="P139" s="78">
        <v>111.56</v>
      </c>
      <c r="Q139" s="69"/>
      <c r="R139" s="76">
        <v>2.914223802</v>
      </c>
      <c r="S139" s="77">
        <v>2.0212351909922747E-5</v>
      </c>
      <c r="T139" s="77">
        <f t="shared" si="1"/>
        <v>2.9586269552275433E-5</v>
      </c>
      <c r="U139" s="77">
        <f>R139/'סכום נכסי הקרן'!$C$42</f>
        <v>8.8304718038759857E-7</v>
      </c>
    </row>
    <row r="140" spans="2:21">
      <c r="B140" s="75" t="s">
        <v>431</v>
      </c>
      <c r="C140" s="69">
        <v>1138668</v>
      </c>
      <c r="D140" s="82" t="s">
        <v>117</v>
      </c>
      <c r="E140" s="82" t="s">
        <v>250</v>
      </c>
      <c r="F140" s="69" t="s">
        <v>400</v>
      </c>
      <c r="G140" s="82" t="s">
        <v>274</v>
      </c>
      <c r="H140" s="69" t="s">
        <v>415</v>
      </c>
      <c r="I140" s="69" t="s">
        <v>254</v>
      </c>
      <c r="J140" s="69"/>
      <c r="K140" s="76">
        <v>1.9399999999087754</v>
      </c>
      <c r="L140" s="82" t="s">
        <v>130</v>
      </c>
      <c r="M140" s="83">
        <v>2.0499999999999997E-2</v>
      </c>
      <c r="N140" s="83">
        <v>4.2300000000280696E-2</v>
      </c>
      <c r="O140" s="76">
        <v>5352.8172450000002</v>
      </c>
      <c r="P140" s="78">
        <v>106.49</v>
      </c>
      <c r="Q140" s="69"/>
      <c r="R140" s="76">
        <v>5.7002152079999995</v>
      </c>
      <c r="S140" s="77">
        <v>1.2765182273853009E-5</v>
      </c>
      <c r="T140" s="77">
        <f t="shared" ref="T140:T202" si="2">IFERROR(R140/$R$11,0)</f>
        <v>5.7870676759323156E-5</v>
      </c>
      <c r="U140" s="77">
        <f>R140/'סכום נכסי הקרן'!$C$42</f>
        <v>1.7272383004944341E-6</v>
      </c>
    </row>
    <row r="141" spans="2:21">
      <c r="B141" s="75" t="s">
        <v>432</v>
      </c>
      <c r="C141" s="69">
        <v>1141696</v>
      </c>
      <c r="D141" s="82" t="s">
        <v>117</v>
      </c>
      <c r="E141" s="82" t="s">
        <v>250</v>
      </c>
      <c r="F141" s="69" t="s">
        <v>400</v>
      </c>
      <c r="G141" s="82" t="s">
        <v>274</v>
      </c>
      <c r="H141" s="69" t="s">
        <v>415</v>
      </c>
      <c r="I141" s="69" t="s">
        <v>254</v>
      </c>
      <c r="J141" s="69"/>
      <c r="K141" s="76">
        <v>2.669999999995698</v>
      </c>
      <c r="L141" s="82" t="s">
        <v>130</v>
      </c>
      <c r="M141" s="83">
        <v>2.0499999999999997E-2</v>
      </c>
      <c r="N141" s="83">
        <v>4.3799999999908128E-2</v>
      </c>
      <c r="O141" s="76">
        <v>263514.48945499997</v>
      </c>
      <c r="P141" s="78">
        <v>104.09</v>
      </c>
      <c r="Q141" s="69"/>
      <c r="R141" s="76">
        <v>274.29223295399999</v>
      </c>
      <c r="S141" s="77">
        <v>3.4397413767775487E-4</v>
      </c>
      <c r="T141" s="77">
        <f t="shared" si="2"/>
        <v>2.7847154136559928E-3</v>
      </c>
      <c r="U141" s="77">
        <f>R141/'סכום נכסי הקרן'!$C$42</f>
        <v>8.3114063767518437E-5</v>
      </c>
    </row>
    <row r="142" spans="2:21">
      <c r="B142" s="75" t="s">
        <v>433</v>
      </c>
      <c r="C142" s="69">
        <v>1165141</v>
      </c>
      <c r="D142" s="82" t="s">
        <v>117</v>
      </c>
      <c r="E142" s="82" t="s">
        <v>250</v>
      </c>
      <c r="F142" s="69" t="s">
        <v>400</v>
      </c>
      <c r="G142" s="82" t="s">
        <v>274</v>
      </c>
      <c r="H142" s="69" t="s">
        <v>415</v>
      </c>
      <c r="I142" s="69" t="s">
        <v>254</v>
      </c>
      <c r="J142" s="69"/>
      <c r="K142" s="76">
        <v>5.7399999999953151</v>
      </c>
      <c r="L142" s="82" t="s">
        <v>130</v>
      </c>
      <c r="M142" s="83">
        <v>8.3999999999999995E-3</v>
      </c>
      <c r="N142" s="83">
        <v>4.5499999999941441E-2</v>
      </c>
      <c r="O142" s="76">
        <v>251182.30640599999</v>
      </c>
      <c r="P142" s="78">
        <v>88.4</v>
      </c>
      <c r="Q142" s="69"/>
      <c r="R142" s="76">
        <v>222.00778824600002</v>
      </c>
      <c r="S142" s="77">
        <v>3.7088616469397532E-4</v>
      </c>
      <c r="T142" s="77">
        <f t="shared" si="2"/>
        <v>2.2539045426925803E-3</v>
      </c>
      <c r="U142" s="77">
        <f>R142/'סכום נכסי הקרן'!$C$42</f>
        <v>6.7271206590302008E-5</v>
      </c>
    </row>
    <row r="143" spans="2:21">
      <c r="B143" s="75" t="s">
        <v>434</v>
      </c>
      <c r="C143" s="69">
        <v>1178367</v>
      </c>
      <c r="D143" s="82" t="s">
        <v>117</v>
      </c>
      <c r="E143" s="82" t="s">
        <v>250</v>
      </c>
      <c r="F143" s="69" t="s">
        <v>400</v>
      </c>
      <c r="G143" s="82" t="s">
        <v>274</v>
      </c>
      <c r="H143" s="69" t="s">
        <v>415</v>
      </c>
      <c r="I143" s="69" t="s">
        <v>254</v>
      </c>
      <c r="J143" s="69"/>
      <c r="K143" s="76">
        <v>6.539999999953559</v>
      </c>
      <c r="L143" s="82" t="s">
        <v>130</v>
      </c>
      <c r="M143" s="83">
        <v>5.0000000000000001E-3</v>
      </c>
      <c r="N143" s="83">
        <v>3.7899999999714204E-2</v>
      </c>
      <c r="O143" s="76">
        <v>64600.402900000001</v>
      </c>
      <c r="P143" s="78">
        <v>86.66</v>
      </c>
      <c r="Q143" s="69"/>
      <c r="R143" s="76">
        <v>55.982711139999999</v>
      </c>
      <c r="S143" s="77">
        <v>3.5863052237596234E-4</v>
      </c>
      <c r="T143" s="77">
        <f t="shared" si="2"/>
        <v>5.683570290375429E-4</v>
      </c>
      <c r="U143" s="77">
        <f>R143/'סכום נכסי הקרן'!$C$42</f>
        <v>1.6963479328081614E-5</v>
      </c>
    </row>
    <row r="144" spans="2:21">
      <c r="B144" s="75" t="s">
        <v>435</v>
      </c>
      <c r="C144" s="69">
        <v>1178375</v>
      </c>
      <c r="D144" s="82" t="s">
        <v>117</v>
      </c>
      <c r="E144" s="82" t="s">
        <v>250</v>
      </c>
      <c r="F144" s="69" t="s">
        <v>400</v>
      </c>
      <c r="G144" s="82" t="s">
        <v>274</v>
      </c>
      <c r="H144" s="69" t="s">
        <v>415</v>
      </c>
      <c r="I144" s="69" t="s">
        <v>254</v>
      </c>
      <c r="J144" s="69"/>
      <c r="K144" s="76">
        <v>6.3899999999788797</v>
      </c>
      <c r="L144" s="82" t="s">
        <v>130</v>
      </c>
      <c r="M144" s="83">
        <v>9.7000000000000003E-3</v>
      </c>
      <c r="N144" s="83">
        <v>4.5199999999860824E-2</v>
      </c>
      <c r="O144" s="76">
        <v>191158.83285400001</v>
      </c>
      <c r="P144" s="78">
        <v>85.7</v>
      </c>
      <c r="Q144" s="69"/>
      <c r="R144" s="76">
        <v>163.823130814</v>
      </c>
      <c r="S144" s="77">
        <v>4.5835428766606784E-4</v>
      </c>
      <c r="T144" s="77">
        <f t="shared" si="2"/>
        <v>1.6631925467887189E-3</v>
      </c>
      <c r="U144" s="77">
        <f>R144/'סכום נכסי הקרן'!$C$42</f>
        <v>4.9640509300723711E-5</v>
      </c>
    </row>
    <row r="145" spans="2:21">
      <c r="B145" s="75" t="s">
        <v>436</v>
      </c>
      <c r="C145" s="69">
        <v>1171214</v>
      </c>
      <c r="D145" s="82" t="s">
        <v>117</v>
      </c>
      <c r="E145" s="82" t="s">
        <v>250</v>
      </c>
      <c r="F145" s="69" t="s">
        <v>437</v>
      </c>
      <c r="G145" s="82" t="s">
        <v>438</v>
      </c>
      <c r="H145" s="69" t="s">
        <v>423</v>
      </c>
      <c r="I145" s="69" t="s">
        <v>128</v>
      </c>
      <c r="J145" s="69"/>
      <c r="K145" s="76">
        <v>1.5300000000007115</v>
      </c>
      <c r="L145" s="82" t="s">
        <v>130</v>
      </c>
      <c r="M145" s="83">
        <v>1.8500000000000003E-2</v>
      </c>
      <c r="N145" s="83">
        <v>3.7499999999999999E-2</v>
      </c>
      <c r="O145" s="76">
        <v>422476.57214900001</v>
      </c>
      <c r="P145" s="78">
        <v>106.43</v>
      </c>
      <c r="Q145" s="69"/>
      <c r="R145" s="76">
        <v>449.64182985600002</v>
      </c>
      <c r="S145" s="77">
        <v>6.0291781617336458E-4</v>
      </c>
      <c r="T145" s="77">
        <f t="shared" si="2"/>
        <v>4.5649288743603448E-3</v>
      </c>
      <c r="U145" s="77">
        <f>R145/'סכום נכסי הקרן'!$C$42</f>
        <v>1.3624724009397173E-4</v>
      </c>
    </row>
    <row r="146" spans="2:21">
      <c r="B146" s="75" t="s">
        <v>439</v>
      </c>
      <c r="C146" s="69">
        <v>1175660</v>
      </c>
      <c r="D146" s="82" t="s">
        <v>117</v>
      </c>
      <c r="E146" s="82" t="s">
        <v>250</v>
      </c>
      <c r="F146" s="69" t="s">
        <v>437</v>
      </c>
      <c r="G146" s="82" t="s">
        <v>438</v>
      </c>
      <c r="H146" s="69" t="s">
        <v>423</v>
      </c>
      <c r="I146" s="69" t="s">
        <v>128</v>
      </c>
      <c r="J146" s="69"/>
      <c r="K146" s="76">
        <v>1.3800000000000467</v>
      </c>
      <c r="L146" s="82" t="s">
        <v>130</v>
      </c>
      <c r="M146" s="83">
        <v>0.01</v>
      </c>
      <c r="N146" s="83">
        <v>4.5200000000001878E-2</v>
      </c>
      <c r="O146" s="76">
        <v>414620.421049</v>
      </c>
      <c r="P146" s="78">
        <v>103.05</v>
      </c>
      <c r="Q146" s="69"/>
      <c r="R146" s="76">
        <v>427.26631637100002</v>
      </c>
      <c r="S146" s="77">
        <v>4.3585336281436513E-4</v>
      </c>
      <c r="T146" s="77">
        <f t="shared" si="2"/>
        <v>4.3377644496914308E-3</v>
      </c>
      <c r="U146" s="77">
        <f>R146/'סכום נכסי הקרן'!$C$42</f>
        <v>1.2946717259226036E-4</v>
      </c>
    </row>
    <row r="147" spans="2:21">
      <c r="B147" s="75" t="s">
        <v>440</v>
      </c>
      <c r="C147" s="69">
        <v>1182831</v>
      </c>
      <c r="D147" s="82" t="s">
        <v>117</v>
      </c>
      <c r="E147" s="82" t="s">
        <v>250</v>
      </c>
      <c r="F147" s="69" t="s">
        <v>437</v>
      </c>
      <c r="G147" s="82" t="s">
        <v>438</v>
      </c>
      <c r="H147" s="69" t="s">
        <v>423</v>
      </c>
      <c r="I147" s="69" t="s">
        <v>128</v>
      </c>
      <c r="J147" s="69"/>
      <c r="K147" s="76">
        <v>4.3700000000008137</v>
      </c>
      <c r="L147" s="82" t="s">
        <v>130</v>
      </c>
      <c r="M147" s="83">
        <v>0.01</v>
      </c>
      <c r="N147" s="83">
        <v>5.1900000000006885E-2</v>
      </c>
      <c r="O147" s="76">
        <v>898629.28692300012</v>
      </c>
      <c r="P147" s="78">
        <v>88.87</v>
      </c>
      <c r="Q147" s="69"/>
      <c r="R147" s="76">
        <v>798.61184125499994</v>
      </c>
      <c r="S147" s="77">
        <v>7.5894026046274766E-4</v>
      </c>
      <c r="T147" s="77">
        <f t="shared" si="2"/>
        <v>8.107800501386965E-3</v>
      </c>
      <c r="U147" s="77">
        <f>R147/'סכום נכסי הקרן'!$C$42</f>
        <v>2.4198962830527873E-4</v>
      </c>
    </row>
    <row r="148" spans="2:21">
      <c r="B148" s="75" t="s">
        <v>441</v>
      </c>
      <c r="C148" s="69">
        <v>1191659</v>
      </c>
      <c r="D148" s="82" t="s">
        <v>117</v>
      </c>
      <c r="E148" s="82" t="s">
        <v>250</v>
      </c>
      <c r="F148" s="69" t="s">
        <v>437</v>
      </c>
      <c r="G148" s="82" t="s">
        <v>438</v>
      </c>
      <c r="H148" s="69" t="s">
        <v>423</v>
      </c>
      <c r="I148" s="69" t="s">
        <v>128</v>
      </c>
      <c r="J148" s="69"/>
      <c r="K148" s="76">
        <v>3.0399999999985519</v>
      </c>
      <c r="L148" s="82" t="s">
        <v>130</v>
      </c>
      <c r="M148" s="83">
        <v>3.5400000000000001E-2</v>
      </c>
      <c r="N148" s="83">
        <v>4.7899999999985517E-2</v>
      </c>
      <c r="O148" s="76">
        <v>622552.98</v>
      </c>
      <c r="P148" s="78">
        <v>97.61</v>
      </c>
      <c r="Q148" s="69"/>
      <c r="R148" s="76">
        <v>607.67396597200002</v>
      </c>
      <c r="S148" s="77">
        <v>9.0617746466572537E-4</v>
      </c>
      <c r="T148" s="77">
        <f t="shared" si="2"/>
        <v>6.1693291176913674E-3</v>
      </c>
      <c r="U148" s="77">
        <f>R148/'סכום נכסי הקרן'!$C$42</f>
        <v>1.8413300374468773E-4</v>
      </c>
    </row>
    <row r="149" spans="2:21">
      <c r="B149" s="75" t="s">
        <v>442</v>
      </c>
      <c r="C149" s="69">
        <v>1139542</v>
      </c>
      <c r="D149" s="82" t="s">
        <v>117</v>
      </c>
      <c r="E149" s="82" t="s">
        <v>250</v>
      </c>
      <c r="F149" s="69" t="s">
        <v>443</v>
      </c>
      <c r="G149" s="82" t="s">
        <v>284</v>
      </c>
      <c r="H149" s="69" t="s">
        <v>415</v>
      </c>
      <c r="I149" s="69" t="s">
        <v>254</v>
      </c>
      <c r="J149" s="69"/>
      <c r="K149" s="76">
        <v>3.0299999999855274</v>
      </c>
      <c r="L149" s="82" t="s">
        <v>130</v>
      </c>
      <c r="M149" s="83">
        <v>1.9400000000000001E-2</v>
      </c>
      <c r="N149" s="83">
        <v>2.469999999984937E-2</v>
      </c>
      <c r="O149" s="76">
        <v>62221.736999000001</v>
      </c>
      <c r="P149" s="78">
        <v>108.83</v>
      </c>
      <c r="Q149" s="69"/>
      <c r="R149" s="76">
        <v>67.715912666000008</v>
      </c>
      <c r="S149" s="77">
        <v>1.7214645427172338E-4</v>
      </c>
      <c r="T149" s="77">
        <f t="shared" si="2"/>
        <v>6.8747679699124851E-4</v>
      </c>
      <c r="U149" s="77">
        <f>R149/'סכום נכסי הקרן'!$C$42</f>
        <v>2.051878984244333E-5</v>
      </c>
    </row>
    <row r="150" spans="2:21">
      <c r="B150" s="75" t="s">
        <v>444</v>
      </c>
      <c r="C150" s="69">
        <v>1142595</v>
      </c>
      <c r="D150" s="82" t="s">
        <v>117</v>
      </c>
      <c r="E150" s="82" t="s">
        <v>250</v>
      </c>
      <c r="F150" s="69" t="s">
        <v>443</v>
      </c>
      <c r="G150" s="82" t="s">
        <v>284</v>
      </c>
      <c r="H150" s="69" t="s">
        <v>415</v>
      </c>
      <c r="I150" s="69" t="s">
        <v>254</v>
      </c>
      <c r="J150" s="69"/>
      <c r="K150" s="76">
        <v>4.000000000001287</v>
      </c>
      <c r="L150" s="82" t="s">
        <v>130</v>
      </c>
      <c r="M150" s="83">
        <v>1.23E-2</v>
      </c>
      <c r="N150" s="83">
        <v>2.6300000000004497E-2</v>
      </c>
      <c r="O150" s="76">
        <v>746487.73103599995</v>
      </c>
      <c r="P150" s="78">
        <v>104.15</v>
      </c>
      <c r="Q150" s="69"/>
      <c r="R150" s="76">
        <v>777.46694585500006</v>
      </c>
      <c r="S150" s="77">
        <v>5.8701260212839514E-4</v>
      </c>
      <c r="T150" s="77">
        <f t="shared" si="2"/>
        <v>7.8931297631513759E-3</v>
      </c>
      <c r="U150" s="77">
        <f>R150/'סכום נכסי הקרן'!$C$42</f>
        <v>2.3558245386323819E-4</v>
      </c>
    </row>
    <row r="151" spans="2:21">
      <c r="B151" s="75" t="s">
        <v>445</v>
      </c>
      <c r="C151" s="69">
        <v>1820190</v>
      </c>
      <c r="D151" s="82" t="s">
        <v>117</v>
      </c>
      <c r="E151" s="82" t="s">
        <v>250</v>
      </c>
      <c r="F151" s="69" t="s">
        <v>446</v>
      </c>
      <c r="G151" s="82" t="s">
        <v>447</v>
      </c>
      <c r="H151" s="69" t="s">
        <v>448</v>
      </c>
      <c r="I151" s="69" t="s">
        <v>128</v>
      </c>
      <c r="J151" s="69"/>
      <c r="K151" s="69">
        <v>1.2</v>
      </c>
      <c r="L151" s="82" t="s">
        <v>130</v>
      </c>
      <c r="M151" s="83">
        <v>4.6500000000000007E-2</v>
      </c>
      <c r="N151" s="83">
        <v>5.1104052573932093E-2</v>
      </c>
      <c r="O151" s="76">
        <v>4.091E-3</v>
      </c>
      <c r="P151" s="78">
        <v>110.23</v>
      </c>
      <c r="Q151" s="69"/>
      <c r="R151" s="76">
        <v>4.5649999999999995E-6</v>
      </c>
      <c r="S151" s="77">
        <v>9.514546488013672E-12</v>
      </c>
      <c r="T151" s="77">
        <f t="shared" si="2"/>
        <v>4.6345555345971102E-11</v>
      </c>
      <c r="U151" s="77">
        <f>R151/'סכום נכסי הקרן'!$C$42</f>
        <v>1.3832535358824808E-12</v>
      </c>
    </row>
    <row r="152" spans="2:21">
      <c r="B152" s="75" t="s">
        <v>449</v>
      </c>
      <c r="C152" s="69">
        <v>1142231</v>
      </c>
      <c r="D152" s="82" t="s">
        <v>117</v>
      </c>
      <c r="E152" s="82" t="s">
        <v>250</v>
      </c>
      <c r="F152" s="69" t="s">
        <v>450</v>
      </c>
      <c r="G152" s="82" t="s">
        <v>447</v>
      </c>
      <c r="H152" s="69" t="s">
        <v>448</v>
      </c>
      <c r="I152" s="69" t="s">
        <v>128</v>
      </c>
      <c r="J152" s="69"/>
      <c r="K152" s="76">
        <v>2.8600000000039487</v>
      </c>
      <c r="L152" s="82" t="s">
        <v>130</v>
      </c>
      <c r="M152" s="83">
        <v>2.5699999999999997E-2</v>
      </c>
      <c r="N152" s="83">
        <v>4.590000000011564E-2</v>
      </c>
      <c r="O152" s="76">
        <v>202145.94086</v>
      </c>
      <c r="P152" s="78">
        <v>105.24</v>
      </c>
      <c r="Q152" s="69"/>
      <c r="R152" s="76">
        <v>212.73837790600001</v>
      </c>
      <c r="S152" s="77">
        <v>1.6996996382505767E-4</v>
      </c>
      <c r="T152" s="77">
        <f t="shared" si="2"/>
        <v>2.1597980870656387E-3</v>
      </c>
      <c r="U152" s="77">
        <f>R152/'סכום נכסי הקרן'!$C$42</f>
        <v>6.4462456397892224E-5</v>
      </c>
    </row>
    <row r="153" spans="2:21">
      <c r="B153" s="75" t="s">
        <v>451</v>
      </c>
      <c r="C153" s="69">
        <v>1171628</v>
      </c>
      <c r="D153" s="82" t="s">
        <v>117</v>
      </c>
      <c r="E153" s="82" t="s">
        <v>250</v>
      </c>
      <c r="F153" s="69" t="s">
        <v>450</v>
      </c>
      <c r="G153" s="82" t="s">
        <v>447</v>
      </c>
      <c r="H153" s="69" t="s">
        <v>448</v>
      </c>
      <c r="I153" s="69" t="s">
        <v>128</v>
      </c>
      <c r="J153" s="69"/>
      <c r="K153" s="76">
        <v>1.7300000000136686</v>
      </c>
      <c r="L153" s="82" t="s">
        <v>130</v>
      </c>
      <c r="M153" s="83">
        <v>1.2199999999999999E-2</v>
      </c>
      <c r="N153" s="83">
        <v>3.8699999999929985E-2</v>
      </c>
      <c r="O153" s="76">
        <v>28692.951019</v>
      </c>
      <c r="P153" s="78">
        <v>104.54</v>
      </c>
      <c r="Q153" s="69"/>
      <c r="R153" s="76">
        <v>29.995611883000002</v>
      </c>
      <c r="S153" s="77">
        <v>6.2375980476086956E-5</v>
      </c>
      <c r="T153" s="77">
        <f t="shared" si="2"/>
        <v>3.0452646016645025E-4</v>
      </c>
      <c r="U153" s="77">
        <f>R153/'סכום נכסי הקרן'!$C$42</f>
        <v>9.0890550269700586E-6</v>
      </c>
    </row>
    <row r="154" spans="2:21">
      <c r="B154" s="75" t="s">
        <v>452</v>
      </c>
      <c r="C154" s="69">
        <v>1178292</v>
      </c>
      <c r="D154" s="82" t="s">
        <v>117</v>
      </c>
      <c r="E154" s="82" t="s">
        <v>250</v>
      </c>
      <c r="F154" s="69" t="s">
        <v>450</v>
      </c>
      <c r="G154" s="82" t="s">
        <v>447</v>
      </c>
      <c r="H154" s="69" t="s">
        <v>448</v>
      </c>
      <c r="I154" s="69" t="s">
        <v>128</v>
      </c>
      <c r="J154" s="69"/>
      <c r="K154" s="76">
        <v>5.5499999999991942</v>
      </c>
      <c r="L154" s="82" t="s">
        <v>130</v>
      </c>
      <c r="M154" s="83">
        <v>1.09E-2</v>
      </c>
      <c r="N154" s="83">
        <v>4.469999999998335E-2</v>
      </c>
      <c r="O154" s="76">
        <v>207517.66</v>
      </c>
      <c r="P154" s="78">
        <v>89.75</v>
      </c>
      <c r="Q154" s="69"/>
      <c r="R154" s="76">
        <v>186.247101273</v>
      </c>
      <c r="S154" s="77">
        <v>4.6115035555555555E-4</v>
      </c>
      <c r="T154" s="77">
        <f t="shared" si="2"/>
        <v>1.8908489244412942E-3</v>
      </c>
      <c r="U154" s="77">
        <f>R154/'סכום נכסי הקרן'!$C$42</f>
        <v>5.6435259886909042E-5</v>
      </c>
    </row>
    <row r="155" spans="2:21">
      <c r="B155" s="75" t="s">
        <v>453</v>
      </c>
      <c r="C155" s="69">
        <v>1184530</v>
      </c>
      <c r="D155" s="82" t="s">
        <v>117</v>
      </c>
      <c r="E155" s="82" t="s">
        <v>250</v>
      </c>
      <c r="F155" s="69" t="s">
        <v>450</v>
      </c>
      <c r="G155" s="82" t="s">
        <v>447</v>
      </c>
      <c r="H155" s="69" t="s">
        <v>448</v>
      </c>
      <c r="I155" s="69" t="s">
        <v>128</v>
      </c>
      <c r="J155" s="69"/>
      <c r="K155" s="76">
        <v>6.4900000000092124</v>
      </c>
      <c r="L155" s="82" t="s">
        <v>130</v>
      </c>
      <c r="M155" s="83">
        <v>1.54E-2</v>
      </c>
      <c r="N155" s="83">
        <v>4.680000000005264E-2</v>
      </c>
      <c r="O155" s="76">
        <v>262626.95100900001</v>
      </c>
      <c r="P155" s="78">
        <v>86.8</v>
      </c>
      <c r="Q155" s="69"/>
      <c r="R155" s="76">
        <v>227.96019261000001</v>
      </c>
      <c r="S155" s="77">
        <v>7.5036271716857146E-4</v>
      </c>
      <c r="T155" s="77">
        <f t="shared" si="2"/>
        <v>2.3143355363165366E-3</v>
      </c>
      <c r="U155" s="77">
        <f>R155/'סכום נכסי הקרן'!$C$42</f>
        <v>6.9074861438824526E-5</v>
      </c>
    </row>
    <row r="156" spans="2:21">
      <c r="B156" s="75" t="s">
        <v>454</v>
      </c>
      <c r="C156" s="69">
        <v>1182989</v>
      </c>
      <c r="D156" s="82" t="s">
        <v>117</v>
      </c>
      <c r="E156" s="82" t="s">
        <v>250</v>
      </c>
      <c r="F156" s="69" t="s">
        <v>455</v>
      </c>
      <c r="G156" s="82" t="s">
        <v>456</v>
      </c>
      <c r="H156" s="69" t="s">
        <v>457</v>
      </c>
      <c r="I156" s="69" t="s">
        <v>254</v>
      </c>
      <c r="J156" s="69"/>
      <c r="K156" s="76">
        <v>4.7100000000024709</v>
      </c>
      <c r="L156" s="82" t="s">
        <v>130</v>
      </c>
      <c r="M156" s="83">
        <v>7.4999999999999997E-3</v>
      </c>
      <c r="N156" s="83">
        <v>3.8400000000027815E-2</v>
      </c>
      <c r="O156" s="76">
        <v>762552.10123499995</v>
      </c>
      <c r="P156" s="78">
        <v>92.39</v>
      </c>
      <c r="Q156" s="69"/>
      <c r="R156" s="76">
        <v>704.52191010600006</v>
      </c>
      <c r="S156" s="77">
        <v>5.6966390350739573E-4</v>
      </c>
      <c r="T156" s="77">
        <f t="shared" si="2"/>
        <v>7.1525649895436824E-3</v>
      </c>
      <c r="U156" s="77">
        <f>R156/'סכום נכסי הקרן'!$C$42</f>
        <v>2.1347917267487492E-4</v>
      </c>
    </row>
    <row r="157" spans="2:21">
      <c r="B157" s="75" t="s">
        <v>458</v>
      </c>
      <c r="C157" s="69">
        <v>1260769</v>
      </c>
      <c r="D157" s="82" t="s">
        <v>117</v>
      </c>
      <c r="E157" s="82" t="s">
        <v>250</v>
      </c>
      <c r="F157" s="69" t="s">
        <v>459</v>
      </c>
      <c r="G157" s="82" t="s">
        <v>447</v>
      </c>
      <c r="H157" s="69" t="s">
        <v>448</v>
      </c>
      <c r="I157" s="69" t="s">
        <v>128</v>
      </c>
      <c r="J157" s="69"/>
      <c r="K157" s="76">
        <v>3.7899999999958212</v>
      </c>
      <c r="L157" s="82" t="s">
        <v>130</v>
      </c>
      <c r="M157" s="83">
        <v>1.0800000000000001E-2</v>
      </c>
      <c r="N157" s="83">
        <v>3.689999999996145E-2</v>
      </c>
      <c r="O157" s="76">
        <v>308881.14329600002</v>
      </c>
      <c r="P157" s="78">
        <v>99.93</v>
      </c>
      <c r="Q157" s="69"/>
      <c r="R157" s="76">
        <v>308.664925251</v>
      </c>
      <c r="S157" s="77">
        <v>9.4171080273170739E-4</v>
      </c>
      <c r="T157" s="77">
        <f t="shared" si="2"/>
        <v>3.1336796005652259E-3</v>
      </c>
      <c r="U157" s="77">
        <f>R157/'סכום נכסי הקרן'!$C$42</f>
        <v>9.3529430286165929E-5</v>
      </c>
    </row>
    <row r="158" spans="2:21">
      <c r="B158" s="75" t="s">
        <v>460</v>
      </c>
      <c r="C158" s="69">
        <v>6120224</v>
      </c>
      <c r="D158" s="82" t="s">
        <v>117</v>
      </c>
      <c r="E158" s="82" t="s">
        <v>250</v>
      </c>
      <c r="F158" s="69" t="s">
        <v>461</v>
      </c>
      <c r="G158" s="82" t="s">
        <v>274</v>
      </c>
      <c r="H158" s="69" t="s">
        <v>457</v>
      </c>
      <c r="I158" s="69" t="s">
        <v>254</v>
      </c>
      <c r="J158" s="69"/>
      <c r="K158" s="76">
        <v>3.9899999999526945</v>
      </c>
      <c r="L158" s="82" t="s">
        <v>130</v>
      </c>
      <c r="M158" s="83">
        <v>1.8000000000000002E-2</v>
      </c>
      <c r="N158" s="83">
        <v>3.2799999999493942E-2</v>
      </c>
      <c r="O158" s="76">
        <v>35021.575770000003</v>
      </c>
      <c r="P158" s="78">
        <v>103.82</v>
      </c>
      <c r="Q158" s="69"/>
      <c r="R158" s="76">
        <v>36.359400027999996</v>
      </c>
      <c r="S158" s="77">
        <v>6.2760652342574031E-5</v>
      </c>
      <c r="T158" s="77">
        <f t="shared" si="2"/>
        <v>3.6913397291215276E-4</v>
      </c>
      <c r="U158" s="77">
        <f>R158/'סכום נכסי הקרן'!$C$42</f>
        <v>1.1017364436209546E-5</v>
      </c>
    </row>
    <row r="159" spans="2:21">
      <c r="B159" s="75" t="s">
        <v>462</v>
      </c>
      <c r="C159" s="69">
        <v>1193630</v>
      </c>
      <c r="D159" s="82" t="s">
        <v>117</v>
      </c>
      <c r="E159" s="82" t="s">
        <v>250</v>
      </c>
      <c r="F159" s="69" t="s">
        <v>463</v>
      </c>
      <c r="G159" s="82" t="s">
        <v>274</v>
      </c>
      <c r="H159" s="69" t="s">
        <v>457</v>
      </c>
      <c r="I159" s="69" t="s">
        <v>254</v>
      </c>
      <c r="J159" s="69"/>
      <c r="K159" s="76">
        <v>5.0900000000007095</v>
      </c>
      <c r="L159" s="82" t="s">
        <v>130</v>
      </c>
      <c r="M159" s="83">
        <v>3.6200000000000003E-2</v>
      </c>
      <c r="N159" s="83">
        <v>4.6199999999998714E-2</v>
      </c>
      <c r="O159" s="76">
        <v>644647.18367199996</v>
      </c>
      <c r="P159" s="78">
        <v>96.18</v>
      </c>
      <c r="Q159" s="69"/>
      <c r="R159" s="76">
        <v>620.02164608400005</v>
      </c>
      <c r="S159" s="77">
        <v>5.1134634926698641E-4</v>
      </c>
      <c r="T159" s="77">
        <f t="shared" si="2"/>
        <v>6.2946872977625709E-3</v>
      </c>
      <c r="U159" s="77">
        <f>R159/'סכום נכסי הקרן'!$C$42</f>
        <v>1.878745091499166E-4</v>
      </c>
    </row>
    <row r="160" spans="2:21">
      <c r="B160" s="75" t="s">
        <v>464</v>
      </c>
      <c r="C160" s="69">
        <v>1132828</v>
      </c>
      <c r="D160" s="82" t="s">
        <v>117</v>
      </c>
      <c r="E160" s="82" t="s">
        <v>250</v>
      </c>
      <c r="F160" s="69" t="s">
        <v>465</v>
      </c>
      <c r="G160" s="82" t="s">
        <v>153</v>
      </c>
      <c r="H160" s="69" t="s">
        <v>457</v>
      </c>
      <c r="I160" s="69" t="s">
        <v>254</v>
      </c>
      <c r="J160" s="69"/>
      <c r="K160" s="76">
        <v>0.75999999999971557</v>
      </c>
      <c r="L160" s="82" t="s">
        <v>130</v>
      </c>
      <c r="M160" s="83">
        <v>1.9799999999999998E-2</v>
      </c>
      <c r="N160" s="83">
        <v>2.1799999999966579E-2</v>
      </c>
      <c r="O160" s="76">
        <v>257046.512089</v>
      </c>
      <c r="P160" s="78">
        <v>109.42</v>
      </c>
      <c r="Q160" s="69"/>
      <c r="R160" s="76">
        <v>281.26028003300002</v>
      </c>
      <c r="S160" s="77">
        <v>8.4588280968034377E-4</v>
      </c>
      <c r="T160" s="77">
        <f t="shared" si="2"/>
        <v>2.8554575848614974E-3</v>
      </c>
      <c r="U160" s="77">
        <f>R160/'סכום נכסי הקרן'!$C$42</f>
        <v>8.5225471382024991E-5</v>
      </c>
    </row>
    <row r="161" spans="2:21">
      <c r="B161" s="75" t="s">
        <v>466</v>
      </c>
      <c r="C161" s="69">
        <v>1166057</v>
      </c>
      <c r="D161" s="82" t="s">
        <v>117</v>
      </c>
      <c r="E161" s="82" t="s">
        <v>250</v>
      </c>
      <c r="F161" s="69" t="s">
        <v>467</v>
      </c>
      <c r="G161" s="82" t="s">
        <v>284</v>
      </c>
      <c r="H161" s="69" t="s">
        <v>468</v>
      </c>
      <c r="I161" s="69" t="s">
        <v>254</v>
      </c>
      <c r="J161" s="69"/>
      <c r="K161" s="76">
        <v>3.9699999999999367</v>
      </c>
      <c r="L161" s="82" t="s">
        <v>130</v>
      </c>
      <c r="M161" s="83">
        <v>2.75E-2</v>
      </c>
      <c r="N161" s="83">
        <v>3.7799999999995365E-2</v>
      </c>
      <c r="O161" s="76">
        <v>454668.790836</v>
      </c>
      <c r="P161" s="78">
        <v>104.28</v>
      </c>
      <c r="Q161" s="69"/>
      <c r="R161" s="76">
        <v>474.12861419900003</v>
      </c>
      <c r="S161" s="77">
        <v>5.0350947417328231E-4</v>
      </c>
      <c r="T161" s="77">
        <f t="shared" si="2"/>
        <v>4.8135276956119038E-3</v>
      </c>
      <c r="U161" s="77">
        <f>R161/'סכום נכסי הקרן'!$C$42</f>
        <v>1.4366704973796878E-4</v>
      </c>
    </row>
    <row r="162" spans="2:21">
      <c r="B162" s="75" t="s">
        <v>469</v>
      </c>
      <c r="C162" s="69">
        <v>1180355</v>
      </c>
      <c r="D162" s="82" t="s">
        <v>117</v>
      </c>
      <c r="E162" s="82" t="s">
        <v>250</v>
      </c>
      <c r="F162" s="69" t="s">
        <v>467</v>
      </c>
      <c r="G162" s="82" t="s">
        <v>284</v>
      </c>
      <c r="H162" s="69" t="s">
        <v>468</v>
      </c>
      <c r="I162" s="69" t="s">
        <v>254</v>
      </c>
      <c r="J162" s="69"/>
      <c r="K162" s="76">
        <v>4.2099999999131352</v>
      </c>
      <c r="L162" s="82" t="s">
        <v>130</v>
      </c>
      <c r="M162" s="83">
        <v>2.5000000000000001E-2</v>
      </c>
      <c r="N162" s="83">
        <v>6.1399999998946214E-2</v>
      </c>
      <c r="O162" s="76">
        <v>32544.686306</v>
      </c>
      <c r="P162" s="78">
        <v>86.31</v>
      </c>
      <c r="Q162" s="69"/>
      <c r="R162" s="76">
        <v>28.089315763999995</v>
      </c>
      <c r="S162" s="77">
        <v>3.8253348221075802E-5</v>
      </c>
      <c r="T162" s="77">
        <f t="shared" si="2"/>
        <v>2.8517304235945687E-4</v>
      </c>
      <c r="U162" s="77">
        <f>R162/'סכום נכסי הקרן'!$C$42</f>
        <v>8.5114228589424996E-6</v>
      </c>
    </row>
    <row r="163" spans="2:21">
      <c r="B163" s="75" t="s">
        <v>470</v>
      </c>
      <c r="C163" s="69">
        <v>1260603</v>
      </c>
      <c r="D163" s="82" t="s">
        <v>117</v>
      </c>
      <c r="E163" s="82" t="s">
        <v>250</v>
      </c>
      <c r="F163" s="69" t="s">
        <v>459</v>
      </c>
      <c r="G163" s="82" t="s">
        <v>447</v>
      </c>
      <c r="H163" s="69" t="s">
        <v>471</v>
      </c>
      <c r="I163" s="69" t="s">
        <v>128</v>
      </c>
      <c r="J163" s="69"/>
      <c r="K163" s="76">
        <v>2.4600000000036615</v>
      </c>
      <c r="L163" s="82" t="s">
        <v>130</v>
      </c>
      <c r="M163" s="83">
        <v>0.04</v>
      </c>
      <c r="N163" s="83">
        <v>0.13530000000014625</v>
      </c>
      <c r="O163" s="76">
        <v>515250.56065100001</v>
      </c>
      <c r="P163" s="78">
        <v>87.99</v>
      </c>
      <c r="Q163" s="69"/>
      <c r="R163" s="76">
        <v>453.368972429</v>
      </c>
      <c r="S163" s="77">
        <v>1.7801347370441516E-4</v>
      </c>
      <c r="T163" s="77">
        <f t="shared" si="2"/>
        <v>4.602768193615393E-3</v>
      </c>
      <c r="U163" s="77">
        <f>R163/'סכום נכסי הקרן'!$C$42</f>
        <v>1.3737661208583163E-4</v>
      </c>
    </row>
    <row r="164" spans="2:21">
      <c r="B164" s="75" t="s">
        <v>472</v>
      </c>
      <c r="C164" s="69">
        <v>1260652</v>
      </c>
      <c r="D164" s="82" t="s">
        <v>117</v>
      </c>
      <c r="E164" s="82" t="s">
        <v>250</v>
      </c>
      <c r="F164" s="69" t="s">
        <v>459</v>
      </c>
      <c r="G164" s="82" t="s">
        <v>447</v>
      </c>
      <c r="H164" s="69" t="s">
        <v>471</v>
      </c>
      <c r="I164" s="69" t="s">
        <v>128</v>
      </c>
      <c r="J164" s="69"/>
      <c r="K164" s="76">
        <v>3.1899999999994861</v>
      </c>
      <c r="L164" s="82" t="s">
        <v>130</v>
      </c>
      <c r="M164" s="83">
        <v>3.2799999999999996E-2</v>
      </c>
      <c r="N164" s="83">
        <v>0.12139999999994469</v>
      </c>
      <c r="O164" s="76">
        <v>481474.97534</v>
      </c>
      <c r="P164" s="78">
        <v>84.87</v>
      </c>
      <c r="Q164" s="69"/>
      <c r="R164" s="76">
        <v>408.62780835900003</v>
      </c>
      <c r="S164" s="77">
        <v>3.2088342673827883E-4</v>
      </c>
      <c r="T164" s="77">
        <f t="shared" si="2"/>
        <v>4.1485394760580312E-3</v>
      </c>
      <c r="U164" s="77">
        <f>R164/'סכום נכסי הקרן'!$C$42</f>
        <v>1.2381946566757845E-4</v>
      </c>
    </row>
    <row r="165" spans="2:21">
      <c r="B165" s="75" t="s">
        <v>473</v>
      </c>
      <c r="C165" s="69">
        <v>1260736</v>
      </c>
      <c r="D165" s="82" t="s">
        <v>117</v>
      </c>
      <c r="E165" s="82" t="s">
        <v>250</v>
      </c>
      <c r="F165" s="69" t="s">
        <v>459</v>
      </c>
      <c r="G165" s="82" t="s">
        <v>447</v>
      </c>
      <c r="H165" s="69" t="s">
        <v>471</v>
      </c>
      <c r="I165" s="69" t="s">
        <v>128</v>
      </c>
      <c r="J165" s="69"/>
      <c r="K165" s="76">
        <v>4.0699999999972762</v>
      </c>
      <c r="L165" s="82" t="s">
        <v>130</v>
      </c>
      <c r="M165" s="83">
        <v>1.29E-2</v>
      </c>
      <c r="N165" s="83">
        <v>9.4999999999969734E-2</v>
      </c>
      <c r="O165" s="76">
        <v>210926.321367</v>
      </c>
      <c r="P165" s="78">
        <v>78.33</v>
      </c>
      <c r="Q165" s="69"/>
      <c r="R165" s="76">
        <v>165.21858693499999</v>
      </c>
      <c r="S165" s="77">
        <v>2.0467918077996425E-4</v>
      </c>
      <c r="T165" s="77">
        <f t="shared" si="2"/>
        <v>1.6773597294587473E-3</v>
      </c>
      <c r="U165" s="77">
        <f>R165/'סכום נכסי הקרן'!$C$42</f>
        <v>5.0063350398980466E-5</v>
      </c>
    </row>
    <row r="166" spans="2:21">
      <c r="B166" s="75" t="s">
        <v>474</v>
      </c>
      <c r="C166" s="69">
        <v>6120323</v>
      </c>
      <c r="D166" s="82" t="s">
        <v>117</v>
      </c>
      <c r="E166" s="82" t="s">
        <v>250</v>
      </c>
      <c r="F166" s="69" t="s">
        <v>461</v>
      </c>
      <c r="G166" s="82" t="s">
        <v>274</v>
      </c>
      <c r="H166" s="69" t="s">
        <v>468</v>
      </c>
      <c r="I166" s="69" t="s">
        <v>254</v>
      </c>
      <c r="J166" s="69"/>
      <c r="K166" s="76">
        <v>3.1899999999976867</v>
      </c>
      <c r="L166" s="82" t="s">
        <v>130</v>
      </c>
      <c r="M166" s="83">
        <v>3.3000000000000002E-2</v>
      </c>
      <c r="N166" s="83">
        <v>5.7599999999961266E-2</v>
      </c>
      <c r="O166" s="76">
        <v>548365.39283400006</v>
      </c>
      <c r="P166" s="78">
        <v>101.7</v>
      </c>
      <c r="Q166" s="69"/>
      <c r="R166" s="76">
        <v>557.6876286910001</v>
      </c>
      <c r="S166" s="77">
        <v>8.6849953093314164E-4</v>
      </c>
      <c r="T166" s="77">
        <f t="shared" si="2"/>
        <v>5.6618494767277398E-3</v>
      </c>
      <c r="U166" s="77">
        <f>R166/'סכום נכסי הקרן'!$C$42</f>
        <v>1.6898650258592379E-4</v>
      </c>
    </row>
    <row r="167" spans="2:21">
      <c r="B167" s="75" t="s">
        <v>475</v>
      </c>
      <c r="C167" s="69">
        <v>1168350</v>
      </c>
      <c r="D167" s="82" t="s">
        <v>117</v>
      </c>
      <c r="E167" s="82" t="s">
        <v>250</v>
      </c>
      <c r="F167" s="69" t="s">
        <v>476</v>
      </c>
      <c r="G167" s="82" t="s">
        <v>274</v>
      </c>
      <c r="H167" s="69" t="s">
        <v>468</v>
      </c>
      <c r="I167" s="69" t="s">
        <v>254</v>
      </c>
      <c r="J167" s="69"/>
      <c r="K167" s="76">
        <v>2.7500000000012976</v>
      </c>
      <c r="L167" s="82" t="s">
        <v>130</v>
      </c>
      <c r="M167" s="83">
        <v>1E-3</v>
      </c>
      <c r="N167" s="83">
        <v>3.2400000000015236E-2</v>
      </c>
      <c r="O167" s="76">
        <v>577278.55566399998</v>
      </c>
      <c r="P167" s="78">
        <v>100.12</v>
      </c>
      <c r="Q167" s="69"/>
      <c r="R167" s="76">
        <v>577.97130896299996</v>
      </c>
      <c r="S167" s="77">
        <v>1.0193684654411894E-3</v>
      </c>
      <c r="T167" s="77">
        <f t="shared" si="2"/>
        <v>5.8677768429196238E-3</v>
      </c>
      <c r="U167" s="77">
        <f>R167/'סכום נכסי הקרן'!$C$42</f>
        <v>1.7513271780102862E-4</v>
      </c>
    </row>
    <row r="168" spans="2:21">
      <c r="B168" s="75" t="s">
        <v>477</v>
      </c>
      <c r="C168" s="69">
        <v>1175975</v>
      </c>
      <c r="D168" s="82" t="s">
        <v>117</v>
      </c>
      <c r="E168" s="82" t="s">
        <v>250</v>
      </c>
      <c r="F168" s="69" t="s">
        <v>476</v>
      </c>
      <c r="G168" s="82" t="s">
        <v>274</v>
      </c>
      <c r="H168" s="69" t="s">
        <v>468</v>
      </c>
      <c r="I168" s="69" t="s">
        <v>254</v>
      </c>
      <c r="J168" s="69"/>
      <c r="K168" s="76">
        <v>5.4600000000070876</v>
      </c>
      <c r="L168" s="82" t="s">
        <v>130</v>
      </c>
      <c r="M168" s="83">
        <v>3.0000000000000001E-3</v>
      </c>
      <c r="N168" s="83">
        <v>4.020000000005141E-2</v>
      </c>
      <c r="O168" s="76">
        <v>325547.80557700002</v>
      </c>
      <c r="P168" s="78">
        <v>88.42</v>
      </c>
      <c r="Q168" s="69"/>
      <c r="R168" s="76">
        <v>287.849369626</v>
      </c>
      <c r="S168" s="77">
        <v>8.9981537995931389E-4</v>
      </c>
      <c r="T168" s="77">
        <f t="shared" si="2"/>
        <v>2.9223524405924814E-3</v>
      </c>
      <c r="U168" s="77">
        <f>R168/'סכום נכסי הקרן'!$C$42</f>
        <v>8.7222050018994032E-5</v>
      </c>
    </row>
    <row r="169" spans="2:21">
      <c r="B169" s="75" t="s">
        <v>478</v>
      </c>
      <c r="C169" s="69">
        <v>1185834</v>
      </c>
      <c r="D169" s="82" t="s">
        <v>117</v>
      </c>
      <c r="E169" s="82" t="s">
        <v>250</v>
      </c>
      <c r="F169" s="69" t="s">
        <v>476</v>
      </c>
      <c r="G169" s="82" t="s">
        <v>274</v>
      </c>
      <c r="H169" s="69" t="s">
        <v>468</v>
      </c>
      <c r="I169" s="69" t="s">
        <v>254</v>
      </c>
      <c r="J169" s="69"/>
      <c r="K169" s="76">
        <v>3.9799999999984763</v>
      </c>
      <c r="L169" s="82" t="s">
        <v>130</v>
      </c>
      <c r="M169" s="83">
        <v>3.0000000000000001E-3</v>
      </c>
      <c r="N169" s="83">
        <v>3.8499999999966519E-2</v>
      </c>
      <c r="O169" s="76">
        <v>472831.95284799999</v>
      </c>
      <c r="P169" s="78">
        <v>91.6</v>
      </c>
      <c r="Q169" s="69"/>
      <c r="R169" s="76">
        <v>433.11406981700003</v>
      </c>
      <c r="S169" s="77">
        <v>9.296735211325206E-4</v>
      </c>
      <c r="T169" s="77">
        <f t="shared" si="2"/>
        <v>4.3971329887891718E-3</v>
      </c>
      <c r="U169" s="77">
        <f>R169/'סכום נכסי הקרן'!$C$42</f>
        <v>1.3123911687071567E-4</v>
      </c>
    </row>
    <row r="170" spans="2:21">
      <c r="B170" s="75" t="s">
        <v>479</v>
      </c>
      <c r="C170" s="69">
        <v>1192129</v>
      </c>
      <c r="D170" s="82" t="s">
        <v>117</v>
      </c>
      <c r="E170" s="82" t="s">
        <v>250</v>
      </c>
      <c r="F170" s="69" t="s">
        <v>476</v>
      </c>
      <c r="G170" s="82" t="s">
        <v>274</v>
      </c>
      <c r="H170" s="69" t="s">
        <v>468</v>
      </c>
      <c r="I170" s="69" t="s">
        <v>254</v>
      </c>
      <c r="J170" s="69"/>
      <c r="K170" s="76">
        <v>3.4899999999921123</v>
      </c>
      <c r="L170" s="82" t="s">
        <v>130</v>
      </c>
      <c r="M170" s="83">
        <v>3.0000000000000001E-3</v>
      </c>
      <c r="N170" s="83">
        <v>3.2799999999920532E-2</v>
      </c>
      <c r="O170" s="76">
        <v>181998.91689600001</v>
      </c>
      <c r="P170" s="78">
        <v>91.26</v>
      </c>
      <c r="Q170" s="69"/>
      <c r="R170" s="76">
        <v>166.09221161900001</v>
      </c>
      <c r="S170" s="77">
        <v>7.2799566758400007E-4</v>
      </c>
      <c r="T170" s="77">
        <f t="shared" si="2"/>
        <v>1.6862290878692466E-3</v>
      </c>
      <c r="U170" s="77">
        <f>R170/'סכום נכסי הקרן'!$C$42</f>
        <v>5.0328069880508887E-5</v>
      </c>
    </row>
    <row r="171" spans="2:21">
      <c r="B171" s="75" t="s">
        <v>480</v>
      </c>
      <c r="C171" s="69">
        <v>1188192</v>
      </c>
      <c r="D171" s="82" t="s">
        <v>117</v>
      </c>
      <c r="E171" s="82" t="s">
        <v>250</v>
      </c>
      <c r="F171" s="69" t="s">
        <v>481</v>
      </c>
      <c r="G171" s="82" t="s">
        <v>482</v>
      </c>
      <c r="H171" s="69" t="s">
        <v>471</v>
      </c>
      <c r="I171" s="69" t="s">
        <v>128</v>
      </c>
      <c r="J171" s="69"/>
      <c r="K171" s="76">
        <v>4.4099999999971713</v>
      </c>
      <c r="L171" s="82" t="s">
        <v>130</v>
      </c>
      <c r="M171" s="83">
        <v>3.2500000000000001E-2</v>
      </c>
      <c r="N171" s="83">
        <v>5.5599999999958023E-2</v>
      </c>
      <c r="O171" s="76">
        <v>233272.68271200001</v>
      </c>
      <c r="P171" s="78">
        <v>93.95</v>
      </c>
      <c r="Q171" s="69"/>
      <c r="R171" s="76">
        <v>219.15968698200001</v>
      </c>
      <c r="S171" s="77">
        <v>8.972026258153847E-4</v>
      </c>
      <c r="T171" s="77">
        <f t="shared" si="2"/>
        <v>2.2249895734129214E-3</v>
      </c>
      <c r="U171" s="77">
        <f>R171/'סכום נכסי הקרן'!$C$42</f>
        <v>6.6408195386801592E-5</v>
      </c>
    </row>
    <row r="172" spans="2:21">
      <c r="B172" s="75" t="s">
        <v>487</v>
      </c>
      <c r="C172" s="69">
        <v>3660156</v>
      </c>
      <c r="D172" s="82" t="s">
        <v>117</v>
      </c>
      <c r="E172" s="82" t="s">
        <v>250</v>
      </c>
      <c r="F172" s="69" t="s">
        <v>488</v>
      </c>
      <c r="G172" s="82" t="s">
        <v>274</v>
      </c>
      <c r="H172" s="69" t="s">
        <v>486</v>
      </c>
      <c r="I172" s="69"/>
      <c r="J172" s="69"/>
      <c r="K172" s="76">
        <v>3.6599999999998301</v>
      </c>
      <c r="L172" s="82" t="s">
        <v>130</v>
      </c>
      <c r="M172" s="83">
        <v>1.9E-2</v>
      </c>
      <c r="N172" s="83">
        <v>3.6999999999987238E-2</v>
      </c>
      <c r="O172" s="76">
        <v>474326.08</v>
      </c>
      <c r="P172" s="78">
        <v>98.09</v>
      </c>
      <c r="Q172" s="76">
        <v>4.7123653340000002</v>
      </c>
      <c r="R172" s="76">
        <v>469.97881868799999</v>
      </c>
      <c r="S172" s="77">
        <v>8.7222597556871784E-4</v>
      </c>
      <c r="T172" s="77">
        <f t="shared" si="2"/>
        <v>4.7713974486174862E-3</v>
      </c>
      <c r="U172" s="77">
        <f>R172/'סכום נכסי הקרן'!$C$42</f>
        <v>1.4240960848631927E-4</v>
      </c>
    </row>
    <row r="173" spans="2:21">
      <c r="B173" s="75" t="s">
        <v>489</v>
      </c>
      <c r="C173" s="69">
        <v>1140581</v>
      </c>
      <c r="D173" s="82" t="s">
        <v>117</v>
      </c>
      <c r="E173" s="82" t="s">
        <v>250</v>
      </c>
      <c r="F173" s="69" t="s">
        <v>490</v>
      </c>
      <c r="G173" s="82" t="s">
        <v>274</v>
      </c>
      <c r="H173" s="69" t="s">
        <v>486</v>
      </c>
      <c r="I173" s="69"/>
      <c r="J173" s="69"/>
      <c r="K173" s="69">
        <v>0.01</v>
      </c>
      <c r="L173" s="82" t="s">
        <v>130</v>
      </c>
      <c r="M173" s="83">
        <v>2.1000000000000001E-2</v>
      </c>
      <c r="N173" s="83">
        <v>0.2474991359646091</v>
      </c>
      <c r="O173" s="76">
        <v>1.2924999999999999E-2</v>
      </c>
      <c r="P173" s="78">
        <v>111.53</v>
      </c>
      <c r="Q173" s="69"/>
      <c r="R173" s="76">
        <v>1.4467000000000001E-5</v>
      </c>
      <c r="S173" s="77">
        <v>6.3398237759529328E-11</v>
      </c>
      <c r="T173" s="77">
        <f t="shared" si="2"/>
        <v>1.4687429336038643E-10</v>
      </c>
      <c r="U173" s="77">
        <f>R173/'סכום נכסי הקרן'!$C$42</f>
        <v>4.3836865068153025E-12</v>
      </c>
    </row>
    <row r="174" spans="2:21">
      <c r="B174" s="75" t="s">
        <v>491</v>
      </c>
      <c r="C174" s="69">
        <v>1155928</v>
      </c>
      <c r="D174" s="82" t="s">
        <v>117</v>
      </c>
      <c r="E174" s="82" t="s">
        <v>250</v>
      </c>
      <c r="F174" s="69" t="s">
        <v>490</v>
      </c>
      <c r="G174" s="82" t="s">
        <v>274</v>
      </c>
      <c r="H174" s="69" t="s">
        <v>486</v>
      </c>
      <c r="I174" s="69"/>
      <c r="J174" s="69"/>
      <c r="K174" s="76">
        <v>3.9399999999961333</v>
      </c>
      <c r="L174" s="82" t="s">
        <v>130</v>
      </c>
      <c r="M174" s="83">
        <v>2.75E-2</v>
      </c>
      <c r="N174" s="83">
        <v>3.4699999999971191E-2</v>
      </c>
      <c r="O174" s="76">
        <v>496793.19723500009</v>
      </c>
      <c r="P174" s="78">
        <v>106.19</v>
      </c>
      <c r="Q174" s="69"/>
      <c r="R174" s="76">
        <v>527.54469711599995</v>
      </c>
      <c r="S174" s="77">
        <v>9.726308412357443E-4</v>
      </c>
      <c r="T174" s="77">
        <f t="shared" si="2"/>
        <v>5.3558273729820685E-3</v>
      </c>
      <c r="U174" s="77">
        <f>R174/'סכום נכסי הקרן'!$C$42</f>
        <v>1.5985280780323317E-4</v>
      </c>
    </row>
    <row r="175" spans="2:21">
      <c r="B175" s="75" t="s">
        <v>492</v>
      </c>
      <c r="C175" s="69">
        <v>1177658</v>
      </c>
      <c r="D175" s="82" t="s">
        <v>117</v>
      </c>
      <c r="E175" s="82" t="s">
        <v>250</v>
      </c>
      <c r="F175" s="69" t="s">
        <v>490</v>
      </c>
      <c r="G175" s="82" t="s">
        <v>274</v>
      </c>
      <c r="H175" s="69" t="s">
        <v>486</v>
      </c>
      <c r="I175" s="69"/>
      <c r="J175" s="69"/>
      <c r="K175" s="76">
        <v>5.6499999999981565</v>
      </c>
      <c r="L175" s="82" t="s">
        <v>130</v>
      </c>
      <c r="M175" s="83">
        <v>8.5000000000000006E-3</v>
      </c>
      <c r="N175" s="83">
        <v>3.6299999999982138E-2</v>
      </c>
      <c r="O175" s="76">
        <v>382200.68409100006</v>
      </c>
      <c r="P175" s="78">
        <v>92.28</v>
      </c>
      <c r="Q175" s="69"/>
      <c r="R175" s="76">
        <v>352.69478080100004</v>
      </c>
      <c r="S175" s="77">
        <v>7.3911763221905084E-4</v>
      </c>
      <c r="T175" s="77">
        <f t="shared" si="2"/>
        <v>3.5806868529787285E-3</v>
      </c>
      <c r="U175" s="77">
        <f>R175/'סכום נכסי הקרן'!$C$42</f>
        <v>1.0687104110192331E-4</v>
      </c>
    </row>
    <row r="176" spans="2:21">
      <c r="B176" s="75" t="s">
        <v>493</v>
      </c>
      <c r="C176" s="69">
        <v>1193929</v>
      </c>
      <c r="D176" s="82" t="s">
        <v>117</v>
      </c>
      <c r="E176" s="82" t="s">
        <v>250</v>
      </c>
      <c r="F176" s="69" t="s">
        <v>490</v>
      </c>
      <c r="G176" s="82" t="s">
        <v>274</v>
      </c>
      <c r="H176" s="69" t="s">
        <v>486</v>
      </c>
      <c r="I176" s="69"/>
      <c r="J176" s="69"/>
      <c r="K176" s="76">
        <v>6.9600000000181037</v>
      </c>
      <c r="L176" s="82" t="s">
        <v>130</v>
      </c>
      <c r="M176" s="83">
        <v>3.1800000000000002E-2</v>
      </c>
      <c r="N176" s="83">
        <v>3.820000000014534E-2</v>
      </c>
      <c r="O176" s="76">
        <v>162438.89517199999</v>
      </c>
      <c r="P176" s="78">
        <v>96.57</v>
      </c>
      <c r="Q176" s="69"/>
      <c r="R176" s="76">
        <v>156.86723614600001</v>
      </c>
      <c r="S176" s="77">
        <v>8.2936227495149586E-4</v>
      </c>
      <c r="T176" s="77">
        <f t="shared" si="2"/>
        <v>1.5925737513195976E-3</v>
      </c>
      <c r="U176" s="77">
        <f>R176/'סכום נכסי הקרן'!$C$42</f>
        <v>4.7532784022577578E-5</v>
      </c>
    </row>
    <row r="177" spans="2:21">
      <c r="B177" s="75" t="s">
        <v>494</v>
      </c>
      <c r="C177" s="69">
        <v>1169531</v>
      </c>
      <c r="D177" s="82" t="s">
        <v>117</v>
      </c>
      <c r="E177" s="82" t="s">
        <v>250</v>
      </c>
      <c r="F177" s="69" t="s">
        <v>495</v>
      </c>
      <c r="G177" s="82" t="s">
        <v>284</v>
      </c>
      <c r="H177" s="69" t="s">
        <v>486</v>
      </c>
      <c r="I177" s="69"/>
      <c r="J177" s="69"/>
      <c r="K177" s="76">
        <v>2.7599999999952813</v>
      </c>
      <c r="L177" s="82" t="s">
        <v>130</v>
      </c>
      <c r="M177" s="83">
        <v>1.6399999999999998E-2</v>
      </c>
      <c r="N177" s="83">
        <v>3.4099999999914241E-2</v>
      </c>
      <c r="O177" s="76">
        <v>211895.52364500001</v>
      </c>
      <c r="P177" s="78">
        <v>104.01</v>
      </c>
      <c r="Q177" s="69"/>
      <c r="R177" s="76">
        <v>220.39253362900001</v>
      </c>
      <c r="S177" s="77">
        <v>8.1258606689635132E-4</v>
      </c>
      <c r="T177" s="77">
        <f t="shared" si="2"/>
        <v>2.2375058850255462E-3</v>
      </c>
      <c r="U177" s="77">
        <f>R177/'סכום נכסי הקרן'!$C$42</f>
        <v>6.6781763729334694E-5</v>
      </c>
    </row>
    <row r="178" spans="2:21">
      <c r="B178" s="75" t="s">
        <v>496</v>
      </c>
      <c r="C178" s="69">
        <v>1179340</v>
      </c>
      <c r="D178" s="82" t="s">
        <v>117</v>
      </c>
      <c r="E178" s="82" t="s">
        <v>250</v>
      </c>
      <c r="F178" s="69" t="s">
        <v>497</v>
      </c>
      <c r="G178" s="82" t="s">
        <v>498</v>
      </c>
      <c r="H178" s="69" t="s">
        <v>486</v>
      </c>
      <c r="I178" s="69"/>
      <c r="J178" s="69"/>
      <c r="K178" s="76">
        <v>3.1300000000005839</v>
      </c>
      <c r="L178" s="82" t="s">
        <v>130</v>
      </c>
      <c r="M178" s="83">
        <v>1.4800000000000001E-2</v>
      </c>
      <c r="N178" s="83">
        <v>4.8300000000009564E-2</v>
      </c>
      <c r="O178" s="76">
        <v>831558.83807599987</v>
      </c>
      <c r="P178" s="78">
        <v>96.82</v>
      </c>
      <c r="Q178" s="69"/>
      <c r="R178" s="76">
        <v>805.115260681</v>
      </c>
      <c r="S178" s="77">
        <v>1.1597671398051615E-3</v>
      </c>
      <c r="T178" s="77">
        <f t="shared" si="2"/>
        <v>8.1738256021417835E-3</v>
      </c>
      <c r="U178" s="77">
        <f>R178/'סכום נכסי הקרן'!$C$42</f>
        <v>2.439602477831191E-4</v>
      </c>
    </row>
    <row r="179" spans="2:21">
      <c r="B179" s="75" t="s">
        <v>499</v>
      </c>
      <c r="C179" s="69">
        <v>1113034</v>
      </c>
      <c r="D179" s="82" t="s">
        <v>117</v>
      </c>
      <c r="E179" s="82" t="s">
        <v>250</v>
      </c>
      <c r="F179" s="69" t="s">
        <v>500</v>
      </c>
      <c r="G179" s="82" t="s">
        <v>428</v>
      </c>
      <c r="H179" s="69" t="s">
        <v>486</v>
      </c>
      <c r="I179" s="69"/>
      <c r="J179" s="69"/>
      <c r="K179" s="76">
        <v>0</v>
      </c>
      <c r="L179" s="82" t="s">
        <v>130</v>
      </c>
      <c r="M179" s="83">
        <v>4.9000000000000002E-2</v>
      </c>
      <c r="N179" s="107">
        <v>0</v>
      </c>
      <c r="O179" s="76">
        <v>159280.486466</v>
      </c>
      <c r="P179" s="78">
        <v>25.2</v>
      </c>
      <c r="Q179" s="69"/>
      <c r="R179" s="76">
        <v>40.138679218999997</v>
      </c>
      <c r="S179" s="77">
        <v>3.5072584364633273E-4</v>
      </c>
      <c r="T179" s="77">
        <f t="shared" si="2"/>
        <v>4.0750260224717299E-4</v>
      </c>
      <c r="U179" s="77">
        <f>R179/'סכום נכסי הקרן'!$C$42</f>
        <v>1.2162534491858579E-5</v>
      </c>
    </row>
    <row r="180" spans="2:21">
      <c r="B180" s="72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76"/>
      <c r="P180" s="78"/>
      <c r="Q180" s="69"/>
      <c r="R180" s="69"/>
      <c r="S180" s="69"/>
      <c r="T180" s="77"/>
      <c r="U180" s="69"/>
    </row>
    <row r="181" spans="2:21">
      <c r="B181" s="86" t="s">
        <v>45</v>
      </c>
      <c r="C181" s="71"/>
      <c r="D181" s="71"/>
      <c r="E181" s="71"/>
      <c r="F181" s="71"/>
      <c r="G181" s="71"/>
      <c r="H181" s="71"/>
      <c r="I181" s="71"/>
      <c r="J181" s="71"/>
      <c r="K181" s="79">
        <v>4.1104754339681024</v>
      </c>
      <c r="L181" s="71"/>
      <c r="M181" s="71"/>
      <c r="N181" s="91">
        <v>6.5000606384554696E-2</v>
      </c>
      <c r="O181" s="79"/>
      <c r="P181" s="81"/>
      <c r="Q181" s="79">
        <v>8.6305795550000006</v>
      </c>
      <c r="R181" s="79">
        <v>16486.383421810002</v>
      </c>
      <c r="S181" s="71"/>
      <c r="T181" s="80">
        <f t="shared" si="2"/>
        <v>0.16737581496832332</v>
      </c>
      <c r="U181" s="80">
        <f>R181/'סכום נכסי הקרן'!$C$42</f>
        <v>4.9955855776852142E-3</v>
      </c>
    </row>
    <row r="182" spans="2:21">
      <c r="B182" s="75" t="s">
        <v>501</v>
      </c>
      <c r="C182" s="69">
        <v>7480163</v>
      </c>
      <c r="D182" s="82" t="s">
        <v>117</v>
      </c>
      <c r="E182" s="82" t="s">
        <v>250</v>
      </c>
      <c r="F182" s="69" t="s">
        <v>260</v>
      </c>
      <c r="G182" s="82" t="s">
        <v>257</v>
      </c>
      <c r="H182" s="69" t="s">
        <v>258</v>
      </c>
      <c r="I182" s="69" t="s">
        <v>128</v>
      </c>
      <c r="J182" s="69"/>
      <c r="K182" s="69">
        <v>3.83</v>
      </c>
      <c r="L182" s="82" t="s">
        <v>130</v>
      </c>
      <c r="M182" s="83">
        <v>2.6800000000000001E-2</v>
      </c>
      <c r="N182" s="83">
        <v>4.5700291114088999E-2</v>
      </c>
      <c r="O182" s="76">
        <v>2.3064000000000001E-2</v>
      </c>
      <c r="P182" s="78">
        <v>93.96</v>
      </c>
      <c r="Q182" s="69"/>
      <c r="R182" s="76">
        <v>2.1641000000000002E-5</v>
      </c>
      <c r="S182" s="77">
        <v>8.8382994059501679E-12</v>
      </c>
      <c r="T182" s="77">
        <f t="shared" si="2"/>
        <v>2.1970737420419735E-10</v>
      </c>
      <c r="U182" s="77">
        <f>R182/'סכום נכסי הקרן'!$C$42</f>
        <v>6.5575004972689543E-12</v>
      </c>
    </row>
    <row r="183" spans="2:21">
      <c r="B183" s="75" t="s">
        <v>502</v>
      </c>
      <c r="C183" s="69">
        <v>1143585</v>
      </c>
      <c r="D183" s="82" t="s">
        <v>117</v>
      </c>
      <c r="E183" s="82" t="s">
        <v>250</v>
      </c>
      <c r="F183" s="69" t="s">
        <v>503</v>
      </c>
      <c r="G183" s="82" t="s">
        <v>274</v>
      </c>
      <c r="H183" s="69" t="s">
        <v>258</v>
      </c>
      <c r="I183" s="69" t="s">
        <v>128</v>
      </c>
      <c r="J183" s="69"/>
      <c r="K183" s="69">
        <v>2.63</v>
      </c>
      <c r="L183" s="82" t="s">
        <v>130</v>
      </c>
      <c r="M183" s="83">
        <v>1.44E-2</v>
      </c>
      <c r="N183" s="83">
        <v>4.5693086003372664E-2</v>
      </c>
      <c r="O183" s="76">
        <v>3.202E-3</v>
      </c>
      <c r="P183" s="78">
        <v>92.24</v>
      </c>
      <c r="Q183" s="69"/>
      <c r="R183" s="76">
        <v>2.9650000000000004E-6</v>
      </c>
      <c r="S183" s="77">
        <v>6.4039999999999998E-12</v>
      </c>
      <c r="T183" s="77">
        <f t="shared" si="2"/>
        <v>3.0101768149135673E-11</v>
      </c>
      <c r="U183" s="77">
        <f>R183/'סכום נכסי הקרן'!$C$42</f>
        <v>8.9843301947241117E-13</v>
      </c>
    </row>
    <row r="184" spans="2:21">
      <c r="B184" s="75" t="s">
        <v>504</v>
      </c>
      <c r="C184" s="69">
        <v>6620488</v>
      </c>
      <c r="D184" s="82" t="s">
        <v>117</v>
      </c>
      <c r="E184" s="82" t="s">
        <v>250</v>
      </c>
      <c r="F184" s="69" t="s">
        <v>277</v>
      </c>
      <c r="G184" s="82" t="s">
        <v>257</v>
      </c>
      <c r="H184" s="69" t="s">
        <v>258</v>
      </c>
      <c r="I184" s="69" t="s">
        <v>128</v>
      </c>
      <c r="J184" s="69"/>
      <c r="K184" s="76">
        <v>4.2599999999941636</v>
      </c>
      <c r="L184" s="82" t="s">
        <v>130</v>
      </c>
      <c r="M184" s="83">
        <v>2.5000000000000001E-2</v>
      </c>
      <c r="N184" s="83">
        <v>4.5299999999929133E-2</v>
      </c>
      <c r="O184" s="76">
        <v>129586.25621600001</v>
      </c>
      <c r="P184" s="78">
        <v>92.55</v>
      </c>
      <c r="Q184" s="69"/>
      <c r="R184" s="76">
        <v>119.93207724499999</v>
      </c>
      <c r="S184" s="77">
        <v>4.3675729470802981E-5</v>
      </c>
      <c r="T184" s="77">
        <f t="shared" si="2"/>
        <v>1.2175944630263809E-3</v>
      </c>
      <c r="U184" s="77">
        <f>R184/'סכום נכסי הקרן'!$C$42</f>
        <v>3.6340957265033315E-5</v>
      </c>
    </row>
    <row r="185" spans="2:21">
      <c r="B185" s="75" t="s">
        <v>505</v>
      </c>
      <c r="C185" s="69">
        <v>6000202</v>
      </c>
      <c r="D185" s="82" t="s">
        <v>117</v>
      </c>
      <c r="E185" s="82" t="s">
        <v>250</v>
      </c>
      <c r="F185" s="69" t="s">
        <v>283</v>
      </c>
      <c r="G185" s="82" t="s">
        <v>284</v>
      </c>
      <c r="H185" s="69" t="s">
        <v>285</v>
      </c>
      <c r="I185" s="69" t="s">
        <v>128</v>
      </c>
      <c r="J185" s="69"/>
      <c r="K185" s="69">
        <v>0.52</v>
      </c>
      <c r="L185" s="82" t="s">
        <v>130</v>
      </c>
      <c r="M185" s="83">
        <v>4.8000000000000001E-2</v>
      </c>
      <c r="N185" s="83">
        <v>4.8596806836069248E-2</v>
      </c>
      <c r="O185" s="76">
        <v>4.3280000000000002E-3</v>
      </c>
      <c r="P185" s="78">
        <v>102.23</v>
      </c>
      <c r="Q185" s="69"/>
      <c r="R185" s="76">
        <v>4.4470000000000008E-6</v>
      </c>
      <c r="S185" s="77">
        <v>6.3851816575329656E-12</v>
      </c>
      <c r="T185" s="77">
        <f t="shared" si="2"/>
        <v>4.5147576040204503E-11</v>
      </c>
      <c r="U185" s="77">
        <f>R185/'סכום נכסי הקרן'!$C$42</f>
        <v>1.3474980227972386E-12</v>
      </c>
    </row>
    <row r="186" spans="2:21">
      <c r="B186" s="75" t="s">
        <v>506</v>
      </c>
      <c r="C186" s="69">
        <v>7460389</v>
      </c>
      <c r="D186" s="82" t="s">
        <v>117</v>
      </c>
      <c r="E186" s="82" t="s">
        <v>250</v>
      </c>
      <c r="F186" s="69" t="s">
        <v>507</v>
      </c>
      <c r="G186" s="82" t="s">
        <v>508</v>
      </c>
      <c r="H186" s="69" t="s">
        <v>285</v>
      </c>
      <c r="I186" s="69" t="s">
        <v>128</v>
      </c>
      <c r="J186" s="69"/>
      <c r="K186" s="69">
        <v>2.4700000000000002</v>
      </c>
      <c r="L186" s="82" t="s">
        <v>130</v>
      </c>
      <c r="M186" s="83">
        <v>2.6099999999999998E-2</v>
      </c>
      <c r="N186" s="83">
        <v>4.7697496893307295E-2</v>
      </c>
      <c r="O186" s="76">
        <v>5.8099999999999992E-3</v>
      </c>
      <c r="P186" s="78">
        <v>95.61</v>
      </c>
      <c r="Q186" s="69"/>
      <c r="R186" s="76">
        <v>5.6330000000000001E-6</v>
      </c>
      <c r="S186" s="77">
        <v>1.1333374427381744E-11</v>
      </c>
      <c r="T186" s="77">
        <f t="shared" si="2"/>
        <v>5.7188283299858765E-11</v>
      </c>
      <c r="U186" s="77">
        <f>R186/'סכום נכסי הקרן'!$C$42</f>
        <v>1.7068712305862028E-12</v>
      </c>
    </row>
    <row r="187" spans="2:21">
      <c r="B187" s="75" t="s">
        <v>509</v>
      </c>
      <c r="C187" s="69">
        <v>1133131</v>
      </c>
      <c r="D187" s="82" t="s">
        <v>117</v>
      </c>
      <c r="E187" s="82" t="s">
        <v>250</v>
      </c>
      <c r="F187" s="69" t="s">
        <v>510</v>
      </c>
      <c r="G187" s="82" t="s">
        <v>511</v>
      </c>
      <c r="H187" s="69" t="s">
        <v>294</v>
      </c>
      <c r="I187" s="69" t="s">
        <v>254</v>
      </c>
      <c r="J187" s="69"/>
      <c r="K187" s="69">
        <v>0.66</v>
      </c>
      <c r="L187" s="82" t="s">
        <v>130</v>
      </c>
      <c r="M187" s="83">
        <v>5.2000000000000005E-2</v>
      </c>
      <c r="N187" s="83">
        <v>4.5999811289599707E-2</v>
      </c>
      <c r="O187" s="76">
        <v>4.1504000000000006E-2</v>
      </c>
      <c r="P187" s="78">
        <v>102.13</v>
      </c>
      <c r="Q187" s="69"/>
      <c r="R187" s="76">
        <v>4.2392999999999999E-5</v>
      </c>
      <c r="S187" s="77">
        <v>2.6872053480048118E-10</v>
      </c>
      <c r="T187" s="77">
        <f t="shared" si="2"/>
        <v>4.3038929414715297E-10</v>
      </c>
      <c r="U187" s="77">
        <f>R187/'סכום נכסי הקרן'!$C$42</f>
        <v>1.2845622595107562E-11</v>
      </c>
    </row>
    <row r="188" spans="2:21">
      <c r="B188" s="75" t="s">
        <v>512</v>
      </c>
      <c r="C188" s="69">
        <v>2810372</v>
      </c>
      <c r="D188" s="82" t="s">
        <v>117</v>
      </c>
      <c r="E188" s="82" t="s">
        <v>250</v>
      </c>
      <c r="F188" s="69" t="s">
        <v>513</v>
      </c>
      <c r="G188" s="82" t="s">
        <v>367</v>
      </c>
      <c r="H188" s="69" t="s">
        <v>308</v>
      </c>
      <c r="I188" s="69" t="s">
        <v>254</v>
      </c>
      <c r="J188" s="69"/>
      <c r="K188" s="76">
        <v>8.5699999999815404</v>
      </c>
      <c r="L188" s="82" t="s">
        <v>130</v>
      </c>
      <c r="M188" s="83">
        <v>2.4E-2</v>
      </c>
      <c r="N188" s="83">
        <v>5.159999999986449E-2</v>
      </c>
      <c r="O188" s="76">
        <v>181385.04408299999</v>
      </c>
      <c r="P188" s="78">
        <v>79.739999999999995</v>
      </c>
      <c r="Q188" s="69"/>
      <c r="R188" s="76">
        <v>144.63643413099999</v>
      </c>
      <c r="S188" s="77">
        <v>2.4151099296231663E-4</v>
      </c>
      <c r="T188" s="77">
        <f t="shared" si="2"/>
        <v>1.4684021605831687E-3</v>
      </c>
      <c r="U188" s="77">
        <f>R188/'סכום נכסי הקרן'!$C$42</f>
        <v>4.382669417943906E-5</v>
      </c>
    </row>
    <row r="189" spans="2:21">
      <c r="B189" s="75" t="s">
        <v>514</v>
      </c>
      <c r="C189" s="69">
        <v>1138114</v>
      </c>
      <c r="D189" s="82" t="s">
        <v>117</v>
      </c>
      <c r="E189" s="82" t="s">
        <v>250</v>
      </c>
      <c r="F189" s="69" t="s">
        <v>302</v>
      </c>
      <c r="G189" s="82" t="s">
        <v>274</v>
      </c>
      <c r="H189" s="69" t="s">
        <v>303</v>
      </c>
      <c r="I189" s="69" t="s">
        <v>128</v>
      </c>
      <c r="J189" s="69"/>
      <c r="K189" s="69">
        <v>1.71</v>
      </c>
      <c r="L189" s="82" t="s">
        <v>130</v>
      </c>
      <c r="M189" s="83">
        <v>3.39E-2</v>
      </c>
      <c r="N189" s="83">
        <v>5.4801597869507314E-2</v>
      </c>
      <c r="O189" s="76">
        <v>1.1620999999999999E-2</v>
      </c>
      <c r="P189" s="78">
        <v>97.37</v>
      </c>
      <c r="Q189" s="69"/>
      <c r="R189" s="76">
        <v>1.1265000000000001E-5</v>
      </c>
      <c r="S189" s="77">
        <v>1.7847496406772655E-11</v>
      </c>
      <c r="T189" s="77">
        <f t="shared" si="2"/>
        <v>1.1436641423271952E-10</v>
      </c>
      <c r="U189" s="77">
        <f>R189/'סכום נכסי הקרן'!$C$42</f>
        <v>3.4134394483496496E-12</v>
      </c>
    </row>
    <row r="190" spans="2:21">
      <c r="B190" s="75" t="s">
        <v>515</v>
      </c>
      <c r="C190" s="69">
        <v>1162866</v>
      </c>
      <c r="D190" s="82" t="s">
        <v>117</v>
      </c>
      <c r="E190" s="82" t="s">
        <v>250</v>
      </c>
      <c r="F190" s="69" t="s">
        <v>302</v>
      </c>
      <c r="G190" s="82" t="s">
        <v>274</v>
      </c>
      <c r="H190" s="69" t="s">
        <v>303</v>
      </c>
      <c r="I190" s="69" t="s">
        <v>128</v>
      </c>
      <c r="J190" s="69"/>
      <c r="K190" s="76">
        <v>6.6000000000167205</v>
      </c>
      <c r="L190" s="82" t="s">
        <v>130</v>
      </c>
      <c r="M190" s="83">
        <v>2.4399999999999998E-2</v>
      </c>
      <c r="N190" s="83">
        <v>5.51000000001996E-2</v>
      </c>
      <c r="O190" s="76">
        <v>115867.44988699998</v>
      </c>
      <c r="P190" s="78">
        <v>82.59</v>
      </c>
      <c r="Q190" s="69"/>
      <c r="R190" s="76">
        <v>95.694925558999998</v>
      </c>
      <c r="S190" s="77">
        <v>1.0547423019231012E-4</v>
      </c>
      <c r="T190" s="77">
        <f t="shared" si="2"/>
        <v>9.7153000412337782E-4</v>
      </c>
      <c r="U190" s="77">
        <f>R190/'סכום נכסי הקרן'!$C$42</f>
        <v>2.8996789517085994E-5</v>
      </c>
    </row>
    <row r="191" spans="2:21">
      <c r="B191" s="75" t="s">
        <v>516</v>
      </c>
      <c r="C191" s="69">
        <v>1132521</v>
      </c>
      <c r="D191" s="82" t="s">
        <v>117</v>
      </c>
      <c r="E191" s="82" t="s">
        <v>250</v>
      </c>
      <c r="F191" s="69" t="s">
        <v>311</v>
      </c>
      <c r="G191" s="82" t="s">
        <v>274</v>
      </c>
      <c r="H191" s="69" t="s">
        <v>303</v>
      </c>
      <c r="I191" s="69" t="s">
        <v>128</v>
      </c>
      <c r="J191" s="69"/>
      <c r="K191" s="76">
        <v>0.25999999999771278</v>
      </c>
      <c r="L191" s="82" t="s">
        <v>130</v>
      </c>
      <c r="M191" s="83">
        <v>3.5000000000000003E-2</v>
      </c>
      <c r="N191" s="83">
        <v>3.1499999999986802E-2</v>
      </c>
      <c r="O191" s="76">
        <v>112614.21901</v>
      </c>
      <c r="P191" s="78">
        <v>100.94</v>
      </c>
      <c r="Q191" s="69"/>
      <c r="R191" s="76">
        <v>113.67278770099999</v>
      </c>
      <c r="S191" s="77">
        <v>9.8778337303849755E-4</v>
      </c>
      <c r="T191" s="77">
        <f t="shared" si="2"/>
        <v>1.1540478584288103E-3</v>
      </c>
      <c r="U191" s="77">
        <f>R191/'סכום נכסי הקרן'!$C$42</f>
        <v>3.4444312271856923E-5</v>
      </c>
    </row>
    <row r="192" spans="2:21">
      <c r="B192" s="75" t="s">
        <v>517</v>
      </c>
      <c r="C192" s="69">
        <v>7590151</v>
      </c>
      <c r="D192" s="82" t="s">
        <v>117</v>
      </c>
      <c r="E192" s="82" t="s">
        <v>250</v>
      </c>
      <c r="F192" s="69" t="s">
        <v>316</v>
      </c>
      <c r="G192" s="82" t="s">
        <v>274</v>
      </c>
      <c r="H192" s="69" t="s">
        <v>308</v>
      </c>
      <c r="I192" s="69" t="s">
        <v>254</v>
      </c>
      <c r="J192" s="69"/>
      <c r="K192" s="76">
        <v>5.9499999999986528</v>
      </c>
      <c r="L192" s="82" t="s">
        <v>130</v>
      </c>
      <c r="M192" s="83">
        <v>2.5499999999999998E-2</v>
      </c>
      <c r="N192" s="83">
        <v>5.4499999999986531E-2</v>
      </c>
      <c r="O192" s="76">
        <v>1048110.6366319999</v>
      </c>
      <c r="P192" s="78">
        <v>84.96</v>
      </c>
      <c r="Q192" s="69"/>
      <c r="R192" s="76">
        <v>890.47483173600006</v>
      </c>
      <c r="S192" s="77">
        <v>7.415784165340141E-4</v>
      </c>
      <c r="T192" s="77">
        <f t="shared" si="2"/>
        <v>9.0404272942858927E-3</v>
      </c>
      <c r="U192" s="77">
        <f>R192/'סכום נכסי הקרן'!$C$42</f>
        <v>2.6982529235776111E-4</v>
      </c>
    </row>
    <row r="193" spans="2:21">
      <c r="B193" s="75" t="s">
        <v>518</v>
      </c>
      <c r="C193" s="69">
        <v>4160156</v>
      </c>
      <c r="D193" s="82" t="s">
        <v>117</v>
      </c>
      <c r="E193" s="82" t="s">
        <v>250</v>
      </c>
      <c r="F193" s="69" t="s">
        <v>519</v>
      </c>
      <c r="G193" s="82" t="s">
        <v>274</v>
      </c>
      <c r="H193" s="69" t="s">
        <v>308</v>
      </c>
      <c r="I193" s="69" t="s">
        <v>254</v>
      </c>
      <c r="J193" s="69"/>
      <c r="K193" s="76">
        <v>1.1000000000000001</v>
      </c>
      <c r="L193" s="82" t="s">
        <v>130</v>
      </c>
      <c r="M193" s="83">
        <v>2.5499999999999998E-2</v>
      </c>
      <c r="N193" s="83">
        <v>5.2299999999996169E-2</v>
      </c>
      <c r="O193" s="76">
        <v>266808.42</v>
      </c>
      <c r="P193" s="78">
        <v>97.85</v>
      </c>
      <c r="Q193" s="69"/>
      <c r="R193" s="76">
        <v>261.07203896999999</v>
      </c>
      <c r="S193" s="77">
        <v>8.8351254693926204E-4</v>
      </c>
      <c r="T193" s="77">
        <f t="shared" si="2"/>
        <v>2.6504991525453801E-3</v>
      </c>
      <c r="U193" s="77">
        <f>R193/'סכום נכסי הקרן'!$C$42</f>
        <v>7.910817547104083E-5</v>
      </c>
    </row>
    <row r="194" spans="2:21">
      <c r="B194" s="75" t="s">
        <v>520</v>
      </c>
      <c r="C194" s="69">
        <v>2320232</v>
      </c>
      <c r="D194" s="82" t="s">
        <v>117</v>
      </c>
      <c r="E194" s="82" t="s">
        <v>250</v>
      </c>
      <c r="F194" s="69" t="s">
        <v>521</v>
      </c>
      <c r="G194" s="82" t="s">
        <v>124</v>
      </c>
      <c r="H194" s="69" t="s">
        <v>308</v>
      </c>
      <c r="I194" s="69" t="s">
        <v>254</v>
      </c>
      <c r="J194" s="69"/>
      <c r="K194" s="76">
        <v>4.0599999999962098</v>
      </c>
      <c r="L194" s="82" t="s">
        <v>130</v>
      </c>
      <c r="M194" s="83">
        <v>2.2400000000000003E-2</v>
      </c>
      <c r="N194" s="83">
        <v>4.9899999999974735E-2</v>
      </c>
      <c r="O194" s="76">
        <v>174731.073263</v>
      </c>
      <c r="P194" s="78">
        <v>90.6</v>
      </c>
      <c r="Q194" s="69"/>
      <c r="R194" s="76">
        <v>158.30634426</v>
      </c>
      <c r="S194" s="77">
        <v>5.293073022542118E-4</v>
      </c>
      <c r="T194" s="77">
        <f t="shared" si="2"/>
        <v>1.607184105042757E-3</v>
      </c>
      <c r="U194" s="77">
        <f>R194/'סכום נכסי הקרן'!$C$42</f>
        <v>4.7968852234452204E-5</v>
      </c>
    </row>
    <row r="195" spans="2:21">
      <c r="B195" s="75" t="s">
        <v>522</v>
      </c>
      <c r="C195" s="69">
        <v>1135920</v>
      </c>
      <c r="D195" s="82" t="s">
        <v>117</v>
      </c>
      <c r="E195" s="82" t="s">
        <v>250</v>
      </c>
      <c r="F195" s="69" t="s">
        <v>523</v>
      </c>
      <c r="G195" s="82" t="s">
        <v>390</v>
      </c>
      <c r="H195" s="69" t="s">
        <v>303</v>
      </c>
      <c r="I195" s="69" t="s">
        <v>128</v>
      </c>
      <c r="J195" s="69"/>
      <c r="K195" s="76">
        <v>1.2200000000001401</v>
      </c>
      <c r="L195" s="82" t="s">
        <v>130</v>
      </c>
      <c r="M195" s="83">
        <v>4.0999999999999995E-2</v>
      </c>
      <c r="N195" s="83">
        <v>4.9200000000050557E-2</v>
      </c>
      <c r="O195" s="76">
        <v>142297.82399999999</v>
      </c>
      <c r="P195" s="78">
        <v>100.08</v>
      </c>
      <c r="Q195" s="69"/>
      <c r="R195" s="76">
        <v>142.411662259</v>
      </c>
      <c r="S195" s="77">
        <v>4.7432607999999996E-4</v>
      </c>
      <c r="T195" s="77">
        <f t="shared" si="2"/>
        <v>1.445815460051748E-3</v>
      </c>
      <c r="U195" s="77">
        <f>R195/'סכום נכסי הקרן'!$C$42</f>
        <v>4.3152559774515535E-5</v>
      </c>
    </row>
    <row r="196" spans="2:21">
      <c r="B196" s="75" t="s">
        <v>524</v>
      </c>
      <c r="C196" s="69">
        <v>7770209</v>
      </c>
      <c r="D196" s="82" t="s">
        <v>117</v>
      </c>
      <c r="E196" s="82" t="s">
        <v>250</v>
      </c>
      <c r="F196" s="69" t="s">
        <v>359</v>
      </c>
      <c r="G196" s="82" t="s">
        <v>360</v>
      </c>
      <c r="H196" s="69" t="s">
        <v>308</v>
      </c>
      <c r="I196" s="69" t="s">
        <v>254</v>
      </c>
      <c r="J196" s="69"/>
      <c r="K196" s="69">
        <v>3.17</v>
      </c>
      <c r="L196" s="82" t="s">
        <v>130</v>
      </c>
      <c r="M196" s="83">
        <v>5.0900000000000001E-2</v>
      </c>
      <c r="N196" s="83">
        <v>4.9098575167199766E-2</v>
      </c>
      <c r="O196" s="76">
        <v>3.3800000000000002E-3</v>
      </c>
      <c r="P196" s="78">
        <v>102.93</v>
      </c>
      <c r="Q196" s="69"/>
      <c r="R196" s="76">
        <v>3.439E-6</v>
      </c>
      <c r="S196" s="77">
        <v>4.676894152301852E-12</v>
      </c>
      <c r="T196" s="77">
        <f t="shared" si="2"/>
        <v>3.4913990106198173E-11</v>
      </c>
      <c r="U196" s="77">
        <f>R196/'סכום נכסי הקרן'!$C$42</f>
        <v>1.0420610974588942E-12</v>
      </c>
    </row>
    <row r="197" spans="2:21">
      <c r="B197" s="75" t="s">
        <v>525</v>
      </c>
      <c r="C197" s="69">
        <v>7770258</v>
      </c>
      <c r="D197" s="82" t="s">
        <v>117</v>
      </c>
      <c r="E197" s="82" t="s">
        <v>250</v>
      </c>
      <c r="F197" s="69" t="s">
        <v>359</v>
      </c>
      <c r="G197" s="82" t="s">
        <v>360</v>
      </c>
      <c r="H197" s="69" t="s">
        <v>308</v>
      </c>
      <c r="I197" s="69" t="s">
        <v>254</v>
      </c>
      <c r="J197" s="69"/>
      <c r="K197" s="69">
        <v>4.41</v>
      </c>
      <c r="L197" s="82" t="s">
        <v>130</v>
      </c>
      <c r="M197" s="83">
        <v>3.5200000000000002E-2</v>
      </c>
      <c r="N197" s="83">
        <v>5.1100511285696461E-2</v>
      </c>
      <c r="O197" s="76">
        <v>3.4151000000000001E-2</v>
      </c>
      <c r="P197" s="78">
        <v>93.91</v>
      </c>
      <c r="Q197" s="69"/>
      <c r="R197" s="76">
        <v>3.2076000000000003E-5</v>
      </c>
      <c r="S197" s="77">
        <v>4.2495205586157843E-11</v>
      </c>
      <c r="T197" s="77">
        <f t="shared" si="2"/>
        <v>3.2564732382855848E-10</v>
      </c>
      <c r="U197" s="77">
        <f>R197/'סכום נכסי הקרן'!$C$42</f>
        <v>9.7194393027308795E-12</v>
      </c>
    </row>
    <row r="198" spans="2:21">
      <c r="B198" s="75" t="s">
        <v>526</v>
      </c>
      <c r="C198" s="69">
        <v>1410299</v>
      </c>
      <c r="D198" s="82" t="s">
        <v>117</v>
      </c>
      <c r="E198" s="82" t="s">
        <v>250</v>
      </c>
      <c r="F198" s="69" t="s">
        <v>362</v>
      </c>
      <c r="G198" s="82" t="s">
        <v>126</v>
      </c>
      <c r="H198" s="69" t="s">
        <v>308</v>
      </c>
      <c r="I198" s="69" t="s">
        <v>254</v>
      </c>
      <c r="J198" s="69"/>
      <c r="K198" s="76">
        <v>1.6600000000638713</v>
      </c>
      <c r="L198" s="82" t="s">
        <v>130</v>
      </c>
      <c r="M198" s="83">
        <v>2.7000000000000003E-2</v>
      </c>
      <c r="N198" s="83">
        <v>5.3700000000035476E-2</v>
      </c>
      <c r="O198" s="76">
        <v>5876.0714239999998</v>
      </c>
      <c r="P198" s="78">
        <v>95.92</v>
      </c>
      <c r="Q198" s="69"/>
      <c r="R198" s="76">
        <v>5.6363277540000007</v>
      </c>
      <c r="S198" s="77">
        <v>2.8901791999498858E-5</v>
      </c>
      <c r="T198" s="77">
        <f t="shared" si="2"/>
        <v>5.7222067879745907E-5</v>
      </c>
      <c r="U198" s="77">
        <f>R198/'סכום נכסי הקרן'!$C$42</f>
        <v>1.7078795827191816E-6</v>
      </c>
    </row>
    <row r="199" spans="2:21">
      <c r="B199" s="75" t="s">
        <v>527</v>
      </c>
      <c r="C199" s="69">
        <v>1192731</v>
      </c>
      <c r="D199" s="82" t="s">
        <v>117</v>
      </c>
      <c r="E199" s="82" t="s">
        <v>250</v>
      </c>
      <c r="F199" s="69" t="s">
        <v>362</v>
      </c>
      <c r="G199" s="82" t="s">
        <v>126</v>
      </c>
      <c r="H199" s="69" t="s">
        <v>308</v>
      </c>
      <c r="I199" s="69" t="s">
        <v>254</v>
      </c>
      <c r="J199" s="69"/>
      <c r="K199" s="76">
        <v>3.9000000000027475</v>
      </c>
      <c r="L199" s="82" t="s">
        <v>130</v>
      </c>
      <c r="M199" s="83">
        <v>4.5599999999999995E-2</v>
      </c>
      <c r="N199" s="83">
        <v>5.5400000000053115E-2</v>
      </c>
      <c r="O199" s="76">
        <v>225594.77196899999</v>
      </c>
      <c r="P199" s="78">
        <v>96.8</v>
      </c>
      <c r="Q199" s="69"/>
      <c r="R199" s="76">
        <v>218.37573174600001</v>
      </c>
      <c r="S199" s="77">
        <v>7.8031368219397745E-4</v>
      </c>
      <c r="T199" s="77">
        <f t="shared" si="2"/>
        <v>2.2170305721470281E-3</v>
      </c>
      <c r="U199" s="77">
        <f>R199/'סכום נכסי הקרן'!$C$42</f>
        <v>6.6170646897826659E-5</v>
      </c>
    </row>
    <row r="200" spans="2:21">
      <c r="B200" s="75" t="s">
        <v>528</v>
      </c>
      <c r="C200" s="69">
        <v>2300309</v>
      </c>
      <c r="D200" s="82" t="s">
        <v>117</v>
      </c>
      <c r="E200" s="82" t="s">
        <v>250</v>
      </c>
      <c r="F200" s="69" t="s">
        <v>370</v>
      </c>
      <c r="G200" s="82" t="s">
        <v>153</v>
      </c>
      <c r="H200" s="69" t="s">
        <v>371</v>
      </c>
      <c r="I200" s="69" t="s">
        <v>128</v>
      </c>
      <c r="J200" s="69"/>
      <c r="K200" s="76">
        <v>8.9399999999990438</v>
      </c>
      <c r="L200" s="82" t="s">
        <v>130</v>
      </c>
      <c r="M200" s="83">
        <v>2.7900000000000001E-2</v>
      </c>
      <c r="N200" s="83">
        <v>5.3900000000002397E-2</v>
      </c>
      <c r="O200" s="76">
        <v>207517.66</v>
      </c>
      <c r="P200" s="78">
        <v>80.540000000000006</v>
      </c>
      <c r="Q200" s="69"/>
      <c r="R200" s="76">
        <v>167.134723364</v>
      </c>
      <c r="S200" s="77">
        <v>4.8255432052832296E-4</v>
      </c>
      <c r="T200" s="77">
        <f t="shared" si="2"/>
        <v>1.696813049704235E-3</v>
      </c>
      <c r="U200" s="77">
        <f>R200/'סכום נכסי הקרן'!$C$42</f>
        <v>5.0643964307117924E-5</v>
      </c>
    </row>
    <row r="201" spans="2:21">
      <c r="B201" s="75" t="s">
        <v>529</v>
      </c>
      <c r="C201" s="69">
        <v>2300176</v>
      </c>
      <c r="D201" s="82" t="s">
        <v>117</v>
      </c>
      <c r="E201" s="82" t="s">
        <v>250</v>
      </c>
      <c r="F201" s="69" t="s">
        <v>370</v>
      </c>
      <c r="G201" s="82" t="s">
        <v>153</v>
      </c>
      <c r="H201" s="69" t="s">
        <v>371</v>
      </c>
      <c r="I201" s="69" t="s">
        <v>128</v>
      </c>
      <c r="J201" s="69"/>
      <c r="K201" s="76">
        <v>1.6000000000014918</v>
      </c>
      <c r="L201" s="82" t="s">
        <v>130</v>
      </c>
      <c r="M201" s="83">
        <v>3.6499999999999998E-2</v>
      </c>
      <c r="N201" s="83">
        <v>5.1700000000092478E-2</v>
      </c>
      <c r="O201" s="76">
        <v>135576.66856699999</v>
      </c>
      <c r="P201" s="78">
        <v>98.9</v>
      </c>
      <c r="Q201" s="69"/>
      <c r="R201" s="76">
        <v>134.085320728</v>
      </c>
      <c r="S201" s="77">
        <v>8.4869546056266573E-5</v>
      </c>
      <c r="T201" s="77">
        <f t="shared" si="2"/>
        <v>1.3612833850781623E-3</v>
      </c>
      <c r="U201" s="77">
        <f>R201/'סכום נכסי הקרן'!$C$42</f>
        <v>4.0629571523974265E-5</v>
      </c>
    </row>
    <row r="202" spans="2:21">
      <c r="B202" s="75" t="s">
        <v>530</v>
      </c>
      <c r="C202" s="69">
        <v>1185941</v>
      </c>
      <c r="D202" s="82" t="s">
        <v>117</v>
      </c>
      <c r="E202" s="82" t="s">
        <v>250</v>
      </c>
      <c r="F202" s="69" t="s">
        <v>531</v>
      </c>
      <c r="G202" s="82" t="s">
        <v>127</v>
      </c>
      <c r="H202" s="69" t="s">
        <v>371</v>
      </c>
      <c r="I202" s="69" t="s">
        <v>128</v>
      </c>
      <c r="J202" s="69"/>
      <c r="K202" s="76">
        <v>1.9600000000016107</v>
      </c>
      <c r="L202" s="82" t="s">
        <v>130</v>
      </c>
      <c r="M202" s="83">
        <v>5.5999999999999994E-2</v>
      </c>
      <c r="N202" s="83">
        <v>6.7400000000059967E-2</v>
      </c>
      <c r="O202" s="76">
        <v>444680.7</v>
      </c>
      <c r="P202" s="78">
        <v>100.51</v>
      </c>
      <c r="Q202" s="69"/>
      <c r="R202" s="76">
        <v>446.94856166800002</v>
      </c>
      <c r="S202" s="77">
        <v>1.1543851405726748E-3</v>
      </c>
      <c r="T202" s="77">
        <f t="shared" si="2"/>
        <v>4.5375858272916703E-3</v>
      </c>
      <c r="U202" s="77">
        <f>R202/'סכום נכסי הקרן'!$C$42</f>
        <v>1.3543114529788612E-4</v>
      </c>
    </row>
    <row r="203" spans="2:21">
      <c r="B203" s="75" t="s">
        <v>532</v>
      </c>
      <c r="C203" s="69">
        <v>1143130</v>
      </c>
      <c r="D203" s="82" t="s">
        <v>117</v>
      </c>
      <c r="E203" s="82" t="s">
        <v>250</v>
      </c>
      <c r="F203" s="69" t="s">
        <v>392</v>
      </c>
      <c r="G203" s="82" t="s">
        <v>390</v>
      </c>
      <c r="H203" s="69" t="s">
        <v>371</v>
      </c>
      <c r="I203" s="69" t="s">
        <v>128</v>
      </c>
      <c r="J203" s="69"/>
      <c r="K203" s="76">
        <v>7.5699999999959902</v>
      </c>
      <c r="L203" s="82" t="s">
        <v>130</v>
      </c>
      <c r="M203" s="83">
        <v>3.0499999999999999E-2</v>
      </c>
      <c r="N203" s="83">
        <v>5.4899999999959891E-2</v>
      </c>
      <c r="O203" s="76">
        <v>369397.247646</v>
      </c>
      <c r="P203" s="78">
        <v>84.4</v>
      </c>
      <c r="Q203" s="69"/>
      <c r="R203" s="76">
        <v>311.77127702500002</v>
      </c>
      <c r="S203" s="77">
        <v>5.4111175952134549E-4</v>
      </c>
      <c r="T203" s="77">
        <f t="shared" ref="T203:T266" si="3">IFERROR(R203/$R$11,0)</f>
        <v>3.1652164237998314E-3</v>
      </c>
      <c r="U203" s="77">
        <f>R203/'סכום נכסי הקרן'!$C$42</f>
        <v>9.4470694705679696E-5</v>
      </c>
    </row>
    <row r="204" spans="2:21">
      <c r="B204" s="75" t="s">
        <v>533</v>
      </c>
      <c r="C204" s="69">
        <v>1157601</v>
      </c>
      <c r="D204" s="82" t="s">
        <v>117</v>
      </c>
      <c r="E204" s="82" t="s">
        <v>250</v>
      </c>
      <c r="F204" s="69" t="s">
        <v>392</v>
      </c>
      <c r="G204" s="82" t="s">
        <v>390</v>
      </c>
      <c r="H204" s="69" t="s">
        <v>371</v>
      </c>
      <c r="I204" s="69" t="s">
        <v>128</v>
      </c>
      <c r="J204" s="69"/>
      <c r="K204" s="76">
        <v>3.1000000000009775</v>
      </c>
      <c r="L204" s="82" t="s">
        <v>130</v>
      </c>
      <c r="M204" s="83">
        <v>2.9100000000000001E-2</v>
      </c>
      <c r="N204" s="83">
        <v>0.05</v>
      </c>
      <c r="O204" s="76">
        <v>215978.896133</v>
      </c>
      <c r="P204" s="78">
        <v>94.7</v>
      </c>
      <c r="Q204" s="69"/>
      <c r="R204" s="76">
        <v>204.532014608</v>
      </c>
      <c r="S204" s="77">
        <v>3.5996482688833336E-4</v>
      </c>
      <c r="T204" s="77">
        <f t="shared" si="3"/>
        <v>2.0764840751452433E-3</v>
      </c>
      <c r="U204" s="77">
        <f>R204/'סכום נכסי הקרן'!$C$42</f>
        <v>6.1975823090401597E-5</v>
      </c>
    </row>
    <row r="205" spans="2:21">
      <c r="B205" s="75" t="s">
        <v>534</v>
      </c>
      <c r="C205" s="69">
        <v>1138163</v>
      </c>
      <c r="D205" s="82" t="s">
        <v>117</v>
      </c>
      <c r="E205" s="82" t="s">
        <v>250</v>
      </c>
      <c r="F205" s="69" t="s">
        <v>392</v>
      </c>
      <c r="G205" s="82" t="s">
        <v>390</v>
      </c>
      <c r="H205" s="69" t="s">
        <v>371</v>
      </c>
      <c r="I205" s="69" t="s">
        <v>128</v>
      </c>
      <c r="J205" s="69"/>
      <c r="K205" s="69">
        <v>5.14</v>
      </c>
      <c r="L205" s="82" t="s">
        <v>130</v>
      </c>
      <c r="M205" s="83">
        <v>3.95E-2</v>
      </c>
      <c r="N205" s="83">
        <v>5.0798233995584988E-2</v>
      </c>
      <c r="O205" s="76">
        <v>1.1858E-2</v>
      </c>
      <c r="P205" s="78">
        <v>95.66</v>
      </c>
      <c r="Q205" s="69"/>
      <c r="R205" s="76">
        <v>1.1325000000000001E-5</v>
      </c>
      <c r="S205" s="77">
        <v>4.9406280296527511E-11</v>
      </c>
      <c r="T205" s="77">
        <f t="shared" si="3"/>
        <v>1.1497555625260084E-10</v>
      </c>
      <c r="U205" s="77">
        <f>R205/'סכום נכסי הקרן'!$C$42</f>
        <v>3.4316202177150272E-12</v>
      </c>
    </row>
    <row r="206" spans="2:21">
      <c r="B206" s="75" t="s">
        <v>535</v>
      </c>
      <c r="C206" s="69">
        <v>1143122</v>
      </c>
      <c r="D206" s="82" t="s">
        <v>117</v>
      </c>
      <c r="E206" s="82" t="s">
        <v>250</v>
      </c>
      <c r="F206" s="69" t="s">
        <v>392</v>
      </c>
      <c r="G206" s="82" t="s">
        <v>390</v>
      </c>
      <c r="H206" s="69" t="s">
        <v>371</v>
      </c>
      <c r="I206" s="69" t="s">
        <v>128</v>
      </c>
      <c r="J206" s="69"/>
      <c r="K206" s="76">
        <v>6.8200000000028664</v>
      </c>
      <c r="L206" s="82" t="s">
        <v>130</v>
      </c>
      <c r="M206" s="83">
        <v>3.0499999999999999E-2</v>
      </c>
      <c r="N206" s="83">
        <v>5.5300000000038298E-2</v>
      </c>
      <c r="O206" s="76">
        <v>496635.360904</v>
      </c>
      <c r="P206" s="78">
        <v>85.68</v>
      </c>
      <c r="Q206" s="69"/>
      <c r="R206" s="76">
        <v>425.51717722900003</v>
      </c>
      <c r="S206" s="77">
        <v>6.8137574442682966E-4</v>
      </c>
      <c r="T206" s="77">
        <f t="shared" si="3"/>
        <v>4.3200065471912415E-3</v>
      </c>
      <c r="U206" s="77">
        <f>R206/'סכום נכסי הקרן'!$C$42</f>
        <v>1.2893716100344943E-4</v>
      </c>
    </row>
    <row r="207" spans="2:21">
      <c r="B207" s="75" t="s">
        <v>536</v>
      </c>
      <c r="C207" s="69">
        <v>1182666</v>
      </c>
      <c r="D207" s="82" t="s">
        <v>117</v>
      </c>
      <c r="E207" s="82" t="s">
        <v>250</v>
      </c>
      <c r="F207" s="69" t="s">
        <v>392</v>
      </c>
      <c r="G207" s="82" t="s">
        <v>390</v>
      </c>
      <c r="H207" s="69" t="s">
        <v>371</v>
      </c>
      <c r="I207" s="69" t="s">
        <v>128</v>
      </c>
      <c r="J207" s="69"/>
      <c r="K207" s="76">
        <v>8.4300000000007511</v>
      </c>
      <c r="L207" s="82" t="s">
        <v>130</v>
      </c>
      <c r="M207" s="83">
        <v>2.63E-2</v>
      </c>
      <c r="N207" s="83">
        <v>5.4999999999999993E-2</v>
      </c>
      <c r="O207" s="76">
        <v>533616.84</v>
      </c>
      <c r="P207" s="78">
        <v>79.64</v>
      </c>
      <c r="Q207" s="69"/>
      <c r="R207" s="76">
        <v>424.97245137600009</v>
      </c>
      <c r="S207" s="77">
        <v>7.6924173840840022E-4</v>
      </c>
      <c r="T207" s="77">
        <f t="shared" si="3"/>
        <v>4.3144762904182756E-3</v>
      </c>
      <c r="U207" s="77">
        <f>R207/'סכום נכסי הקרן'!$C$42</f>
        <v>1.2877210208510359E-4</v>
      </c>
    </row>
    <row r="208" spans="2:21">
      <c r="B208" s="75" t="s">
        <v>537</v>
      </c>
      <c r="C208" s="69">
        <v>1141647</v>
      </c>
      <c r="D208" s="82" t="s">
        <v>117</v>
      </c>
      <c r="E208" s="82" t="s">
        <v>250</v>
      </c>
      <c r="F208" s="69" t="s">
        <v>538</v>
      </c>
      <c r="G208" s="82" t="s">
        <v>125</v>
      </c>
      <c r="H208" s="69" t="s">
        <v>368</v>
      </c>
      <c r="I208" s="69" t="s">
        <v>254</v>
      </c>
      <c r="J208" s="69"/>
      <c r="K208" s="76">
        <v>0.22999999997429471</v>
      </c>
      <c r="L208" s="82" t="s">
        <v>130</v>
      </c>
      <c r="M208" s="83">
        <v>3.4000000000000002E-2</v>
      </c>
      <c r="N208" s="83">
        <v>5.9499999994308127E-2</v>
      </c>
      <c r="O208" s="76">
        <v>2725.6257639999994</v>
      </c>
      <c r="P208" s="78">
        <v>99.91</v>
      </c>
      <c r="Q208" s="69"/>
      <c r="R208" s="76">
        <v>2.7231726089999997</v>
      </c>
      <c r="S208" s="77">
        <v>3.8928952106101239E-5</v>
      </c>
      <c r="T208" s="77">
        <f t="shared" si="3"/>
        <v>2.7646647725529468E-5</v>
      </c>
      <c r="U208" s="77">
        <f>R208/'סכום נכסי הקרן'!$C$42</f>
        <v>8.2515621910571094E-7</v>
      </c>
    </row>
    <row r="209" spans="2:21">
      <c r="B209" s="75" t="s">
        <v>539</v>
      </c>
      <c r="C209" s="69">
        <v>1136068</v>
      </c>
      <c r="D209" s="82" t="s">
        <v>117</v>
      </c>
      <c r="E209" s="82" t="s">
        <v>250</v>
      </c>
      <c r="F209" s="69" t="s">
        <v>398</v>
      </c>
      <c r="G209" s="82" t="s">
        <v>390</v>
      </c>
      <c r="H209" s="69" t="s">
        <v>371</v>
      </c>
      <c r="I209" s="69" t="s">
        <v>128</v>
      </c>
      <c r="J209" s="69"/>
      <c r="K209" s="76">
        <v>1.3099999999955465</v>
      </c>
      <c r="L209" s="82" t="s">
        <v>130</v>
      </c>
      <c r="M209" s="83">
        <v>3.9199999999999999E-2</v>
      </c>
      <c r="N209" s="83">
        <v>5.3400000000267206E-2</v>
      </c>
      <c r="O209" s="76">
        <v>34053.259592000002</v>
      </c>
      <c r="P209" s="78">
        <v>98.91</v>
      </c>
      <c r="Q209" s="69"/>
      <c r="R209" s="76">
        <v>33.682080165000002</v>
      </c>
      <c r="S209" s="77">
        <v>3.5477540951019635E-5</v>
      </c>
      <c r="T209" s="77">
        <f t="shared" si="3"/>
        <v>3.4195283909188242E-4</v>
      </c>
      <c r="U209" s="77">
        <f>R209/'סכום נכסי הקרן'!$C$42</f>
        <v>1.0206102187100424E-5</v>
      </c>
    </row>
    <row r="210" spans="2:21">
      <c r="B210" s="75" t="s">
        <v>540</v>
      </c>
      <c r="C210" s="69">
        <v>1160647</v>
      </c>
      <c r="D210" s="82" t="s">
        <v>117</v>
      </c>
      <c r="E210" s="82" t="s">
        <v>250</v>
      </c>
      <c r="F210" s="69" t="s">
        <v>398</v>
      </c>
      <c r="G210" s="82" t="s">
        <v>390</v>
      </c>
      <c r="H210" s="69" t="s">
        <v>371</v>
      </c>
      <c r="I210" s="69" t="s">
        <v>128</v>
      </c>
      <c r="J210" s="69"/>
      <c r="K210" s="76">
        <v>6.3800000000020027</v>
      </c>
      <c r="L210" s="82" t="s">
        <v>130</v>
      </c>
      <c r="M210" s="83">
        <v>2.64E-2</v>
      </c>
      <c r="N210" s="83">
        <v>5.3400000000016282E-2</v>
      </c>
      <c r="O210" s="76">
        <v>1131138.4644929999</v>
      </c>
      <c r="P210" s="78">
        <v>84.75</v>
      </c>
      <c r="Q210" s="69"/>
      <c r="R210" s="76">
        <v>958.63984866599992</v>
      </c>
      <c r="S210" s="77">
        <v>6.9133213837663308E-4</v>
      </c>
      <c r="T210" s="77">
        <f t="shared" si="3"/>
        <v>9.732463562585645E-3</v>
      </c>
      <c r="U210" s="77">
        <f>R210/'סכום נכסי הקרן'!$C$42</f>
        <v>2.904801665509509E-4</v>
      </c>
    </row>
    <row r="211" spans="2:21">
      <c r="B211" s="75" t="s">
        <v>541</v>
      </c>
      <c r="C211" s="69">
        <v>1179928</v>
      </c>
      <c r="D211" s="82" t="s">
        <v>117</v>
      </c>
      <c r="E211" s="82" t="s">
        <v>250</v>
      </c>
      <c r="F211" s="69" t="s">
        <v>398</v>
      </c>
      <c r="G211" s="82" t="s">
        <v>390</v>
      </c>
      <c r="H211" s="69" t="s">
        <v>371</v>
      </c>
      <c r="I211" s="69" t="s">
        <v>128</v>
      </c>
      <c r="J211" s="69"/>
      <c r="K211" s="76">
        <v>7.9799999999916951</v>
      </c>
      <c r="L211" s="82" t="s">
        <v>130</v>
      </c>
      <c r="M211" s="83">
        <v>2.5000000000000001E-2</v>
      </c>
      <c r="N211" s="83">
        <v>5.5299999999955086E-2</v>
      </c>
      <c r="O211" s="76">
        <v>447190.48972900002</v>
      </c>
      <c r="P211" s="78">
        <v>79.150000000000006</v>
      </c>
      <c r="Q211" s="69"/>
      <c r="R211" s="76">
        <v>353.95127260299995</v>
      </c>
      <c r="S211" s="77">
        <v>3.3531391227108317E-4</v>
      </c>
      <c r="T211" s="77">
        <f t="shared" si="3"/>
        <v>3.5934432188826377E-3</v>
      </c>
      <c r="U211" s="77">
        <f>R211/'סכום נכסי הקרן'!$C$42</f>
        <v>1.0725177422961745E-4</v>
      </c>
    </row>
    <row r="212" spans="2:21">
      <c r="B212" s="75" t="s">
        <v>542</v>
      </c>
      <c r="C212" s="69">
        <v>1143411</v>
      </c>
      <c r="D212" s="82" t="s">
        <v>117</v>
      </c>
      <c r="E212" s="82" t="s">
        <v>250</v>
      </c>
      <c r="F212" s="69" t="s">
        <v>523</v>
      </c>
      <c r="G212" s="82" t="s">
        <v>390</v>
      </c>
      <c r="H212" s="69" t="s">
        <v>371</v>
      </c>
      <c r="I212" s="69" t="s">
        <v>128</v>
      </c>
      <c r="J212" s="69"/>
      <c r="K212" s="76">
        <v>5.6000000000029928</v>
      </c>
      <c r="L212" s="82" t="s">
        <v>130</v>
      </c>
      <c r="M212" s="83">
        <v>3.4300000000000004E-2</v>
      </c>
      <c r="N212" s="83">
        <v>5.2600000000017959E-2</v>
      </c>
      <c r="O212" s="76">
        <v>365087.67503899999</v>
      </c>
      <c r="P212" s="78">
        <v>91.5</v>
      </c>
      <c r="Q212" s="69"/>
      <c r="R212" s="76">
        <v>334.05522269000005</v>
      </c>
      <c r="S212" s="77">
        <v>1.2014205444221403E-3</v>
      </c>
      <c r="T212" s="77">
        <f t="shared" si="3"/>
        <v>3.3914512183548964E-3</v>
      </c>
      <c r="U212" s="77">
        <f>R212/'סכום נכסי הקרן'!$C$42</f>
        <v>1.0122301598377923E-4</v>
      </c>
    </row>
    <row r="213" spans="2:21">
      <c r="B213" s="75" t="s">
        <v>543</v>
      </c>
      <c r="C213" s="69">
        <v>1184191</v>
      </c>
      <c r="D213" s="82" t="s">
        <v>117</v>
      </c>
      <c r="E213" s="82" t="s">
        <v>250</v>
      </c>
      <c r="F213" s="69" t="s">
        <v>523</v>
      </c>
      <c r="G213" s="82" t="s">
        <v>390</v>
      </c>
      <c r="H213" s="69" t="s">
        <v>371</v>
      </c>
      <c r="I213" s="69" t="s">
        <v>128</v>
      </c>
      <c r="J213" s="69"/>
      <c r="K213" s="76">
        <v>6.8399999999988665</v>
      </c>
      <c r="L213" s="82" t="s">
        <v>130</v>
      </c>
      <c r="M213" s="83">
        <v>2.98E-2</v>
      </c>
      <c r="N213" s="83">
        <v>5.5100000000003251E-2</v>
      </c>
      <c r="O213" s="76">
        <v>289570.14276399999</v>
      </c>
      <c r="P213" s="78">
        <v>85.31</v>
      </c>
      <c r="Q213" s="69"/>
      <c r="R213" s="76">
        <v>247.032288792</v>
      </c>
      <c r="S213" s="77">
        <v>7.3767906589154958E-4</v>
      </c>
      <c r="T213" s="77">
        <f t="shared" si="3"/>
        <v>2.5079624561777777E-3</v>
      </c>
      <c r="U213" s="77">
        <f>R213/'סכום נכסי הקרן'!$C$42</f>
        <v>7.4853951138811872E-5</v>
      </c>
    </row>
    <row r="214" spans="2:21">
      <c r="B214" s="75" t="s">
        <v>544</v>
      </c>
      <c r="C214" s="69">
        <v>1139815</v>
      </c>
      <c r="D214" s="82" t="s">
        <v>117</v>
      </c>
      <c r="E214" s="82" t="s">
        <v>250</v>
      </c>
      <c r="F214" s="69" t="s">
        <v>410</v>
      </c>
      <c r="G214" s="82" t="s">
        <v>390</v>
      </c>
      <c r="H214" s="69" t="s">
        <v>371</v>
      </c>
      <c r="I214" s="69" t="s">
        <v>128</v>
      </c>
      <c r="J214" s="69"/>
      <c r="K214" s="76">
        <v>2.2500000000006803</v>
      </c>
      <c r="L214" s="82" t="s">
        <v>130</v>
      </c>
      <c r="M214" s="83">
        <v>3.61E-2</v>
      </c>
      <c r="N214" s="83">
        <v>4.950000000002041E-2</v>
      </c>
      <c r="O214" s="76">
        <v>751450.167304</v>
      </c>
      <c r="P214" s="78">
        <v>97.78</v>
      </c>
      <c r="Q214" s="69"/>
      <c r="R214" s="76">
        <v>734.76794855000014</v>
      </c>
      <c r="S214" s="77">
        <v>9.79088165868404E-4</v>
      </c>
      <c r="T214" s="77">
        <f t="shared" si="3"/>
        <v>7.4596338720634573E-3</v>
      </c>
      <c r="U214" s="77">
        <f>R214/'סכום נכסי הקרן'!$C$42</f>
        <v>2.2264411016098678E-4</v>
      </c>
    </row>
    <row r="215" spans="2:21">
      <c r="B215" s="75" t="s">
        <v>545</v>
      </c>
      <c r="C215" s="69">
        <v>1155522</v>
      </c>
      <c r="D215" s="82" t="s">
        <v>117</v>
      </c>
      <c r="E215" s="82" t="s">
        <v>250</v>
      </c>
      <c r="F215" s="69" t="s">
        <v>410</v>
      </c>
      <c r="G215" s="82" t="s">
        <v>390</v>
      </c>
      <c r="H215" s="69" t="s">
        <v>371</v>
      </c>
      <c r="I215" s="69" t="s">
        <v>128</v>
      </c>
      <c r="J215" s="69"/>
      <c r="K215" s="76">
        <v>3.2499999999999991</v>
      </c>
      <c r="L215" s="82" t="s">
        <v>130</v>
      </c>
      <c r="M215" s="83">
        <v>3.3000000000000002E-2</v>
      </c>
      <c r="N215" s="83">
        <v>4.8699999999959803E-2</v>
      </c>
      <c r="O215" s="76">
        <v>250004.51739600004</v>
      </c>
      <c r="P215" s="78">
        <v>95.55</v>
      </c>
      <c r="Q215" s="69"/>
      <c r="R215" s="76">
        <v>238.87931640800005</v>
      </c>
      <c r="S215" s="77">
        <v>8.1079478310334214E-4</v>
      </c>
      <c r="T215" s="77">
        <f t="shared" si="3"/>
        <v>2.4251904884106707E-3</v>
      </c>
      <c r="U215" s="77">
        <f>R215/'סכום נכסי הקרן'!$C$42</f>
        <v>7.2383495962881944E-5</v>
      </c>
    </row>
    <row r="216" spans="2:21">
      <c r="B216" s="75" t="s">
        <v>546</v>
      </c>
      <c r="C216" s="69">
        <v>1159359</v>
      </c>
      <c r="D216" s="82" t="s">
        <v>117</v>
      </c>
      <c r="E216" s="82" t="s">
        <v>250</v>
      </c>
      <c r="F216" s="69" t="s">
        <v>410</v>
      </c>
      <c r="G216" s="82" t="s">
        <v>390</v>
      </c>
      <c r="H216" s="69" t="s">
        <v>371</v>
      </c>
      <c r="I216" s="69" t="s">
        <v>128</v>
      </c>
      <c r="J216" s="69"/>
      <c r="K216" s="76">
        <v>5.5600000000011081</v>
      </c>
      <c r="L216" s="82" t="s">
        <v>130</v>
      </c>
      <c r="M216" s="83">
        <v>2.6200000000000001E-2</v>
      </c>
      <c r="N216" s="83">
        <v>5.3300000000007994E-2</v>
      </c>
      <c r="O216" s="76">
        <v>701236.84637600009</v>
      </c>
      <c r="P216" s="78">
        <v>87.48</v>
      </c>
      <c r="Q216" s="69"/>
      <c r="R216" s="76">
        <v>613.441969847</v>
      </c>
      <c r="S216" s="77">
        <v>5.4218183969982094E-4</v>
      </c>
      <c r="T216" s="77">
        <f t="shared" si="3"/>
        <v>6.227888009876381E-3</v>
      </c>
      <c r="U216" s="77">
        <f>R216/'סכום נכסי הקרן'!$C$42</f>
        <v>1.8588078288052072E-4</v>
      </c>
    </row>
    <row r="217" spans="2:21">
      <c r="B217" s="75" t="s">
        <v>547</v>
      </c>
      <c r="C217" s="69">
        <v>1141829</v>
      </c>
      <c r="D217" s="82" t="s">
        <v>117</v>
      </c>
      <c r="E217" s="82" t="s">
        <v>250</v>
      </c>
      <c r="F217" s="69" t="s">
        <v>548</v>
      </c>
      <c r="G217" s="82" t="s">
        <v>125</v>
      </c>
      <c r="H217" s="69" t="s">
        <v>368</v>
      </c>
      <c r="I217" s="69" t="s">
        <v>254</v>
      </c>
      <c r="J217" s="69"/>
      <c r="K217" s="76">
        <v>2.5499999999996681</v>
      </c>
      <c r="L217" s="82" t="s">
        <v>130</v>
      </c>
      <c r="M217" s="83">
        <v>2.3E-2</v>
      </c>
      <c r="N217" s="83">
        <v>5.7199999999998669E-2</v>
      </c>
      <c r="O217" s="76">
        <v>327642.69333099999</v>
      </c>
      <c r="P217" s="78">
        <v>92.03</v>
      </c>
      <c r="Q217" s="69"/>
      <c r="R217" s="76">
        <v>301.52956338200005</v>
      </c>
      <c r="S217" s="77">
        <v>4.0134008578883722E-4</v>
      </c>
      <c r="T217" s="77">
        <f t="shared" si="3"/>
        <v>3.061238788207445E-3</v>
      </c>
      <c r="U217" s="77">
        <f>R217/'סכום נכסי הקרן'!$C$42</f>
        <v>9.1367324144852623E-5</v>
      </c>
    </row>
    <row r="218" spans="2:21">
      <c r="B218" s="75" t="s">
        <v>549</v>
      </c>
      <c r="C218" s="69">
        <v>1173566</v>
      </c>
      <c r="D218" s="82" t="s">
        <v>117</v>
      </c>
      <c r="E218" s="82" t="s">
        <v>250</v>
      </c>
      <c r="F218" s="69" t="s">
        <v>548</v>
      </c>
      <c r="G218" s="82" t="s">
        <v>125</v>
      </c>
      <c r="H218" s="69" t="s">
        <v>368</v>
      </c>
      <c r="I218" s="69" t="s">
        <v>254</v>
      </c>
      <c r="J218" s="69"/>
      <c r="K218" s="76">
        <v>2.689999999996719</v>
      </c>
      <c r="L218" s="82" t="s">
        <v>130</v>
      </c>
      <c r="M218" s="83">
        <v>2.1499999999999998E-2</v>
      </c>
      <c r="N218" s="83">
        <v>6.0199999999892284E-2</v>
      </c>
      <c r="O218" s="76">
        <v>169188.65317899999</v>
      </c>
      <c r="P218" s="78">
        <v>90.37</v>
      </c>
      <c r="Q218" s="76">
        <v>8.6305792589999992</v>
      </c>
      <c r="R218" s="76">
        <v>161.526365137</v>
      </c>
      <c r="S218" s="77">
        <v>3.0148441621183591E-4</v>
      </c>
      <c r="T218" s="77">
        <f t="shared" si="3"/>
        <v>1.6398749387273542E-3</v>
      </c>
      <c r="U218" s="77">
        <f>R218/'סכום נכסי הקרן'!$C$42</f>
        <v>4.8944559849726173E-5</v>
      </c>
    </row>
    <row r="219" spans="2:21">
      <c r="B219" s="75" t="s">
        <v>550</v>
      </c>
      <c r="C219" s="69">
        <v>1136464</v>
      </c>
      <c r="D219" s="82" t="s">
        <v>117</v>
      </c>
      <c r="E219" s="82" t="s">
        <v>250</v>
      </c>
      <c r="F219" s="69" t="s">
        <v>548</v>
      </c>
      <c r="G219" s="82" t="s">
        <v>125</v>
      </c>
      <c r="H219" s="69" t="s">
        <v>368</v>
      </c>
      <c r="I219" s="69" t="s">
        <v>254</v>
      </c>
      <c r="J219" s="69"/>
      <c r="K219" s="76">
        <v>1.8400000000021748</v>
      </c>
      <c r="L219" s="82" t="s">
        <v>130</v>
      </c>
      <c r="M219" s="83">
        <v>2.75E-2</v>
      </c>
      <c r="N219" s="83">
        <v>5.9700000000007851E-2</v>
      </c>
      <c r="O219" s="76">
        <v>174872.80652099999</v>
      </c>
      <c r="P219" s="78">
        <v>94.66</v>
      </c>
      <c r="Q219" s="69"/>
      <c r="R219" s="76">
        <v>165.534592871</v>
      </c>
      <c r="S219" s="77">
        <v>5.5552515900091895E-4</v>
      </c>
      <c r="T219" s="77">
        <f t="shared" si="3"/>
        <v>1.6805679376945728E-3</v>
      </c>
      <c r="U219" s="77">
        <f>R219/'סכום נכסי הקרן'!$C$42</f>
        <v>5.0159104249655572E-5</v>
      </c>
    </row>
    <row r="220" spans="2:21">
      <c r="B220" s="75" t="s">
        <v>551</v>
      </c>
      <c r="C220" s="69">
        <v>1139591</v>
      </c>
      <c r="D220" s="82" t="s">
        <v>117</v>
      </c>
      <c r="E220" s="82" t="s">
        <v>250</v>
      </c>
      <c r="F220" s="69" t="s">
        <v>548</v>
      </c>
      <c r="G220" s="82" t="s">
        <v>125</v>
      </c>
      <c r="H220" s="69" t="s">
        <v>368</v>
      </c>
      <c r="I220" s="69" t="s">
        <v>254</v>
      </c>
      <c r="J220" s="69"/>
      <c r="K220" s="76">
        <v>0.6600000000005245</v>
      </c>
      <c r="L220" s="82" t="s">
        <v>130</v>
      </c>
      <c r="M220" s="83">
        <v>2.4E-2</v>
      </c>
      <c r="N220" s="83">
        <v>5.9299999999399472E-2</v>
      </c>
      <c r="O220" s="76">
        <v>38927.373795</v>
      </c>
      <c r="P220" s="78">
        <v>97.96</v>
      </c>
      <c r="Q220" s="69"/>
      <c r="R220" s="76">
        <v>38.133255353000003</v>
      </c>
      <c r="S220" s="77">
        <v>3.3444253916179969E-4</v>
      </c>
      <c r="T220" s="77">
        <f t="shared" si="3"/>
        <v>3.8714280317294866E-4</v>
      </c>
      <c r="U220" s="77">
        <f>R220/'סכום נכסי הקרן'!$C$42</f>
        <v>1.155486534539908E-5</v>
      </c>
    </row>
    <row r="221" spans="2:21">
      <c r="B221" s="75" t="s">
        <v>552</v>
      </c>
      <c r="C221" s="69">
        <v>1158740</v>
      </c>
      <c r="D221" s="82" t="s">
        <v>117</v>
      </c>
      <c r="E221" s="82" t="s">
        <v>250</v>
      </c>
      <c r="F221" s="69" t="s">
        <v>414</v>
      </c>
      <c r="G221" s="82" t="s">
        <v>126</v>
      </c>
      <c r="H221" s="69" t="s">
        <v>415</v>
      </c>
      <c r="I221" s="69" t="s">
        <v>254</v>
      </c>
      <c r="J221" s="69"/>
      <c r="K221" s="76">
        <v>1.7999999998156315</v>
      </c>
      <c r="L221" s="82" t="s">
        <v>130</v>
      </c>
      <c r="M221" s="83">
        <v>3.2500000000000001E-2</v>
      </c>
      <c r="N221" s="83">
        <v>6.3399999994530401E-2</v>
      </c>
      <c r="O221" s="76">
        <v>3407.345112</v>
      </c>
      <c r="P221" s="78">
        <v>95.51</v>
      </c>
      <c r="Q221" s="69"/>
      <c r="R221" s="76">
        <v>3.2543552669999998</v>
      </c>
      <c r="S221" s="77">
        <v>8.2221669049743556E-6</v>
      </c>
      <c r="T221" s="77">
        <f t="shared" si="3"/>
        <v>3.3039409012530354E-5</v>
      </c>
      <c r="U221" s="77">
        <f>R221/'סכום נכסי הקרן'!$C$42</f>
        <v>9.8611137570548193E-7</v>
      </c>
    </row>
    <row r="222" spans="2:21">
      <c r="B222" s="75" t="s">
        <v>553</v>
      </c>
      <c r="C222" s="69">
        <v>1191832</v>
      </c>
      <c r="D222" s="82" t="s">
        <v>117</v>
      </c>
      <c r="E222" s="82" t="s">
        <v>250</v>
      </c>
      <c r="F222" s="69" t="s">
        <v>414</v>
      </c>
      <c r="G222" s="82" t="s">
        <v>126</v>
      </c>
      <c r="H222" s="69" t="s">
        <v>415</v>
      </c>
      <c r="I222" s="69" t="s">
        <v>254</v>
      </c>
      <c r="J222" s="69"/>
      <c r="K222" s="76">
        <v>2.5799999999968164</v>
      </c>
      <c r="L222" s="82" t="s">
        <v>130</v>
      </c>
      <c r="M222" s="83">
        <v>5.7000000000000002E-2</v>
      </c>
      <c r="N222" s="83">
        <v>6.6499999999897683E-2</v>
      </c>
      <c r="O222" s="76">
        <v>313671.83670400002</v>
      </c>
      <c r="P222" s="78">
        <v>98.15</v>
      </c>
      <c r="Q222" s="69"/>
      <c r="R222" s="76">
        <v>307.86889723100001</v>
      </c>
      <c r="S222" s="77">
        <v>1.4626941575766621E-3</v>
      </c>
      <c r="T222" s="77">
        <f t="shared" si="3"/>
        <v>3.125598031965477E-3</v>
      </c>
      <c r="U222" s="77">
        <f>R222/'סכום נכסי הקרן'!$C$42</f>
        <v>9.3288223588832621E-5</v>
      </c>
    </row>
    <row r="223" spans="2:21">
      <c r="B223" s="75" t="s">
        <v>554</v>
      </c>
      <c r="C223" s="69">
        <v>1161678</v>
      </c>
      <c r="D223" s="82" t="s">
        <v>117</v>
      </c>
      <c r="E223" s="82" t="s">
        <v>250</v>
      </c>
      <c r="F223" s="69" t="s">
        <v>418</v>
      </c>
      <c r="G223" s="82" t="s">
        <v>126</v>
      </c>
      <c r="H223" s="69" t="s">
        <v>415</v>
      </c>
      <c r="I223" s="69" t="s">
        <v>254</v>
      </c>
      <c r="J223" s="69"/>
      <c r="K223" s="76">
        <v>2.1299999999967532</v>
      </c>
      <c r="L223" s="82" t="s">
        <v>130</v>
      </c>
      <c r="M223" s="83">
        <v>2.7999999999999997E-2</v>
      </c>
      <c r="N223" s="83">
        <v>6.1999999999926475E-2</v>
      </c>
      <c r="O223" s="76">
        <v>173764.836235</v>
      </c>
      <c r="P223" s="78">
        <v>93.93</v>
      </c>
      <c r="Q223" s="69"/>
      <c r="R223" s="76">
        <v>163.21730678099999</v>
      </c>
      <c r="S223" s="77">
        <v>4.9977163388732759E-4</v>
      </c>
      <c r="T223" s="77">
        <f t="shared" si="3"/>
        <v>1.657041998869481E-3</v>
      </c>
      <c r="U223" s="77">
        <f>R223/'סכום נכסי הקרן'!$C$42</f>
        <v>4.9456936850390778E-5</v>
      </c>
    </row>
    <row r="224" spans="2:21">
      <c r="B224" s="75" t="s">
        <v>555</v>
      </c>
      <c r="C224" s="69">
        <v>1192459</v>
      </c>
      <c r="D224" s="82" t="s">
        <v>117</v>
      </c>
      <c r="E224" s="82" t="s">
        <v>250</v>
      </c>
      <c r="F224" s="69" t="s">
        <v>418</v>
      </c>
      <c r="G224" s="82" t="s">
        <v>126</v>
      </c>
      <c r="H224" s="69" t="s">
        <v>415</v>
      </c>
      <c r="I224" s="69" t="s">
        <v>254</v>
      </c>
      <c r="J224" s="69"/>
      <c r="K224" s="76">
        <v>3.7400000000044145</v>
      </c>
      <c r="L224" s="82" t="s">
        <v>130</v>
      </c>
      <c r="M224" s="83">
        <v>5.6500000000000002E-2</v>
      </c>
      <c r="N224" s="83">
        <v>6.3000000000075773E-2</v>
      </c>
      <c r="O224" s="76">
        <v>306235.96311700001</v>
      </c>
      <c r="P224" s="78">
        <v>99.11</v>
      </c>
      <c r="Q224" s="69"/>
      <c r="R224" s="76">
        <v>303.51045130900002</v>
      </c>
      <c r="S224" s="77">
        <v>1.0041576923382125E-3</v>
      </c>
      <c r="T224" s="77">
        <f t="shared" si="3"/>
        <v>3.0813494894243003E-3</v>
      </c>
      <c r="U224" s="77">
        <f>R224/'סכום נכסי הקרן'!$C$42</f>
        <v>9.1967558587176753E-5</v>
      </c>
    </row>
    <row r="225" spans="2:21">
      <c r="B225" s="75" t="s">
        <v>556</v>
      </c>
      <c r="C225" s="69">
        <v>7390149</v>
      </c>
      <c r="D225" s="82" t="s">
        <v>117</v>
      </c>
      <c r="E225" s="82" t="s">
        <v>250</v>
      </c>
      <c r="F225" s="69" t="s">
        <v>557</v>
      </c>
      <c r="G225" s="82" t="s">
        <v>428</v>
      </c>
      <c r="H225" s="69" t="s">
        <v>423</v>
      </c>
      <c r="I225" s="69" t="s">
        <v>128</v>
      </c>
      <c r="J225" s="69"/>
      <c r="K225" s="76">
        <v>1.659999999961707</v>
      </c>
      <c r="L225" s="82" t="s">
        <v>130</v>
      </c>
      <c r="M225" s="83">
        <v>0.04</v>
      </c>
      <c r="N225" s="83">
        <v>5.1699999997245873E-2</v>
      </c>
      <c r="O225" s="76">
        <v>6845.2525950000008</v>
      </c>
      <c r="P225" s="78">
        <v>99.19</v>
      </c>
      <c r="Q225" s="69"/>
      <c r="R225" s="76">
        <v>6.7898060109999996</v>
      </c>
      <c r="S225" s="77">
        <v>2.5976689947879214E-5</v>
      </c>
      <c r="T225" s="77">
        <f t="shared" si="3"/>
        <v>6.8932602469048808E-5</v>
      </c>
      <c r="U225" s="77">
        <f>R225/'סכום נכסי הקרן'!$C$42</f>
        <v>2.0573982853607611E-6</v>
      </c>
    </row>
    <row r="226" spans="2:21">
      <c r="B226" s="75" t="s">
        <v>558</v>
      </c>
      <c r="C226" s="69">
        <v>7390222</v>
      </c>
      <c r="D226" s="82" t="s">
        <v>117</v>
      </c>
      <c r="E226" s="82" t="s">
        <v>250</v>
      </c>
      <c r="F226" s="69" t="s">
        <v>557</v>
      </c>
      <c r="G226" s="82" t="s">
        <v>428</v>
      </c>
      <c r="H226" s="69" t="s">
        <v>415</v>
      </c>
      <c r="I226" s="69" t="s">
        <v>254</v>
      </c>
      <c r="J226" s="69"/>
      <c r="K226" s="76">
        <v>3.8099999999806036</v>
      </c>
      <c r="L226" s="82" t="s">
        <v>130</v>
      </c>
      <c r="M226" s="83">
        <v>0.04</v>
      </c>
      <c r="N226" s="83">
        <v>5.1099999999829414E-2</v>
      </c>
      <c r="O226" s="76">
        <v>44123.477616999997</v>
      </c>
      <c r="P226" s="78">
        <v>96.98</v>
      </c>
      <c r="Q226" s="69"/>
      <c r="R226" s="76">
        <v>42.790948142999994</v>
      </c>
      <c r="S226" s="77">
        <v>5.6987716736268617E-5</v>
      </c>
      <c r="T226" s="77">
        <f t="shared" si="3"/>
        <v>4.3442940974107029E-4</v>
      </c>
      <c r="U226" s="77">
        <f>R226/'סכום נכסי הקרן'!$C$42</f>
        <v>1.2966205985228616E-5</v>
      </c>
    </row>
    <row r="227" spans="2:21">
      <c r="B227" s="75" t="s">
        <v>559</v>
      </c>
      <c r="C227" s="69">
        <v>2590388</v>
      </c>
      <c r="D227" s="82" t="s">
        <v>117</v>
      </c>
      <c r="E227" s="82" t="s">
        <v>250</v>
      </c>
      <c r="F227" s="69" t="s">
        <v>560</v>
      </c>
      <c r="G227" s="82" t="s">
        <v>284</v>
      </c>
      <c r="H227" s="69" t="s">
        <v>415</v>
      </c>
      <c r="I227" s="69" t="s">
        <v>254</v>
      </c>
      <c r="J227" s="69"/>
      <c r="K227" s="76">
        <v>0.72999999997286891</v>
      </c>
      <c r="L227" s="82" t="s">
        <v>130</v>
      </c>
      <c r="M227" s="83">
        <v>5.9000000000000004E-2</v>
      </c>
      <c r="N227" s="83">
        <v>6.1499999998295606E-2</v>
      </c>
      <c r="O227" s="76">
        <v>14183.200376999999</v>
      </c>
      <c r="P227" s="78">
        <v>101.35</v>
      </c>
      <c r="Q227" s="69"/>
      <c r="R227" s="76">
        <v>14.374673543</v>
      </c>
      <c r="S227" s="77">
        <v>2.6951273113466179E-5</v>
      </c>
      <c r="T227" s="77">
        <f t="shared" si="3"/>
        <v>1.4593696128529531E-4</v>
      </c>
      <c r="U227" s="77">
        <f>R227/'סכום נכסי הקרן'!$C$42</f>
        <v>4.3557104064646445E-6</v>
      </c>
    </row>
    <row r="228" spans="2:21">
      <c r="B228" s="75" t="s">
        <v>561</v>
      </c>
      <c r="C228" s="69">
        <v>2590511</v>
      </c>
      <c r="D228" s="82" t="s">
        <v>117</v>
      </c>
      <c r="E228" s="82" t="s">
        <v>250</v>
      </c>
      <c r="F228" s="69" t="s">
        <v>560</v>
      </c>
      <c r="G228" s="82" t="s">
        <v>284</v>
      </c>
      <c r="H228" s="69" t="s">
        <v>415</v>
      </c>
      <c r="I228" s="69" t="s">
        <v>254</v>
      </c>
      <c r="J228" s="69"/>
      <c r="K228" s="69">
        <v>3.41</v>
      </c>
      <c r="L228" s="82" t="s">
        <v>130</v>
      </c>
      <c r="M228" s="83">
        <v>2.7000000000000003E-2</v>
      </c>
      <c r="N228" s="83">
        <v>6.6899898247163386E-2</v>
      </c>
      <c r="O228" s="76">
        <v>0.118878</v>
      </c>
      <c r="P228" s="78">
        <v>87.63</v>
      </c>
      <c r="Q228" s="69"/>
      <c r="R228" s="76">
        <v>1.0417400000000001E-4</v>
      </c>
      <c r="S228" s="77">
        <v>1.5898986135705065E-10</v>
      </c>
      <c r="T228" s="77">
        <f t="shared" si="3"/>
        <v>1.0576126796519594E-9</v>
      </c>
      <c r="U228" s="77">
        <f>R228/'סכום נכסי הקרן'!$C$42</f>
        <v>3.1566057797814149E-11</v>
      </c>
    </row>
    <row r="229" spans="2:21">
      <c r="B229" s="75" t="s">
        <v>562</v>
      </c>
      <c r="C229" s="69">
        <v>1137975</v>
      </c>
      <c r="D229" s="82" t="s">
        <v>117</v>
      </c>
      <c r="E229" s="82" t="s">
        <v>250</v>
      </c>
      <c r="F229" s="69" t="s">
        <v>563</v>
      </c>
      <c r="G229" s="82" t="s">
        <v>447</v>
      </c>
      <c r="H229" s="69" t="s">
        <v>415</v>
      </c>
      <c r="I229" s="69" t="s">
        <v>254</v>
      </c>
      <c r="J229" s="69"/>
      <c r="K229" s="69">
        <v>1.88</v>
      </c>
      <c r="L229" s="82" t="s">
        <v>130</v>
      </c>
      <c r="M229" s="83">
        <v>4.3499999999999997E-2</v>
      </c>
      <c r="N229" s="83">
        <v>0.23009812940815702</v>
      </c>
      <c r="O229" s="76">
        <v>4.3880000000000004E-3</v>
      </c>
      <c r="P229" s="78">
        <v>72.69</v>
      </c>
      <c r="Q229" s="69"/>
      <c r="R229" s="76">
        <v>3.2610000000000002E-6</v>
      </c>
      <c r="S229" s="77">
        <v>4.2125445860595869E-12</v>
      </c>
      <c r="T229" s="77">
        <f t="shared" si="3"/>
        <v>3.3106868780550229E-11</v>
      </c>
      <c r="U229" s="77">
        <f>R229/'סכום נכסי הקרן'!$C$42</f>
        <v>9.8812481500827414E-13</v>
      </c>
    </row>
    <row r="230" spans="2:21">
      <c r="B230" s="75" t="s">
        <v>564</v>
      </c>
      <c r="C230" s="69">
        <v>1141191</v>
      </c>
      <c r="D230" s="82" t="s">
        <v>117</v>
      </c>
      <c r="E230" s="82" t="s">
        <v>250</v>
      </c>
      <c r="F230" s="69" t="s">
        <v>565</v>
      </c>
      <c r="G230" s="82" t="s">
        <v>456</v>
      </c>
      <c r="H230" s="69" t="s">
        <v>423</v>
      </c>
      <c r="I230" s="69" t="s">
        <v>128</v>
      </c>
      <c r="J230" s="69"/>
      <c r="K230" s="76">
        <v>1.0099999999711455</v>
      </c>
      <c r="L230" s="82" t="s">
        <v>130</v>
      </c>
      <c r="M230" s="83">
        <v>3.0499999999999999E-2</v>
      </c>
      <c r="N230" s="83">
        <v>6.2799999998144257E-2</v>
      </c>
      <c r="O230" s="76">
        <v>18098.331124</v>
      </c>
      <c r="P230" s="78">
        <v>97.66</v>
      </c>
      <c r="Q230" s="69"/>
      <c r="R230" s="76">
        <v>17.674830150999998</v>
      </c>
      <c r="S230" s="77">
        <v>1.6177640728507901E-4</v>
      </c>
      <c r="T230" s="77">
        <f t="shared" si="3"/>
        <v>1.7944136232065923E-4</v>
      </c>
      <c r="U230" s="77">
        <f>R230/'סכום נכסי הקרן'!$C$42</f>
        <v>5.35570017579256E-6</v>
      </c>
    </row>
    <row r="231" spans="2:21">
      <c r="B231" s="75" t="s">
        <v>566</v>
      </c>
      <c r="C231" s="69">
        <v>1168368</v>
      </c>
      <c r="D231" s="82" t="s">
        <v>117</v>
      </c>
      <c r="E231" s="82" t="s">
        <v>250</v>
      </c>
      <c r="F231" s="69" t="s">
        <v>565</v>
      </c>
      <c r="G231" s="82" t="s">
        <v>456</v>
      </c>
      <c r="H231" s="69" t="s">
        <v>423</v>
      </c>
      <c r="I231" s="69" t="s">
        <v>128</v>
      </c>
      <c r="J231" s="69"/>
      <c r="K231" s="76">
        <v>3.1299999999948196</v>
      </c>
      <c r="L231" s="82" t="s">
        <v>130</v>
      </c>
      <c r="M231" s="83">
        <v>2.58E-2</v>
      </c>
      <c r="N231" s="83">
        <v>6.0999999999943988E-2</v>
      </c>
      <c r="O231" s="76">
        <v>157828.86853599999</v>
      </c>
      <c r="P231" s="78">
        <v>90.5</v>
      </c>
      <c r="Q231" s="69"/>
      <c r="R231" s="76">
        <v>142.835125998</v>
      </c>
      <c r="S231" s="77">
        <v>5.2168796514783411E-4</v>
      </c>
      <c r="T231" s="77">
        <f t="shared" si="3"/>
        <v>1.4501146193404307E-3</v>
      </c>
      <c r="U231" s="77">
        <f>R231/'סכום נכסי הקרן'!$C$42</f>
        <v>4.3280874717404858E-5</v>
      </c>
    </row>
    <row r="232" spans="2:21">
      <c r="B232" s="75" t="s">
        <v>567</v>
      </c>
      <c r="C232" s="69">
        <v>2380046</v>
      </c>
      <c r="D232" s="82" t="s">
        <v>117</v>
      </c>
      <c r="E232" s="82" t="s">
        <v>250</v>
      </c>
      <c r="F232" s="69" t="s">
        <v>568</v>
      </c>
      <c r="G232" s="82" t="s">
        <v>126</v>
      </c>
      <c r="H232" s="69" t="s">
        <v>415</v>
      </c>
      <c r="I232" s="69" t="s">
        <v>254</v>
      </c>
      <c r="J232" s="69"/>
      <c r="K232" s="76">
        <v>0.9799999999965201</v>
      </c>
      <c r="L232" s="82" t="s">
        <v>130</v>
      </c>
      <c r="M232" s="83">
        <v>2.9500000000000002E-2</v>
      </c>
      <c r="N232" s="83">
        <v>5.3699999999898093E-2</v>
      </c>
      <c r="O232" s="76">
        <v>81708.359133999998</v>
      </c>
      <c r="P232" s="78">
        <v>98.48</v>
      </c>
      <c r="Q232" s="69"/>
      <c r="R232" s="76">
        <v>80.466392086000013</v>
      </c>
      <c r="S232" s="77">
        <v>1.1424598135290848E-3</v>
      </c>
      <c r="T232" s="77">
        <f t="shared" si="3"/>
        <v>8.1692434346381719E-4</v>
      </c>
      <c r="U232" s="77">
        <f>R232/'סכום נכסי הקרן'!$C$42</f>
        <v>2.4382348602993563E-5</v>
      </c>
    </row>
    <row r="233" spans="2:21">
      <c r="B233" s="75" t="s">
        <v>569</v>
      </c>
      <c r="C233" s="69">
        <v>1147495</v>
      </c>
      <c r="D233" s="82" t="s">
        <v>117</v>
      </c>
      <c r="E233" s="82" t="s">
        <v>250</v>
      </c>
      <c r="F233" s="69" t="s">
        <v>570</v>
      </c>
      <c r="G233" s="82" t="s">
        <v>447</v>
      </c>
      <c r="H233" s="69" t="s">
        <v>415</v>
      </c>
      <c r="I233" s="69" t="s">
        <v>254</v>
      </c>
      <c r="J233" s="69"/>
      <c r="K233" s="69">
        <v>1.57</v>
      </c>
      <c r="L233" s="82" t="s">
        <v>130</v>
      </c>
      <c r="M233" s="83">
        <v>3.9E-2</v>
      </c>
      <c r="N233" s="83">
        <v>6.8499648629655643E-2</v>
      </c>
      <c r="O233" s="76">
        <v>2.9049999999999996E-3</v>
      </c>
      <c r="P233" s="78">
        <v>96.96</v>
      </c>
      <c r="Q233" s="69"/>
      <c r="R233" s="76">
        <v>2.8459999999999999E-6</v>
      </c>
      <c r="S233" s="77">
        <v>7.1896259513570443E-12</v>
      </c>
      <c r="T233" s="77">
        <f t="shared" si="3"/>
        <v>2.8893636476371035E-11</v>
      </c>
      <c r="U233" s="77">
        <f>R233/'סכום נכסי הקרן'!$C$42</f>
        <v>8.6237449356441201E-13</v>
      </c>
    </row>
    <row r="234" spans="2:21">
      <c r="B234" s="75" t="s">
        <v>571</v>
      </c>
      <c r="C234" s="69">
        <v>1132505</v>
      </c>
      <c r="D234" s="82" t="s">
        <v>117</v>
      </c>
      <c r="E234" s="82" t="s">
        <v>250</v>
      </c>
      <c r="F234" s="69" t="s">
        <v>443</v>
      </c>
      <c r="G234" s="82" t="s">
        <v>284</v>
      </c>
      <c r="H234" s="69" t="s">
        <v>415</v>
      </c>
      <c r="I234" s="69" t="s">
        <v>254</v>
      </c>
      <c r="J234" s="69"/>
      <c r="K234" s="69">
        <v>1.1299999999999999</v>
      </c>
      <c r="L234" s="82" t="s">
        <v>130</v>
      </c>
      <c r="M234" s="83">
        <v>5.9000000000000004E-2</v>
      </c>
      <c r="N234" s="83">
        <v>5.2799853793535571E-2</v>
      </c>
      <c r="O234" s="76">
        <v>1.8853999999999999E-2</v>
      </c>
      <c r="P234" s="78">
        <v>101.28</v>
      </c>
      <c r="Q234" s="69"/>
      <c r="R234" s="76">
        <v>1.9151E-5</v>
      </c>
      <c r="S234" s="77">
        <v>2.7143759300901838E-11</v>
      </c>
      <c r="T234" s="77">
        <f t="shared" si="3"/>
        <v>1.9442798037912217E-10</v>
      </c>
      <c r="U234" s="77">
        <f>R234/'סכום נכסי הקרן'!$C$42</f>
        <v>5.8029985686057818E-12</v>
      </c>
    </row>
    <row r="235" spans="2:21">
      <c r="B235" s="75" t="s">
        <v>572</v>
      </c>
      <c r="C235" s="69">
        <v>1162817</v>
      </c>
      <c r="D235" s="82" t="s">
        <v>117</v>
      </c>
      <c r="E235" s="82" t="s">
        <v>250</v>
      </c>
      <c r="F235" s="69" t="s">
        <v>443</v>
      </c>
      <c r="G235" s="82" t="s">
        <v>284</v>
      </c>
      <c r="H235" s="69" t="s">
        <v>415</v>
      </c>
      <c r="I235" s="69" t="s">
        <v>254</v>
      </c>
      <c r="J235" s="69"/>
      <c r="K235" s="76">
        <v>5.1100000000012287</v>
      </c>
      <c r="L235" s="82" t="s">
        <v>130</v>
      </c>
      <c r="M235" s="83">
        <v>2.4300000000000002E-2</v>
      </c>
      <c r="N235" s="83">
        <v>5.3900000000003875E-2</v>
      </c>
      <c r="O235" s="76">
        <v>711044.17249200004</v>
      </c>
      <c r="P235" s="78">
        <v>87.04</v>
      </c>
      <c r="Q235" s="69"/>
      <c r="R235" s="76">
        <v>618.89284778399997</v>
      </c>
      <c r="S235" s="77">
        <v>4.854819679519874E-4</v>
      </c>
      <c r="T235" s="77">
        <f t="shared" si="3"/>
        <v>6.2832273231542262E-3</v>
      </c>
      <c r="U235" s="77">
        <f>R235/'סכום נכסי הקרן'!$C$42</f>
        <v>1.8753246879071108E-4</v>
      </c>
    </row>
    <row r="236" spans="2:21">
      <c r="B236" s="75" t="s">
        <v>573</v>
      </c>
      <c r="C236" s="69">
        <v>1141415</v>
      </c>
      <c r="D236" s="82" t="s">
        <v>117</v>
      </c>
      <c r="E236" s="82" t="s">
        <v>250</v>
      </c>
      <c r="F236" s="69" t="s">
        <v>574</v>
      </c>
      <c r="G236" s="82" t="s">
        <v>153</v>
      </c>
      <c r="H236" s="69" t="s">
        <v>415</v>
      </c>
      <c r="I236" s="69" t="s">
        <v>254</v>
      </c>
      <c r="J236" s="69"/>
      <c r="K236" s="76">
        <v>0.72000000000295783</v>
      </c>
      <c r="L236" s="82" t="s">
        <v>130</v>
      </c>
      <c r="M236" s="83">
        <v>2.1600000000000001E-2</v>
      </c>
      <c r="N236" s="83">
        <v>4.9500000000058095E-2</v>
      </c>
      <c r="O236" s="76">
        <v>191956.47257499999</v>
      </c>
      <c r="P236" s="78">
        <v>98.63</v>
      </c>
      <c r="Q236" s="69"/>
      <c r="R236" s="76">
        <v>189.326668802</v>
      </c>
      <c r="S236" s="77">
        <v>7.504073918964848E-4</v>
      </c>
      <c r="T236" s="77">
        <f t="shared" si="3"/>
        <v>1.9221138241908944E-3</v>
      </c>
      <c r="U236" s="77">
        <f>R236/'סכום נכסי הקרן'!$C$42</f>
        <v>5.736840833673996E-5</v>
      </c>
    </row>
    <row r="237" spans="2:21">
      <c r="B237" s="75" t="s">
        <v>575</v>
      </c>
      <c r="C237" s="69">
        <v>1156397</v>
      </c>
      <c r="D237" s="82" t="s">
        <v>117</v>
      </c>
      <c r="E237" s="82" t="s">
        <v>250</v>
      </c>
      <c r="F237" s="69" t="s">
        <v>574</v>
      </c>
      <c r="G237" s="82" t="s">
        <v>153</v>
      </c>
      <c r="H237" s="69" t="s">
        <v>415</v>
      </c>
      <c r="I237" s="69" t="s">
        <v>254</v>
      </c>
      <c r="J237" s="69"/>
      <c r="K237" s="76">
        <v>2.7600000000005944</v>
      </c>
      <c r="L237" s="82" t="s">
        <v>130</v>
      </c>
      <c r="M237" s="83">
        <v>0.04</v>
      </c>
      <c r="N237" s="83">
        <v>5.1700000000008163E-2</v>
      </c>
      <c r="O237" s="76">
        <v>269772.95799999998</v>
      </c>
      <c r="P237" s="78">
        <v>99.89</v>
      </c>
      <c r="Q237" s="69"/>
      <c r="R237" s="76">
        <v>269.47619873399998</v>
      </c>
      <c r="S237" s="77">
        <v>3.5229847388800492E-4</v>
      </c>
      <c r="T237" s="77">
        <f t="shared" si="3"/>
        <v>2.7358212667795193E-3</v>
      </c>
      <c r="U237" s="77">
        <f>R237/'סכום נכסי הקרן'!$C$42</f>
        <v>8.1654743644025334E-5</v>
      </c>
    </row>
    <row r="238" spans="2:21">
      <c r="B238" s="75" t="s">
        <v>576</v>
      </c>
      <c r="C238" s="69">
        <v>1136134</v>
      </c>
      <c r="D238" s="82" t="s">
        <v>117</v>
      </c>
      <c r="E238" s="82" t="s">
        <v>250</v>
      </c>
      <c r="F238" s="69" t="s">
        <v>577</v>
      </c>
      <c r="G238" s="82" t="s">
        <v>578</v>
      </c>
      <c r="H238" s="69" t="s">
        <v>415</v>
      </c>
      <c r="I238" s="69" t="s">
        <v>254</v>
      </c>
      <c r="J238" s="69"/>
      <c r="K238" s="69">
        <v>1.46</v>
      </c>
      <c r="L238" s="82" t="s">
        <v>130</v>
      </c>
      <c r="M238" s="83">
        <v>3.3500000000000002E-2</v>
      </c>
      <c r="N238" s="83">
        <v>5.0298649632991549E-2</v>
      </c>
      <c r="O238" s="76">
        <v>1.7964999999999998E-2</v>
      </c>
      <c r="P238" s="78">
        <v>97.67</v>
      </c>
      <c r="Q238" s="76">
        <v>2.96E-7</v>
      </c>
      <c r="R238" s="76">
        <v>1.7846999999999997E-5</v>
      </c>
      <c r="S238" s="77">
        <v>8.7144606202425784E-11</v>
      </c>
      <c r="T238" s="77">
        <f t="shared" si="3"/>
        <v>1.8118929381370126E-10</v>
      </c>
      <c r="U238" s="77">
        <f>R238/'סכום נכסי הקרן'!$C$42</f>
        <v>5.4078698477315739E-12</v>
      </c>
    </row>
    <row r="239" spans="2:21">
      <c r="B239" s="75" t="s">
        <v>579</v>
      </c>
      <c r="C239" s="69">
        <v>1141951</v>
      </c>
      <c r="D239" s="82" t="s">
        <v>117</v>
      </c>
      <c r="E239" s="82" t="s">
        <v>250</v>
      </c>
      <c r="F239" s="69" t="s">
        <v>577</v>
      </c>
      <c r="G239" s="82" t="s">
        <v>578</v>
      </c>
      <c r="H239" s="69" t="s">
        <v>415</v>
      </c>
      <c r="I239" s="69" t="s">
        <v>254</v>
      </c>
      <c r="J239" s="69"/>
      <c r="K239" s="69">
        <v>3.41</v>
      </c>
      <c r="L239" s="82" t="s">
        <v>130</v>
      </c>
      <c r="M239" s="83">
        <v>2.6200000000000001E-2</v>
      </c>
      <c r="N239" s="83">
        <v>5.3900877913765514E-2</v>
      </c>
      <c r="O239" s="76">
        <v>2.5257999999999999E-2</v>
      </c>
      <c r="P239" s="78">
        <v>91.75</v>
      </c>
      <c r="Q239" s="69"/>
      <c r="R239" s="76">
        <v>2.3123000000000002E-5</v>
      </c>
      <c r="S239" s="77">
        <v>4.4179817131134617E-11</v>
      </c>
      <c r="T239" s="77">
        <f t="shared" si="3"/>
        <v>2.3475318209526616E-10</v>
      </c>
      <c r="U239" s="77">
        <f>R239/'סכום נכסי הקרן'!$C$42</f>
        <v>7.0065655005937815E-12</v>
      </c>
    </row>
    <row r="240" spans="2:21">
      <c r="B240" s="75" t="s">
        <v>580</v>
      </c>
      <c r="C240" s="69">
        <v>7150410</v>
      </c>
      <c r="D240" s="82" t="s">
        <v>117</v>
      </c>
      <c r="E240" s="82" t="s">
        <v>250</v>
      </c>
      <c r="F240" s="69" t="s">
        <v>581</v>
      </c>
      <c r="G240" s="82" t="s">
        <v>456</v>
      </c>
      <c r="H240" s="69" t="s">
        <v>448</v>
      </c>
      <c r="I240" s="69" t="s">
        <v>128</v>
      </c>
      <c r="J240" s="69"/>
      <c r="K240" s="76">
        <v>2.3100000000003895</v>
      </c>
      <c r="L240" s="82" t="s">
        <v>130</v>
      </c>
      <c r="M240" s="83">
        <v>2.9500000000000002E-2</v>
      </c>
      <c r="N240" s="83">
        <v>6.060000000004559E-2</v>
      </c>
      <c r="O240" s="76">
        <v>382740.35623700003</v>
      </c>
      <c r="P240" s="78">
        <v>94</v>
      </c>
      <c r="Q240" s="69"/>
      <c r="R240" s="76">
        <v>359.77593490599997</v>
      </c>
      <c r="S240" s="77">
        <v>9.6924903968361299E-4</v>
      </c>
      <c r="T240" s="77">
        <f t="shared" si="3"/>
        <v>3.6525773282222391E-3</v>
      </c>
      <c r="U240" s="77">
        <f>R240/'סכום נכסי הקרן'!$C$42</f>
        <v>1.0901672159565165E-4</v>
      </c>
    </row>
    <row r="241" spans="2:21">
      <c r="B241" s="75" t="s">
        <v>582</v>
      </c>
      <c r="C241" s="69">
        <v>7150444</v>
      </c>
      <c r="D241" s="82" t="s">
        <v>117</v>
      </c>
      <c r="E241" s="82" t="s">
        <v>250</v>
      </c>
      <c r="F241" s="69" t="s">
        <v>581</v>
      </c>
      <c r="G241" s="82" t="s">
        <v>456</v>
      </c>
      <c r="H241" s="69" t="s">
        <v>448</v>
      </c>
      <c r="I241" s="69" t="s">
        <v>128</v>
      </c>
      <c r="J241" s="69"/>
      <c r="K241" s="76">
        <v>3.6299999999525006</v>
      </c>
      <c r="L241" s="82" t="s">
        <v>130</v>
      </c>
      <c r="M241" s="83">
        <v>2.5499999999999998E-2</v>
      </c>
      <c r="N241" s="83">
        <v>6.1699999999303784E-2</v>
      </c>
      <c r="O241" s="76">
        <v>34664.977245000002</v>
      </c>
      <c r="P241" s="78">
        <v>88.67</v>
      </c>
      <c r="Q241" s="69"/>
      <c r="R241" s="76">
        <v>30.737435342000001</v>
      </c>
      <c r="S241" s="77">
        <v>5.9532152784694915E-5</v>
      </c>
      <c r="T241" s="77">
        <f t="shared" si="3"/>
        <v>3.1205772416996046E-4</v>
      </c>
      <c r="U241" s="77">
        <f>R241/'סכום נכסי הקרן'!$C$42</f>
        <v>9.3138370472684856E-6</v>
      </c>
    </row>
    <row r="242" spans="2:21">
      <c r="B242" s="75" t="s">
        <v>583</v>
      </c>
      <c r="C242" s="69">
        <v>1155878</v>
      </c>
      <c r="D242" s="82" t="s">
        <v>117</v>
      </c>
      <c r="E242" s="82" t="s">
        <v>250</v>
      </c>
      <c r="F242" s="69" t="s">
        <v>584</v>
      </c>
      <c r="G242" s="82" t="s">
        <v>390</v>
      </c>
      <c r="H242" s="69" t="s">
        <v>448</v>
      </c>
      <c r="I242" s="69" t="s">
        <v>128</v>
      </c>
      <c r="J242" s="69"/>
      <c r="K242" s="76">
        <v>2.509999999998735</v>
      </c>
      <c r="L242" s="82" t="s">
        <v>130</v>
      </c>
      <c r="M242" s="83">
        <v>3.27E-2</v>
      </c>
      <c r="N242" s="83">
        <v>5.5899999999886221E-2</v>
      </c>
      <c r="O242" s="76">
        <v>156963.29862099999</v>
      </c>
      <c r="P242" s="78">
        <v>95.76</v>
      </c>
      <c r="Q242" s="69"/>
      <c r="R242" s="76">
        <v>150.30805476900002</v>
      </c>
      <c r="S242" s="77">
        <v>4.973598863758068E-4</v>
      </c>
      <c r="T242" s="77">
        <f t="shared" si="3"/>
        <v>1.5259825347737016E-3</v>
      </c>
      <c r="U242" s="77">
        <f>R242/'סכום נכסי הקרן'!$C$42</f>
        <v>4.5545267958562299E-5</v>
      </c>
    </row>
    <row r="243" spans="2:21">
      <c r="B243" s="75" t="s">
        <v>585</v>
      </c>
      <c r="C243" s="69">
        <v>7200249</v>
      </c>
      <c r="D243" s="82" t="s">
        <v>117</v>
      </c>
      <c r="E243" s="82" t="s">
        <v>250</v>
      </c>
      <c r="F243" s="69" t="s">
        <v>586</v>
      </c>
      <c r="G243" s="82" t="s">
        <v>498</v>
      </c>
      <c r="H243" s="69" t="s">
        <v>448</v>
      </c>
      <c r="I243" s="69" t="s">
        <v>128</v>
      </c>
      <c r="J243" s="69"/>
      <c r="K243" s="76">
        <v>5.3100000000035354</v>
      </c>
      <c r="L243" s="82" t="s">
        <v>130</v>
      </c>
      <c r="M243" s="83">
        <v>7.4999999999999997E-3</v>
      </c>
      <c r="N243" s="83">
        <v>5.1300000000043325E-2</v>
      </c>
      <c r="O243" s="76">
        <v>439522.40387999994</v>
      </c>
      <c r="P243" s="78">
        <v>79.8</v>
      </c>
      <c r="Q243" s="69"/>
      <c r="R243" s="76">
        <v>350.738878296</v>
      </c>
      <c r="S243" s="77">
        <v>8.26818020666575E-4</v>
      </c>
      <c r="T243" s="77">
        <f t="shared" si="3"/>
        <v>3.5608298129356174E-3</v>
      </c>
      <c r="U243" s="77">
        <f>R243/'סכום נכסי הקרן'!$C$42</f>
        <v>1.0627837756284714E-4</v>
      </c>
    </row>
    <row r="244" spans="2:21">
      <c r="B244" s="75" t="s">
        <v>587</v>
      </c>
      <c r="C244" s="69">
        <v>7200173</v>
      </c>
      <c r="D244" s="82" t="s">
        <v>117</v>
      </c>
      <c r="E244" s="82" t="s">
        <v>250</v>
      </c>
      <c r="F244" s="69" t="s">
        <v>586</v>
      </c>
      <c r="G244" s="82" t="s">
        <v>498</v>
      </c>
      <c r="H244" s="69" t="s">
        <v>448</v>
      </c>
      <c r="I244" s="69" t="s">
        <v>128</v>
      </c>
      <c r="J244" s="69"/>
      <c r="K244" s="76">
        <v>2.6399999999995747</v>
      </c>
      <c r="L244" s="82" t="s">
        <v>130</v>
      </c>
      <c r="M244" s="83">
        <v>3.4500000000000003E-2</v>
      </c>
      <c r="N244" s="83">
        <v>5.5599999999982976E-2</v>
      </c>
      <c r="O244" s="76">
        <v>197617.66266400003</v>
      </c>
      <c r="P244" s="78">
        <v>95.1</v>
      </c>
      <c r="Q244" s="69"/>
      <c r="R244" s="76">
        <v>187.93439054699999</v>
      </c>
      <c r="S244" s="77">
        <v>4.4963949362940769E-4</v>
      </c>
      <c r="T244" s="77">
        <f t="shared" si="3"/>
        <v>1.9079789043827684E-3</v>
      </c>
      <c r="U244" s="77">
        <f>R244/'סכום נכסי הקרן'!$C$42</f>
        <v>5.6946530172630203E-5</v>
      </c>
    </row>
    <row r="245" spans="2:21">
      <c r="B245" s="75" t="s">
        <v>588</v>
      </c>
      <c r="C245" s="69">
        <v>1168483</v>
      </c>
      <c r="D245" s="82" t="s">
        <v>117</v>
      </c>
      <c r="E245" s="82" t="s">
        <v>250</v>
      </c>
      <c r="F245" s="69" t="s">
        <v>589</v>
      </c>
      <c r="G245" s="82" t="s">
        <v>498</v>
      </c>
      <c r="H245" s="69" t="s">
        <v>448</v>
      </c>
      <c r="I245" s="69" t="s">
        <v>128</v>
      </c>
      <c r="J245" s="69"/>
      <c r="K245" s="76">
        <v>4.310000000004659</v>
      </c>
      <c r="L245" s="82" t="s">
        <v>130</v>
      </c>
      <c r="M245" s="83">
        <v>2.5000000000000001E-3</v>
      </c>
      <c r="N245" s="83">
        <v>5.7300000000032998E-2</v>
      </c>
      <c r="O245" s="76">
        <v>259193.879636</v>
      </c>
      <c r="P245" s="78">
        <v>79.5</v>
      </c>
      <c r="Q245" s="69"/>
      <c r="R245" s="76">
        <v>206.05912568400001</v>
      </c>
      <c r="S245" s="77">
        <v>4.57453167542649E-4</v>
      </c>
      <c r="T245" s="77">
        <f t="shared" si="3"/>
        <v>2.0919878672355399E-3</v>
      </c>
      <c r="U245" s="77">
        <f>R245/'סכום נכסי הקרן'!$C$42</f>
        <v>6.2438557328202754E-5</v>
      </c>
    </row>
    <row r="246" spans="2:21">
      <c r="B246" s="75" t="s">
        <v>590</v>
      </c>
      <c r="C246" s="69">
        <v>1161751</v>
      </c>
      <c r="D246" s="82" t="s">
        <v>117</v>
      </c>
      <c r="E246" s="82" t="s">
        <v>250</v>
      </c>
      <c r="F246" s="69" t="s">
        <v>589</v>
      </c>
      <c r="G246" s="82" t="s">
        <v>498</v>
      </c>
      <c r="H246" s="69" t="s">
        <v>448</v>
      </c>
      <c r="I246" s="69" t="s">
        <v>128</v>
      </c>
      <c r="J246" s="69"/>
      <c r="K246" s="76">
        <v>3.4999999998194311</v>
      </c>
      <c r="L246" s="82" t="s">
        <v>130</v>
      </c>
      <c r="M246" s="83">
        <v>2.0499999999999997E-2</v>
      </c>
      <c r="N246" s="83">
        <v>5.6299999998049854E-2</v>
      </c>
      <c r="O246" s="76">
        <v>6242.8664179999996</v>
      </c>
      <c r="P246" s="78">
        <v>88.71</v>
      </c>
      <c r="Q246" s="69"/>
      <c r="R246" s="76">
        <v>5.5380469159999999</v>
      </c>
      <c r="S246" s="77">
        <v>1.1173946312261431E-5</v>
      </c>
      <c r="T246" s="77">
        <f t="shared" si="3"/>
        <v>5.6224284743496742E-5</v>
      </c>
      <c r="U246" s="77">
        <f>R246/'סכום נכסי הקרן'!$C$42</f>
        <v>1.6780992285739472E-6</v>
      </c>
    </row>
    <row r="247" spans="2:21">
      <c r="B247" s="75" t="s">
        <v>591</v>
      </c>
      <c r="C247" s="69">
        <v>1162825</v>
      </c>
      <c r="D247" s="82" t="s">
        <v>117</v>
      </c>
      <c r="E247" s="82" t="s">
        <v>250</v>
      </c>
      <c r="F247" s="69" t="s">
        <v>592</v>
      </c>
      <c r="G247" s="82" t="s">
        <v>456</v>
      </c>
      <c r="H247" s="69" t="s">
        <v>448</v>
      </c>
      <c r="I247" s="69" t="s">
        <v>128</v>
      </c>
      <c r="J247" s="69"/>
      <c r="K247" s="69">
        <v>3.08</v>
      </c>
      <c r="L247" s="82" t="s">
        <v>130</v>
      </c>
      <c r="M247" s="83">
        <v>2.4E-2</v>
      </c>
      <c r="N247" s="83">
        <v>6.029987719251409E-2</v>
      </c>
      <c r="O247" s="76">
        <v>0.16678499999999999</v>
      </c>
      <c r="P247" s="78">
        <v>89.83</v>
      </c>
      <c r="Q247" s="69"/>
      <c r="R247" s="76">
        <v>1.4982799999999999E-4</v>
      </c>
      <c r="S247" s="77">
        <v>6.3998517311083786E-10</v>
      </c>
      <c r="T247" s="77">
        <f t="shared" si="3"/>
        <v>1.5211088425796623E-9</v>
      </c>
      <c r="U247" s="77">
        <f>R247/'סכום נכסי הקרן'!$C$42</f>
        <v>4.5399805207929977E-11</v>
      </c>
    </row>
    <row r="248" spans="2:21">
      <c r="B248" s="75" t="s">
        <v>593</v>
      </c>
      <c r="C248" s="69">
        <v>1140102</v>
      </c>
      <c r="D248" s="82" t="s">
        <v>117</v>
      </c>
      <c r="E248" s="82" t="s">
        <v>250</v>
      </c>
      <c r="F248" s="69" t="s">
        <v>455</v>
      </c>
      <c r="G248" s="82" t="s">
        <v>456</v>
      </c>
      <c r="H248" s="69" t="s">
        <v>457</v>
      </c>
      <c r="I248" s="69" t="s">
        <v>254</v>
      </c>
      <c r="J248" s="69"/>
      <c r="K248" s="76">
        <v>2.7499999999793956</v>
      </c>
      <c r="L248" s="82" t="s">
        <v>130</v>
      </c>
      <c r="M248" s="83">
        <v>4.2999999999999997E-2</v>
      </c>
      <c r="N248" s="83">
        <v>6.4199999999611457E-2</v>
      </c>
      <c r="O248" s="76">
        <v>88936.14</v>
      </c>
      <c r="P248" s="78">
        <v>95.5</v>
      </c>
      <c r="Q248" s="69"/>
      <c r="R248" s="76">
        <v>84.934016665000001</v>
      </c>
      <c r="S248" s="77">
        <v>9.7580218362473649E-5</v>
      </c>
      <c r="T248" s="77">
        <f t="shared" si="3"/>
        <v>8.622813077992092E-4</v>
      </c>
      <c r="U248" s="77">
        <f>R248/'סכום נכסי הקרן'!$C$42</f>
        <v>2.5736096137691746E-5</v>
      </c>
    </row>
    <row r="249" spans="2:21">
      <c r="B249" s="75" t="s">
        <v>594</v>
      </c>
      <c r="C249" s="69">
        <v>1132836</v>
      </c>
      <c r="D249" s="82" t="s">
        <v>117</v>
      </c>
      <c r="E249" s="82" t="s">
        <v>250</v>
      </c>
      <c r="F249" s="69" t="s">
        <v>465</v>
      </c>
      <c r="G249" s="82" t="s">
        <v>153</v>
      </c>
      <c r="H249" s="69" t="s">
        <v>457</v>
      </c>
      <c r="I249" s="69" t="s">
        <v>254</v>
      </c>
      <c r="J249" s="69"/>
      <c r="K249" s="76">
        <v>1.2099999999903996</v>
      </c>
      <c r="L249" s="82" t="s">
        <v>130</v>
      </c>
      <c r="M249" s="83">
        <v>4.1399999999999999E-2</v>
      </c>
      <c r="N249" s="83">
        <v>5.3900000000219876E-2</v>
      </c>
      <c r="O249" s="76">
        <v>32433.690446000001</v>
      </c>
      <c r="P249" s="78">
        <v>99.56</v>
      </c>
      <c r="Q249" s="69"/>
      <c r="R249" s="76">
        <v>32.290982210999999</v>
      </c>
      <c r="S249" s="77">
        <v>9.6047412676139514E-5</v>
      </c>
      <c r="T249" s="77">
        <f t="shared" si="3"/>
        <v>3.2782990213267669E-4</v>
      </c>
      <c r="U249" s="77">
        <f>R249/'סכום נכסי הקרן'!$C$42</f>
        <v>9.7845816693283784E-6</v>
      </c>
    </row>
    <row r="250" spans="2:21">
      <c r="B250" s="75" t="s">
        <v>595</v>
      </c>
      <c r="C250" s="69">
        <v>1139252</v>
      </c>
      <c r="D250" s="82" t="s">
        <v>117</v>
      </c>
      <c r="E250" s="82" t="s">
        <v>250</v>
      </c>
      <c r="F250" s="69" t="s">
        <v>465</v>
      </c>
      <c r="G250" s="82" t="s">
        <v>153</v>
      </c>
      <c r="H250" s="69" t="s">
        <v>457</v>
      </c>
      <c r="I250" s="69" t="s">
        <v>254</v>
      </c>
      <c r="J250" s="69"/>
      <c r="K250" s="76">
        <v>1.8000000000032428</v>
      </c>
      <c r="L250" s="82" t="s">
        <v>130</v>
      </c>
      <c r="M250" s="83">
        <v>3.5499999999999997E-2</v>
      </c>
      <c r="N250" s="83">
        <v>5.7300000000051886E-2</v>
      </c>
      <c r="O250" s="76">
        <v>190464.395342</v>
      </c>
      <c r="P250" s="78">
        <v>97.14</v>
      </c>
      <c r="Q250" s="69"/>
      <c r="R250" s="76">
        <v>185.01710514800001</v>
      </c>
      <c r="S250" s="77">
        <v>3.8288625839140022E-4</v>
      </c>
      <c r="T250" s="77">
        <f t="shared" si="3"/>
        <v>1.8783615523741491E-3</v>
      </c>
      <c r="U250" s="77">
        <f>R250/'סכום נכסי הקרן'!$C$42</f>
        <v>5.6062555289093495E-5</v>
      </c>
    </row>
    <row r="251" spans="2:21">
      <c r="B251" s="75" t="s">
        <v>596</v>
      </c>
      <c r="C251" s="69">
        <v>1143080</v>
      </c>
      <c r="D251" s="82" t="s">
        <v>117</v>
      </c>
      <c r="E251" s="82" t="s">
        <v>250</v>
      </c>
      <c r="F251" s="69" t="s">
        <v>465</v>
      </c>
      <c r="G251" s="82" t="s">
        <v>153</v>
      </c>
      <c r="H251" s="69" t="s">
        <v>457</v>
      </c>
      <c r="I251" s="69" t="s">
        <v>254</v>
      </c>
      <c r="J251" s="69"/>
      <c r="K251" s="76">
        <v>2.77000000000006</v>
      </c>
      <c r="L251" s="82" t="s">
        <v>130</v>
      </c>
      <c r="M251" s="83">
        <v>2.5000000000000001E-2</v>
      </c>
      <c r="N251" s="83">
        <v>5.7900000000001207E-2</v>
      </c>
      <c r="O251" s="76">
        <v>724383.86095400003</v>
      </c>
      <c r="P251" s="78">
        <v>92.03</v>
      </c>
      <c r="Q251" s="69"/>
      <c r="R251" s="76">
        <v>666.650451148</v>
      </c>
      <c r="S251" s="77">
        <v>6.4077444514233769E-4</v>
      </c>
      <c r="T251" s="77">
        <f t="shared" si="3"/>
        <v>6.7680800394515324E-3</v>
      </c>
      <c r="U251" s="77">
        <f>R251/'סכום נכסי הקרן'!$C$42</f>
        <v>2.0200363499411219E-4</v>
      </c>
    </row>
    <row r="252" spans="2:21">
      <c r="B252" s="75" t="s">
        <v>597</v>
      </c>
      <c r="C252" s="69">
        <v>1189190</v>
      </c>
      <c r="D252" s="82" t="s">
        <v>117</v>
      </c>
      <c r="E252" s="82" t="s">
        <v>250</v>
      </c>
      <c r="F252" s="69" t="s">
        <v>465</v>
      </c>
      <c r="G252" s="82" t="s">
        <v>153</v>
      </c>
      <c r="H252" s="69" t="s">
        <v>457</v>
      </c>
      <c r="I252" s="69" t="s">
        <v>254</v>
      </c>
      <c r="J252" s="69"/>
      <c r="K252" s="76">
        <v>4.4699999999963849</v>
      </c>
      <c r="L252" s="82" t="s">
        <v>130</v>
      </c>
      <c r="M252" s="83">
        <v>4.7300000000000002E-2</v>
      </c>
      <c r="N252" s="83">
        <v>5.6299999999950084E-2</v>
      </c>
      <c r="O252" s="76">
        <v>297959.78530400002</v>
      </c>
      <c r="P252" s="78">
        <v>97.49</v>
      </c>
      <c r="Q252" s="69"/>
      <c r="R252" s="76">
        <v>290.48100791500002</v>
      </c>
      <c r="S252" s="77">
        <v>7.5449092919742226E-4</v>
      </c>
      <c r="T252" s="77">
        <f t="shared" si="3"/>
        <v>2.949069798308457E-3</v>
      </c>
      <c r="U252" s="77">
        <f>R252/'סכום נכסי הקרן'!$C$42</f>
        <v>8.8019470165417475E-5</v>
      </c>
    </row>
    <row r="253" spans="2:21">
      <c r="B253" s="75" t="s">
        <v>598</v>
      </c>
      <c r="C253" s="69">
        <v>1137512</v>
      </c>
      <c r="D253" s="82" t="s">
        <v>117</v>
      </c>
      <c r="E253" s="82" t="s">
        <v>250</v>
      </c>
      <c r="F253" s="69" t="s">
        <v>599</v>
      </c>
      <c r="G253" s="82" t="s">
        <v>447</v>
      </c>
      <c r="H253" s="69" t="s">
        <v>448</v>
      </c>
      <c r="I253" s="69" t="s">
        <v>128</v>
      </c>
      <c r="J253" s="69"/>
      <c r="K253" s="76">
        <v>1.3300000000008327</v>
      </c>
      <c r="L253" s="82" t="s">
        <v>130</v>
      </c>
      <c r="M253" s="83">
        <v>3.5000000000000003E-2</v>
      </c>
      <c r="N253" s="83">
        <v>6.0800000000157055E-2</v>
      </c>
      <c r="O253" s="76">
        <v>172931.38264200001</v>
      </c>
      <c r="P253" s="78">
        <v>97.2</v>
      </c>
      <c r="Q253" s="69"/>
      <c r="R253" s="76">
        <v>168.08930774200002</v>
      </c>
      <c r="S253" s="77">
        <v>7.2159976065929484E-4</v>
      </c>
      <c r="T253" s="77">
        <f t="shared" si="3"/>
        <v>1.7065043406402699E-3</v>
      </c>
      <c r="U253" s="77">
        <f>R253/'סכום נכסי הקרן'!$C$42</f>
        <v>5.093321561405477E-5</v>
      </c>
    </row>
    <row r="254" spans="2:21">
      <c r="B254" s="75" t="s">
        <v>600</v>
      </c>
      <c r="C254" s="69">
        <v>1141852</v>
      </c>
      <c r="D254" s="82" t="s">
        <v>117</v>
      </c>
      <c r="E254" s="82" t="s">
        <v>250</v>
      </c>
      <c r="F254" s="69" t="s">
        <v>599</v>
      </c>
      <c r="G254" s="82" t="s">
        <v>447</v>
      </c>
      <c r="H254" s="69" t="s">
        <v>448</v>
      </c>
      <c r="I254" s="69" t="s">
        <v>128</v>
      </c>
      <c r="J254" s="69"/>
      <c r="K254" s="76">
        <v>2.6499999999967416</v>
      </c>
      <c r="L254" s="82" t="s">
        <v>130</v>
      </c>
      <c r="M254" s="83">
        <v>2.6499999999999999E-2</v>
      </c>
      <c r="N254" s="83">
        <v>6.7699999999941349E-2</v>
      </c>
      <c r="O254" s="76">
        <v>68060.646041999993</v>
      </c>
      <c r="P254" s="78">
        <v>90.18</v>
      </c>
      <c r="Q254" s="69"/>
      <c r="R254" s="76">
        <v>61.377092867999998</v>
      </c>
      <c r="S254" s="77">
        <v>1.2443070779725196E-4</v>
      </c>
      <c r="T254" s="77">
        <f t="shared" si="3"/>
        <v>6.2312277206762374E-4</v>
      </c>
      <c r="U254" s="77">
        <f>R254/'סכום נכסי הקרן'!$C$42</f>
        <v>1.8598046162507865E-5</v>
      </c>
    </row>
    <row r="255" spans="2:21">
      <c r="B255" s="75" t="s">
        <v>601</v>
      </c>
      <c r="C255" s="69">
        <v>1168038</v>
      </c>
      <c r="D255" s="82" t="s">
        <v>117</v>
      </c>
      <c r="E255" s="82" t="s">
        <v>250</v>
      </c>
      <c r="F255" s="69" t="s">
        <v>599</v>
      </c>
      <c r="G255" s="82" t="s">
        <v>447</v>
      </c>
      <c r="H255" s="69" t="s">
        <v>448</v>
      </c>
      <c r="I255" s="69" t="s">
        <v>128</v>
      </c>
      <c r="J255" s="69"/>
      <c r="K255" s="76">
        <v>2.4200000000046047</v>
      </c>
      <c r="L255" s="82" t="s">
        <v>130</v>
      </c>
      <c r="M255" s="83">
        <v>4.99E-2</v>
      </c>
      <c r="N255" s="83">
        <v>5.4000000000020032E-2</v>
      </c>
      <c r="O255" s="76">
        <v>100726.86061899998</v>
      </c>
      <c r="P255" s="78">
        <v>99.18</v>
      </c>
      <c r="Q255" s="69"/>
      <c r="R255" s="76">
        <v>99.900901436999987</v>
      </c>
      <c r="S255" s="77">
        <v>4.7400875585411757E-4</v>
      </c>
      <c r="T255" s="77">
        <f t="shared" si="3"/>
        <v>1.0142306148216622E-3</v>
      </c>
      <c r="U255" s="77">
        <f>R255/'סכום נכסי הקרן'!$C$42</f>
        <v>3.0271254140323652E-5</v>
      </c>
    </row>
    <row r="256" spans="2:21">
      <c r="B256" s="75" t="s">
        <v>602</v>
      </c>
      <c r="C256" s="69">
        <v>1190008</v>
      </c>
      <c r="D256" s="82" t="s">
        <v>117</v>
      </c>
      <c r="E256" s="82" t="s">
        <v>250</v>
      </c>
      <c r="F256" s="69" t="s">
        <v>603</v>
      </c>
      <c r="G256" s="82" t="s">
        <v>456</v>
      </c>
      <c r="H256" s="69" t="s">
        <v>457</v>
      </c>
      <c r="I256" s="69" t="s">
        <v>254</v>
      </c>
      <c r="J256" s="69"/>
      <c r="K256" s="76">
        <v>4.0100000000071052</v>
      </c>
      <c r="L256" s="82" t="s">
        <v>130</v>
      </c>
      <c r="M256" s="83">
        <v>5.3399999999999996E-2</v>
      </c>
      <c r="N256" s="83">
        <v>6.6200000000093823E-2</v>
      </c>
      <c r="O256" s="76">
        <v>295690.733848</v>
      </c>
      <c r="P256" s="78">
        <v>98.05</v>
      </c>
      <c r="Q256" s="69"/>
      <c r="R256" s="76">
        <v>289.92475119400001</v>
      </c>
      <c r="S256" s="77">
        <v>1.1827629353919999E-3</v>
      </c>
      <c r="T256" s="77">
        <f t="shared" si="3"/>
        <v>2.9434224759317482E-3</v>
      </c>
      <c r="U256" s="77">
        <f>R256/'סכום נכסי הקרן'!$C$42</f>
        <v>8.7850917246210092E-5</v>
      </c>
    </row>
    <row r="257" spans="2:21">
      <c r="B257" s="75" t="s">
        <v>604</v>
      </c>
      <c r="C257" s="69">
        <v>1188572</v>
      </c>
      <c r="D257" s="82" t="s">
        <v>117</v>
      </c>
      <c r="E257" s="82" t="s">
        <v>250</v>
      </c>
      <c r="F257" s="69" t="s">
        <v>605</v>
      </c>
      <c r="G257" s="82" t="s">
        <v>456</v>
      </c>
      <c r="H257" s="69" t="s">
        <v>471</v>
      </c>
      <c r="I257" s="69" t="s">
        <v>128</v>
      </c>
      <c r="J257" s="69"/>
      <c r="K257" s="76">
        <v>3.5399999999985794</v>
      </c>
      <c r="L257" s="82" t="s">
        <v>130</v>
      </c>
      <c r="M257" s="83">
        <v>4.53E-2</v>
      </c>
      <c r="N257" s="83">
        <v>6.3799999999979193E-2</v>
      </c>
      <c r="O257" s="76">
        <v>828645.88303699996</v>
      </c>
      <c r="P257" s="78">
        <v>95.16</v>
      </c>
      <c r="Q257" s="69"/>
      <c r="R257" s="76">
        <v>788.53944992799995</v>
      </c>
      <c r="S257" s="77">
        <v>1.1837798329099999E-3</v>
      </c>
      <c r="T257" s="77">
        <f t="shared" si="3"/>
        <v>8.005541888087565E-3</v>
      </c>
      <c r="U257" s="77">
        <f>R257/'סכום נכסי הקרן'!$C$42</f>
        <v>2.3893756457737844E-4</v>
      </c>
    </row>
    <row r="258" spans="2:21">
      <c r="B258" s="75" t="s">
        <v>606</v>
      </c>
      <c r="C258" s="69">
        <v>1150812</v>
      </c>
      <c r="D258" s="82" t="s">
        <v>117</v>
      </c>
      <c r="E258" s="82" t="s">
        <v>250</v>
      </c>
      <c r="F258" s="69" t="s">
        <v>481</v>
      </c>
      <c r="G258" s="82" t="s">
        <v>482</v>
      </c>
      <c r="H258" s="69" t="s">
        <v>471</v>
      </c>
      <c r="I258" s="69" t="s">
        <v>128</v>
      </c>
      <c r="J258" s="69"/>
      <c r="K258" s="76">
        <v>1.8799999999993253</v>
      </c>
      <c r="L258" s="82" t="s">
        <v>130</v>
      </c>
      <c r="M258" s="83">
        <v>3.7499999999999999E-2</v>
      </c>
      <c r="N258" s="83">
        <v>5.8999999999994383E-2</v>
      </c>
      <c r="O258" s="76">
        <v>183124.04106600001</v>
      </c>
      <c r="P258" s="78">
        <v>97.13</v>
      </c>
      <c r="Q258" s="69"/>
      <c r="R258" s="76">
        <v>177.868381099</v>
      </c>
      <c r="S258" s="77">
        <v>4.3357916672601653E-4</v>
      </c>
      <c r="T258" s="77">
        <f t="shared" si="3"/>
        <v>1.8057850822611142E-3</v>
      </c>
      <c r="U258" s="77">
        <f>R258/'סכום נכסי הקרן'!$C$42</f>
        <v>5.3896400235900202E-5</v>
      </c>
    </row>
    <row r="259" spans="2:21">
      <c r="B259" s="75" t="s">
        <v>607</v>
      </c>
      <c r="C259" s="69">
        <v>1161785</v>
      </c>
      <c r="D259" s="82" t="s">
        <v>117</v>
      </c>
      <c r="E259" s="82" t="s">
        <v>250</v>
      </c>
      <c r="F259" s="69" t="s">
        <v>481</v>
      </c>
      <c r="G259" s="82" t="s">
        <v>482</v>
      </c>
      <c r="H259" s="69" t="s">
        <v>471</v>
      </c>
      <c r="I259" s="69" t="s">
        <v>128</v>
      </c>
      <c r="J259" s="69"/>
      <c r="K259" s="76">
        <v>3.9000000000000017</v>
      </c>
      <c r="L259" s="82" t="s">
        <v>130</v>
      </c>
      <c r="M259" s="83">
        <v>2.6600000000000002E-2</v>
      </c>
      <c r="N259" s="83">
        <v>7.3099999999994697E-2</v>
      </c>
      <c r="O259" s="76">
        <v>896777.86013199994</v>
      </c>
      <c r="P259" s="78">
        <v>83.88</v>
      </c>
      <c r="Q259" s="69"/>
      <c r="R259" s="76">
        <v>752.21723913999983</v>
      </c>
      <c r="S259" s="77">
        <v>1.0896494394466991E-3</v>
      </c>
      <c r="T259" s="77">
        <f t="shared" si="3"/>
        <v>7.6367854739882689E-3</v>
      </c>
      <c r="U259" s="77">
        <f>R259/'סכום נכסי הקרן'!$C$42</f>
        <v>2.279314689577574E-4</v>
      </c>
    </row>
    <row r="260" spans="2:21">
      <c r="B260" s="75" t="s">
        <v>608</v>
      </c>
      <c r="C260" s="69">
        <v>1169721</v>
      </c>
      <c r="D260" s="82" t="s">
        <v>117</v>
      </c>
      <c r="E260" s="82" t="s">
        <v>250</v>
      </c>
      <c r="F260" s="69" t="s">
        <v>481</v>
      </c>
      <c r="G260" s="82" t="s">
        <v>482</v>
      </c>
      <c r="H260" s="69" t="s">
        <v>471</v>
      </c>
      <c r="I260" s="69" t="s">
        <v>128</v>
      </c>
      <c r="J260" s="69"/>
      <c r="K260" s="76">
        <v>3.029999999989903</v>
      </c>
      <c r="L260" s="82" t="s">
        <v>130</v>
      </c>
      <c r="M260" s="83">
        <v>0.04</v>
      </c>
      <c r="N260" s="83">
        <v>1.3699999999945629E-2</v>
      </c>
      <c r="O260" s="76">
        <v>117363.68779</v>
      </c>
      <c r="P260" s="78">
        <v>109.7</v>
      </c>
      <c r="Q260" s="69"/>
      <c r="R260" s="76">
        <v>128.74796681000001</v>
      </c>
      <c r="S260" s="77">
        <v>1.4733811944969786E-3</v>
      </c>
      <c r="T260" s="77">
        <f t="shared" si="3"/>
        <v>1.3070966093042949E-3</v>
      </c>
      <c r="U260" s="77">
        <f>R260/'סכום נכסי הקרן'!$C$42</f>
        <v>3.9012284847231724E-5</v>
      </c>
    </row>
    <row r="261" spans="2:21">
      <c r="B261" s="75" t="s">
        <v>609</v>
      </c>
      <c r="C261" s="69">
        <v>1172725</v>
      </c>
      <c r="D261" s="82" t="s">
        <v>117</v>
      </c>
      <c r="E261" s="82" t="s">
        <v>250</v>
      </c>
      <c r="F261" s="69" t="s">
        <v>610</v>
      </c>
      <c r="G261" s="82" t="s">
        <v>456</v>
      </c>
      <c r="H261" s="69" t="s">
        <v>471</v>
      </c>
      <c r="I261" s="69" t="s">
        <v>128</v>
      </c>
      <c r="J261" s="69"/>
      <c r="K261" s="76">
        <v>3.6200000000029173</v>
      </c>
      <c r="L261" s="82" t="s">
        <v>130</v>
      </c>
      <c r="M261" s="83">
        <v>2.5000000000000001E-2</v>
      </c>
      <c r="N261" s="83">
        <v>6.3700000000048371E-2</v>
      </c>
      <c r="O261" s="76">
        <v>296453.8</v>
      </c>
      <c r="P261" s="78">
        <v>87.86</v>
      </c>
      <c r="Q261" s="69"/>
      <c r="R261" s="76">
        <v>260.46430180200002</v>
      </c>
      <c r="S261" s="77">
        <v>1.4056891629369399E-3</v>
      </c>
      <c r="T261" s="77">
        <f t="shared" si="3"/>
        <v>2.6443291817775058E-3</v>
      </c>
      <c r="U261" s="77">
        <f>R261/'סכום נכסי הקרן'!$C$42</f>
        <v>7.8924023316271242E-5</v>
      </c>
    </row>
    <row r="262" spans="2:21">
      <c r="B262" s="75" t="s">
        <v>611</v>
      </c>
      <c r="C262" s="69">
        <v>1137314</v>
      </c>
      <c r="D262" s="82" t="s">
        <v>117</v>
      </c>
      <c r="E262" s="82" t="s">
        <v>250</v>
      </c>
      <c r="F262" s="69" t="s">
        <v>612</v>
      </c>
      <c r="G262" s="82" t="s">
        <v>447</v>
      </c>
      <c r="H262" s="69" t="s">
        <v>613</v>
      </c>
      <c r="I262" s="69" t="s">
        <v>128</v>
      </c>
      <c r="J262" s="69"/>
      <c r="K262" s="69">
        <v>0.5</v>
      </c>
      <c r="L262" s="82" t="s">
        <v>130</v>
      </c>
      <c r="M262" s="83">
        <v>4.8499999999999995E-2</v>
      </c>
      <c r="N262" s="83">
        <v>9.0197830248883226E-2</v>
      </c>
      <c r="O262" s="76">
        <v>1.1206000000000001E-2</v>
      </c>
      <c r="P262" s="78">
        <v>98.06</v>
      </c>
      <c r="Q262" s="69"/>
      <c r="R262" s="76">
        <v>1.0969E-5</v>
      </c>
      <c r="S262" s="77">
        <v>5.0944404052715997E-11</v>
      </c>
      <c r="T262" s="77">
        <f t="shared" si="3"/>
        <v>1.1136131360130494E-10</v>
      </c>
      <c r="U262" s="77">
        <f>R262/'סכום נכסי הקרן'!$C$42</f>
        <v>3.3237476528137862E-12</v>
      </c>
    </row>
    <row r="263" spans="2:21">
      <c r="B263" s="75" t="s">
        <v>614</v>
      </c>
      <c r="C263" s="69">
        <v>1140136</v>
      </c>
      <c r="D263" s="82" t="s">
        <v>117</v>
      </c>
      <c r="E263" s="82" t="s">
        <v>250</v>
      </c>
      <c r="F263" s="69" t="s">
        <v>615</v>
      </c>
      <c r="G263" s="82" t="s">
        <v>447</v>
      </c>
      <c r="H263" s="69" t="s">
        <v>486</v>
      </c>
      <c r="I263" s="69"/>
      <c r="J263" s="69"/>
      <c r="K263" s="76">
        <v>0.8899999999977759</v>
      </c>
      <c r="L263" s="82" t="s">
        <v>130</v>
      </c>
      <c r="M263" s="83">
        <v>4.9500000000000002E-2</v>
      </c>
      <c r="N263" s="83">
        <v>0.79809999999821446</v>
      </c>
      <c r="O263" s="76">
        <v>282435.76120900002</v>
      </c>
      <c r="P263" s="78">
        <v>62.1</v>
      </c>
      <c r="Q263" s="69"/>
      <c r="R263" s="76">
        <v>175.35377275100001</v>
      </c>
      <c r="S263" s="77">
        <v>4.8750717988942294E-4</v>
      </c>
      <c r="T263" s="77">
        <f t="shared" si="3"/>
        <v>1.780255855455928E-3</v>
      </c>
      <c r="U263" s="77">
        <f>R263/'סכום נכסי הקרן'!$C$42</f>
        <v>5.313444166224618E-5</v>
      </c>
    </row>
    <row r="264" spans="2:21">
      <c r="B264" s="75" t="s">
        <v>616</v>
      </c>
      <c r="C264" s="69">
        <v>1143304</v>
      </c>
      <c r="D264" s="82" t="s">
        <v>117</v>
      </c>
      <c r="E264" s="82" t="s">
        <v>250</v>
      </c>
      <c r="F264" s="69" t="s">
        <v>615</v>
      </c>
      <c r="G264" s="82" t="s">
        <v>447</v>
      </c>
      <c r="H264" s="69" t="s">
        <v>486</v>
      </c>
      <c r="I264" s="69"/>
      <c r="J264" s="69"/>
      <c r="K264" s="76">
        <v>6.1799999961596743</v>
      </c>
      <c r="L264" s="82" t="s">
        <v>130</v>
      </c>
      <c r="M264" s="83">
        <v>0.04</v>
      </c>
      <c r="N264" s="83">
        <v>9.9899999932071637</v>
      </c>
      <c r="O264" s="76">
        <v>48433.380295000003</v>
      </c>
      <c r="P264" s="78">
        <v>1</v>
      </c>
      <c r="Q264" s="69"/>
      <c r="R264" s="76">
        <v>0.48433382700000005</v>
      </c>
      <c r="S264" s="77">
        <v>5.9047887621778536E-4</v>
      </c>
      <c r="T264" s="77">
        <f t="shared" si="3"/>
        <v>4.9171347612605695E-6</v>
      </c>
      <c r="U264" s="77">
        <f>R264/'סכום נכסי הקרן'!$C$42</f>
        <v>1.4675936007562845E-7</v>
      </c>
    </row>
    <row r="265" spans="2:21">
      <c r="B265" s="75" t="s">
        <v>617</v>
      </c>
      <c r="C265" s="69">
        <v>1159375</v>
      </c>
      <c r="D265" s="82" t="s">
        <v>117</v>
      </c>
      <c r="E265" s="82" t="s">
        <v>250</v>
      </c>
      <c r="F265" s="69" t="s">
        <v>618</v>
      </c>
      <c r="G265" s="82" t="s">
        <v>498</v>
      </c>
      <c r="H265" s="69" t="s">
        <v>486</v>
      </c>
      <c r="I265" s="69"/>
      <c r="J265" s="69"/>
      <c r="K265" s="76">
        <v>1.3899999999887103</v>
      </c>
      <c r="L265" s="82" t="s">
        <v>130</v>
      </c>
      <c r="M265" s="83">
        <v>3.5499999999999997E-2</v>
      </c>
      <c r="N265" s="83">
        <v>7.1699999999506658E-2</v>
      </c>
      <c r="O265" s="76">
        <v>67222.310270000002</v>
      </c>
      <c r="P265" s="78">
        <v>96.19</v>
      </c>
      <c r="Q265" s="69"/>
      <c r="R265" s="76">
        <v>64.661141007000012</v>
      </c>
      <c r="S265" s="77">
        <v>1.8777024290299242E-4</v>
      </c>
      <c r="T265" s="77">
        <f t="shared" si="3"/>
        <v>6.5646363401392353E-4</v>
      </c>
      <c r="U265" s="77">
        <f>R265/'סכום נכסי הקרן'!$C$42</f>
        <v>1.9593154859173814E-5</v>
      </c>
    </row>
    <row r="266" spans="2:21">
      <c r="B266" s="75" t="s">
        <v>619</v>
      </c>
      <c r="C266" s="69">
        <v>1193275</v>
      </c>
      <c r="D266" s="82" t="s">
        <v>117</v>
      </c>
      <c r="E266" s="82" t="s">
        <v>250</v>
      </c>
      <c r="F266" s="69" t="s">
        <v>618</v>
      </c>
      <c r="G266" s="82" t="s">
        <v>498</v>
      </c>
      <c r="H266" s="69" t="s">
        <v>486</v>
      </c>
      <c r="I266" s="69"/>
      <c r="J266" s="69"/>
      <c r="K266" s="76">
        <v>3.9999999999961875</v>
      </c>
      <c r="L266" s="82" t="s">
        <v>130</v>
      </c>
      <c r="M266" s="83">
        <v>6.0499999999999998E-2</v>
      </c>
      <c r="N266" s="83">
        <v>6.879999999996797E-2</v>
      </c>
      <c r="O266" s="76">
        <v>270229.49685200001</v>
      </c>
      <c r="P266" s="78">
        <v>97.06</v>
      </c>
      <c r="Q266" s="69"/>
      <c r="R266" s="76">
        <v>262.28473766799999</v>
      </c>
      <c r="S266" s="77">
        <v>1.2283158947818183E-3</v>
      </c>
      <c r="T266" s="77">
        <f t="shared" si="3"/>
        <v>2.6628109147854998E-3</v>
      </c>
      <c r="U266" s="77">
        <f>R266/'סכום נכסי הקרן'!$C$42</f>
        <v>7.9475638726674694E-5</v>
      </c>
    </row>
    <row r="267" spans="2:21">
      <c r="B267" s="75" t="s">
        <v>620</v>
      </c>
      <c r="C267" s="69">
        <v>7200116</v>
      </c>
      <c r="D267" s="82" t="s">
        <v>117</v>
      </c>
      <c r="E267" s="82" t="s">
        <v>250</v>
      </c>
      <c r="F267" s="69" t="s">
        <v>586</v>
      </c>
      <c r="G267" s="82" t="s">
        <v>498</v>
      </c>
      <c r="H267" s="69" t="s">
        <v>486</v>
      </c>
      <c r="I267" s="69"/>
      <c r="J267" s="69"/>
      <c r="K267" s="76">
        <v>1.7100000000216065</v>
      </c>
      <c r="L267" s="82" t="s">
        <v>130</v>
      </c>
      <c r="M267" s="83">
        <v>4.2500000000000003E-2</v>
      </c>
      <c r="N267" s="83">
        <v>5.850000000022422E-2</v>
      </c>
      <c r="O267" s="76">
        <v>25079.096248999998</v>
      </c>
      <c r="P267" s="78">
        <v>97.81</v>
      </c>
      <c r="Q267" s="69"/>
      <c r="R267" s="76">
        <v>24.529864356999997</v>
      </c>
      <c r="S267" s="77">
        <v>2.7119866178967287E-4</v>
      </c>
      <c r="T267" s="77">
        <f t="shared" ref="T267:T285" si="4">IFERROR(R267/$R$11,0)</f>
        <v>2.4903618536396659E-4</v>
      </c>
      <c r="U267" s="77">
        <f>R267/'סכום נכסי הקרן'!$C$42</f>
        <v>7.432863440643568E-6</v>
      </c>
    </row>
    <row r="268" spans="2:21">
      <c r="B268" s="75" t="s">
        <v>621</v>
      </c>
      <c r="C268" s="69">
        <v>1183581</v>
      </c>
      <c r="D268" s="82" t="s">
        <v>117</v>
      </c>
      <c r="E268" s="82" t="s">
        <v>250</v>
      </c>
      <c r="F268" s="69" t="s">
        <v>622</v>
      </c>
      <c r="G268" s="82" t="s">
        <v>274</v>
      </c>
      <c r="H268" s="69" t="s">
        <v>486</v>
      </c>
      <c r="I268" s="69"/>
      <c r="J268" s="69"/>
      <c r="K268" s="76">
        <v>2.7199999999977749</v>
      </c>
      <c r="L268" s="82" t="s">
        <v>130</v>
      </c>
      <c r="M268" s="83">
        <v>0.01</v>
      </c>
      <c r="N268" s="83">
        <v>6.6399999999733061E-2</v>
      </c>
      <c r="O268" s="76">
        <v>83149.361824000007</v>
      </c>
      <c r="P268" s="78">
        <v>86.5</v>
      </c>
      <c r="Q268" s="69"/>
      <c r="R268" s="76">
        <v>71.924197977999995</v>
      </c>
      <c r="S268" s="77">
        <v>4.6194089902222227E-4</v>
      </c>
      <c r="T268" s="77">
        <f t="shared" si="4"/>
        <v>7.3020085391105848E-4</v>
      </c>
      <c r="U268" s="77">
        <f>R268/'סכום נכסי הקרן'!$C$42</f>
        <v>2.1793954253796295E-5</v>
      </c>
    </row>
    <row r="269" spans="2:21">
      <c r="B269" s="72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76"/>
      <c r="P269" s="78"/>
      <c r="Q269" s="69"/>
      <c r="R269" s="69"/>
      <c r="S269" s="69"/>
      <c r="T269" s="77"/>
      <c r="U269" s="69"/>
    </row>
    <row r="270" spans="2:21">
      <c r="B270" s="86" t="s">
        <v>46</v>
      </c>
      <c r="C270" s="71"/>
      <c r="D270" s="71"/>
      <c r="E270" s="71"/>
      <c r="F270" s="71"/>
      <c r="G270" s="71"/>
      <c r="H270" s="71"/>
      <c r="I270" s="71"/>
      <c r="J270" s="71"/>
      <c r="K270" s="79">
        <v>3.8177422427750063</v>
      </c>
      <c r="L270" s="71"/>
      <c r="M270" s="71"/>
      <c r="N270" s="91">
        <v>8.0099714586310794E-2</v>
      </c>
      <c r="O270" s="79"/>
      <c r="P270" s="81"/>
      <c r="Q270" s="71"/>
      <c r="R270" s="79">
        <v>2022.2007434450002</v>
      </c>
      <c r="S270" s="71"/>
      <c r="T270" s="80">
        <f t="shared" si="4"/>
        <v>2.0530124091126874E-2</v>
      </c>
      <c r="U270" s="80">
        <f>R270/'סכום נכסי הקרן'!$C$42</f>
        <v>6.1275275545114537E-4</v>
      </c>
    </row>
    <row r="271" spans="2:21">
      <c r="B271" s="75" t="s">
        <v>623</v>
      </c>
      <c r="C271" s="69">
        <v>1178250</v>
      </c>
      <c r="D271" s="82" t="s">
        <v>117</v>
      </c>
      <c r="E271" s="82" t="s">
        <v>250</v>
      </c>
      <c r="F271" s="69" t="s">
        <v>624</v>
      </c>
      <c r="G271" s="82" t="s">
        <v>511</v>
      </c>
      <c r="H271" s="69" t="s">
        <v>308</v>
      </c>
      <c r="I271" s="69" t="s">
        <v>254</v>
      </c>
      <c r="J271" s="69"/>
      <c r="K271" s="76">
        <v>2.9500000000026612</v>
      </c>
      <c r="L271" s="82" t="s">
        <v>130</v>
      </c>
      <c r="M271" s="83">
        <v>2.12E-2</v>
      </c>
      <c r="N271" s="83">
        <v>6.1200000000018011E-2</v>
      </c>
      <c r="O271" s="76">
        <v>248121.30648999999</v>
      </c>
      <c r="P271" s="78">
        <v>98.4</v>
      </c>
      <c r="Q271" s="69"/>
      <c r="R271" s="76">
        <v>244.15135331300002</v>
      </c>
      <c r="S271" s="77">
        <v>1.4178360370857143E-3</v>
      </c>
      <c r="T271" s="77">
        <f t="shared" si="4"/>
        <v>2.4787141418973471E-3</v>
      </c>
      <c r="U271" s="77">
        <f>R271/'סכום נכסי הקרן'!$C$42</f>
        <v>7.398099074714133E-5</v>
      </c>
    </row>
    <row r="272" spans="2:21">
      <c r="B272" s="75" t="s">
        <v>625</v>
      </c>
      <c r="C272" s="69">
        <v>1178268</v>
      </c>
      <c r="D272" s="82" t="s">
        <v>117</v>
      </c>
      <c r="E272" s="82" t="s">
        <v>250</v>
      </c>
      <c r="F272" s="69" t="s">
        <v>624</v>
      </c>
      <c r="G272" s="82" t="s">
        <v>511</v>
      </c>
      <c r="H272" s="69" t="s">
        <v>308</v>
      </c>
      <c r="I272" s="69" t="s">
        <v>254</v>
      </c>
      <c r="J272" s="69"/>
      <c r="K272" s="76">
        <v>5.1400000000523161</v>
      </c>
      <c r="L272" s="82" t="s">
        <v>130</v>
      </c>
      <c r="M272" s="83">
        <v>2.6699999999999998E-2</v>
      </c>
      <c r="N272" s="83">
        <v>6.3500000000625514E-2</v>
      </c>
      <c r="O272" s="76">
        <v>47993.535349999998</v>
      </c>
      <c r="P272" s="78">
        <v>91.66</v>
      </c>
      <c r="Q272" s="69"/>
      <c r="R272" s="76">
        <v>43.963667555000001</v>
      </c>
      <c r="S272" s="77">
        <v>2.5841877746069349E-4</v>
      </c>
      <c r="T272" s="77">
        <f t="shared" si="4"/>
        <v>4.4633528759739909E-4</v>
      </c>
      <c r="U272" s="77">
        <f>R272/'סכום נכסי הקרן'!$C$42</f>
        <v>1.3321555004559839E-5</v>
      </c>
    </row>
    <row r="273" spans="2:21">
      <c r="B273" s="75" t="s">
        <v>626</v>
      </c>
      <c r="C273" s="69">
        <v>2320174</v>
      </c>
      <c r="D273" s="82" t="s">
        <v>117</v>
      </c>
      <c r="E273" s="82" t="s">
        <v>250</v>
      </c>
      <c r="F273" s="69" t="s">
        <v>521</v>
      </c>
      <c r="G273" s="82" t="s">
        <v>124</v>
      </c>
      <c r="H273" s="69" t="s">
        <v>308</v>
      </c>
      <c r="I273" s="69" t="s">
        <v>254</v>
      </c>
      <c r="J273" s="69"/>
      <c r="K273" s="69">
        <v>1.21</v>
      </c>
      <c r="L273" s="82" t="s">
        <v>130</v>
      </c>
      <c r="M273" s="83">
        <v>3.49E-2</v>
      </c>
      <c r="N273" s="83">
        <v>7.1300303838283619E-2</v>
      </c>
      <c r="O273" s="76">
        <v>1.6601000000000001E-2</v>
      </c>
      <c r="P273" s="78">
        <v>97.15</v>
      </c>
      <c r="Q273" s="69"/>
      <c r="R273" s="76">
        <v>1.6127E-5</v>
      </c>
      <c r="S273" s="77">
        <v>1.6477610593251283E-11</v>
      </c>
      <c r="T273" s="77">
        <f t="shared" si="4"/>
        <v>1.6372722257710321E-10</v>
      </c>
      <c r="U273" s="77">
        <f>R273/'סכום נכסי הקרן'!$C$42</f>
        <v>4.8866877925907498E-12</v>
      </c>
    </row>
    <row r="274" spans="2:21">
      <c r="B274" s="75" t="s">
        <v>627</v>
      </c>
      <c r="C274" s="69">
        <v>2320224</v>
      </c>
      <c r="D274" s="82" t="s">
        <v>117</v>
      </c>
      <c r="E274" s="82" t="s">
        <v>250</v>
      </c>
      <c r="F274" s="69" t="s">
        <v>521</v>
      </c>
      <c r="G274" s="82" t="s">
        <v>124</v>
      </c>
      <c r="H274" s="69" t="s">
        <v>308</v>
      </c>
      <c r="I274" s="69" t="s">
        <v>254</v>
      </c>
      <c r="J274" s="69"/>
      <c r="K274" s="69">
        <v>3.89</v>
      </c>
      <c r="L274" s="82" t="s">
        <v>130</v>
      </c>
      <c r="M274" s="83">
        <v>3.7699999999999997E-2</v>
      </c>
      <c r="N274" s="83">
        <v>6.4201554123245574E-2</v>
      </c>
      <c r="O274" s="76">
        <v>1.7076000000000001E-2</v>
      </c>
      <c r="P274" s="78">
        <v>97.32</v>
      </c>
      <c r="Q274" s="69"/>
      <c r="R274" s="76">
        <v>1.6601000000000003E-5</v>
      </c>
      <c r="S274" s="77">
        <v>1.4067371803701344E-10</v>
      </c>
      <c r="T274" s="77">
        <f t="shared" si="4"/>
        <v>1.6853944453416572E-10</v>
      </c>
      <c r="U274" s="77">
        <f>R274/'סכום נכסי הקרן'!$C$42</f>
        <v>5.0303158705772341E-12</v>
      </c>
    </row>
    <row r="275" spans="2:21">
      <c r="B275" s="75" t="s">
        <v>628</v>
      </c>
      <c r="C275" s="69">
        <v>2590396</v>
      </c>
      <c r="D275" s="82" t="s">
        <v>117</v>
      </c>
      <c r="E275" s="82" t="s">
        <v>250</v>
      </c>
      <c r="F275" s="69" t="s">
        <v>560</v>
      </c>
      <c r="G275" s="82" t="s">
        <v>284</v>
      </c>
      <c r="H275" s="69" t="s">
        <v>415</v>
      </c>
      <c r="I275" s="69" t="s">
        <v>254</v>
      </c>
      <c r="J275" s="69"/>
      <c r="K275" s="69">
        <v>0.25</v>
      </c>
      <c r="L275" s="82" t="s">
        <v>130</v>
      </c>
      <c r="M275" s="83">
        <v>6.7000000000000004E-2</v>
      </c>
      <c r="N275" s="83">
        <v>7.2603025560772028E-2</v>
      </c>
      <c r="O275" s="76">
        <v>6.1069999999999987E-3</v>
      </c>
      <c r="P275" s="78">
        <v>94.27</v>
      </c>
      <c r="Q275" s="69"/>
      <c r="R275" s="76">
        <v>5.7510000000000005E-6</v>
      </c>
      <c r="S275" s="77">
        <v>1.4488594946737743E-11</v>
      </c>
      <c r="T275" s="77">
        <f t="shared" si="4"/>
        <v>5.8386262605625383E-11</v>
      </c>
      <c r="U275" s="77">
        <f>R275/'סכום נכסי הקרן'!$C$42</f>
        <v>1.7426267436714457E-12</v>
      </c>
    </row>
    <row r="276" spans="2:21">
      <c r="B276" s="75" t="s">
        <v>629</v>
      </c>
      <c r="C276" s="69">
        <v>2590461</v>
      </c>
      <c r="D276" s="82" t="s">
        <v>117</v>
      </c>
      <c r="E276" s="82" t="s">
        <v>250</v>
      </c>
      <c r="F276" s="69" t="s">
        <v>560</v>
      </c>
      <c r="G276" s="82" t="s">
        <v>284</v>
      </c>
      <c r="H276" s="69" t="s">
        <v>415</v>
      </c>
      <c r="I276" s="69" t="s">
        <v>254</v>
      </c>
      <c r="J276" s="69"/>
      <c r="K276" s="69">
        <v>1.64</v>
      </c>
      <c r="L276" s="82" t="s">
        <v>130</v>
      </c>
      <c r="M276" s="83">
        <v>4.7E-2</v>
      </c>
      <c r="N276" s="83">
        <v>7.6099020674646342E-2</v>
      </c>
      <c r="O276" s="76">
        <v>1.957E-3</v>
      </c>
      <c r="P276" s="78">
        <v>94.32</v>
      </c>
      <c r="Q276" s="69"/>
      <c r="R276" s="76">
        <v>1.838E-6</v>
      </c>
      <c r="S276" s="77">
        <v>3.8301391043111086E-12</v>
      </c>
      <c r="T276" s="77">
        <f t="shared" si="4"/>
        <v>1.8660050542364711E-11</v>
      </c>
      <c r="U276" s="77">
        <f>R276/'סכום נכסי הקרן'!$C$42</f>
        <v>5.5693756822606798E-13</v>
      </c>
    </row>
    <row r="277" spans="2:21">
      <c r="B277" s="75" t="s">
        <v>630</v>
      </c>
      <c r="C277" s="69">
        <v>1141332</v>
      </c>
      <c r="D277" s="82" t="s">
        <v>117</v>
      </c>
      <c r="E277" s="82" t="s">
        <v>250</v>
      </c>
      <c r="F277" s="69" t="s">
        <v>631</v>
      </c>
      <c r="G277" s="82" t="s">
        <v>124</v>
      </c>
      <c r="H277" s="69" t="s">
        <v>423</v>
      </c>
      <c r="I277" s="69" t="s">
        <v>128</v>
      </c>
      <c r="J277" s="69"/>
      <c r="K277" s="76">
        <v>3.7900000000026659</v>
      </c>
      <c r="L277" s="82" t="s">
        <v>130</v>
      </c>
      <c r="M277" s="83">
        <v>4.6900000000000004E-2</v>
      </c>
      <c r="N277" s="83">
        <v>8.4200000000031305E-2</v>
      </c>
      <c r="O277" s="76">
        <v>526283.31020900002</v>
      </c>
      <c r="P277" s="78">
        <v>89.8</v>
      </c>
      <c r="Q277" s="69"/>
      <c r="R277" s="76">
        <v>472.60672100600004</v>
      </c>
      <c r="S277" s="77">
        <v>3.4577212650170678E-4</v>
      </c>
      <c r="T277" s="77">
        <f t="shared" si="4"/>
        <v>4.798076877384776E-3</v>
      </c>
      <c r="U277" s="77">
        <f>R277/'סכום נכסי הקרן'!$C$42</f>
        <v>1.4320589658562427E-4</v>
      </c>
    </row>
    <row r="278" spans="2:21">
      <c r="B278" s="75" t="s">
        <v>632</v>
      </c>
      <c r="C278" s="69">
        <v>1143593</v>
      </c>
      <c r="D278" s="82" t="s">
        <v>117</v>
      </c>
      <c r="E278" s="82" t="s">
        <v>250</v>
      </c>
      <c r="F278" s="69" t="s">
        <v>631</v>
      </c>
      <c r="G278" s="82" t="s">
        <v>124</v>
      </c>
      <c r="H278" s="69" t="s">
        <v>423</v>
      </c>
      <c r="I278" s="69" t="s">
        <v>128</v>
      </c>
      <c r="J278" s="69"/>
      <c r="K278" s="76">
        <v>3.9499999999997621</v>
      </c>
      <c r="L278" s="82" t="s">
        <v>130</v>
      </c>
      <c r="M278" s="83">
        <v>4.6900000000000004E-2</v>
      </c>
      <c r="N278" s="83">
        <v>8.2800000000006979E-2</v>
      </c>
      <c r="O278" s="76">
        <v>1379871.9804530002</v>
      </c>
      <c r="P278" s="78">
        <v>91.42</v>
      </c>
      <c r="Q278" s="69"/>
      <c r="R278" s="76">
        <v>1261.4789612540001</v>
      </c>
      <c r="S278" s="77">
        <v>1.0752877297638139E-3</v>
      </c>
      <c r="T278" s="77">
        <f t="shared" si="4"/>
        <v>1.2806997374934371E-2</v>
      </c>
      <c r="U278" s="77">
        <f>R278/'סכום נכסי הקרן'!$C$42</f>
        <v>3.8224430089725189E-4</v>
      </c>
    </row>
    <row r="279" spans="2:21">
      <c r="B279" s="72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76"/>
      <c r="P279" s="78"/>
      <c r="Q279" s="69"/>
      <c r="R279" s="69"/>
      <c r="S279" s="69"/>
      <c r="T279" s="77"/>
      <c r="U279" s="69"/>
    </row>
    <row r="280" spans="2:21">
      <c r="B280" s="70" t="s">
        <v>193</v>
      </c>
      <c r="C280" s="71"/>
      <c r="D280" s="71"/>
      <c r="E280" s="71"/>
      <c r="F280" s="71"/>
      <c r="G280" s="71"/>
      <c r="H280" s="71"/>
      <c r="I280" s="71"/>
      <c r="J280" s="71"/>
      <c r="K280" s="79">
        <v>3.5798578254803255</v>
      </c>
      <c r="L280" s="71"/>
      <c r="M280" s="71"/>
      <c r="N280" s="91">
        <v>-4.6955124774395084E-2</v>
      </c>
      <c r="O280" s="79"/>
      <c r="P280" s="81"/>
      <c r="Q280" s="71"/>
      <c r="R280" s="79">
        <v>105.327453852</v>
      </c>
      <c r="S280" s="71"/>
      <c r="T280" s="80">
        <f t="shared" si="4"/>
        <v>1.0693229664727457E-3</v>
      </c>
      <c r="U280" s="80">
        <f>R280/'סכום נכסי הקרן'!$C$42</f>
        <v>3.191556910542779E-5</v>
      </c>
    </row>
    <row r="281" spans="2:21">
      <c r="B281" s="86" t="s">
        <v>62</v>
      </c>
      <c r="C281" s="71"/>
      <c r="D281" s="71"/>
      <c r="E281" s="71"/>
      <c r="F281" s="71"/>
      <c r="G281" s="71"/>
      <c r="H281" s="71"/>
      <c r="I281" s="71"/>
      <c r="J281" s="71"/>
      <c r="K281" s="79">
        <v>3.0300000000011957</v>
      </c>
      <c r="L281" s="71"/>
      <c r="M281" s="71"/>
      <c r="N281" s="91">
        <v>-9.4400000000175413E-2</v>
      </c>
      <c r="O281" s="79"/>
      <c r="P281" s="81"/>
      <c r="Q281" s="71"/>
      <c r="R281" s="79">
        <v>50.170192198000002</v>
      </c>
      <c r="S281" s="71"/>
      <c r="T281" s="80">
        <f t="shared" si="4"/>
        <v>5.0934620355540347E-4</v>
      </c>
      <c r="U281" s="80">
        <f>R281/'סכום נכסי הקרן'!$C$42</f>
        <v>1.5202211556141767E-5</v>
      </c>
    </row>
    <row r="282" spans="2:21">
      <c r="B282" s="75" t="s">
        <v>633</v>
      </c>
      <c r="C282" s="69" t="s">
        <v>634</v>
      </c>
      <c r="D282" s="82" t="s">
        <v>26</v>
      </c>
      <c r="E282" s="82" t="s">
        <v>635</v>
      </c>
      <c r="F282" s="69" t="s">
        <v>636</v>
      </c>
      <c r="G282" s="82" t="s">
        <v>637</v>
      </c>
      <c r="H282" s="69" t="s">
        <v>486</v>
      </c>
      <c r="I282" s="69"/>
      <c r="J282" s="69"/>
      <c r="K282" s="76">
        <v>3.0300000000011957</v>
      </c>
      <c r="L282" s="82" t="s">
        <v>129</v>
      </c>
      <c r="M282" s="83">
        <v>0</v>
      </c>
      <c r="N282" s="83">
        <v>-9.4400000000175413E-2</v>
      </c>
      <c r="O282" s="76">
        <v>10706.611500000001</v>
      </c>
      <c r="P282" s="78">
        <v>129.624</v>
      </c>
      <c r="Q282" s="69"/>
      <c r="R282" s="76">
        <v>50.170192198000002</v>
      </c>
      <c r="S282" s="77">
        <v>1.692744901185771E-5</v>
      </c>
      <c r="T282" s="77">
        <f t="shared" si="4"/>
        <v>5.0934620355540347E-4</v>
      </c>
      <c r="U282" s="77">
        <f>R282/'סכום נכסי הקרן'!$C$42</f>
        <v>1.5202211556141767E-5</v>
      </c>
    </row>
    <row r="283" spans="2:21">
      <c r="B283" s="72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76"/>
      <c r="P283" s="78"/>
      <c r="Q283" s="69"/>
      <c r="R283" s="69"/>
      <c r="S283" s="69"/>
      <c r="T283" s="77"/>
      <c r="U283" s="69"/>
    </row>
    <row r="284" spans="2:21">
      <c r="B284" s="86" t="s">
        <v>61</v>
      </c>
      <c r="C284" s="71"/>
      <c r="D284" s="71"/>
      <c r="E284" s="71"/>
      <c r="F284" s="71"/>
      <c r="G284" s="71"/>
      <c r="H284" s="71"/>
      <c r="I284" s="71"/>
      <c r="J284" s="71"/>
      <c r="K284" s="79">
        <v>4.0800000000304575</v>
      </c>
      <c r="L284" s="71"/>
      <c r="M284" s="71"/>
      <c r="N284" s="91">
        <v>-3.8000000000870241E-3</v>
      </c>
      <c r="O284" s="79"/>
      <c r="P284" s="81"/>
      <c r="Q284" s="71"/>
      <c r="R284" s="79">
        <v>55.157261654000003</v>
      </c>
      <c r="S284" s="71"/>
      <c r="T284" s="80">
        <f t="shared" si="4"/>
        <v>5.5997676291734215E-4</v>
      </c>
      <c r="U284" s="80">
        <f>R284/'סכום נכסי הקרן'!$C$42</f>
        <v>1.671335754928602E-5</v>
      </c>
    </row>
    <row r="285" spans="2:21">
      <c r="B285" s="75" t="s">
        <v>638</v>
      </c>
      <c r="C285" s="69" t="s">
        <v>639</v>
      </c>
      <c r="D285" s="82" t="s">
        <v>26</v>
      </c>
      <c r="E285" s="82" t="s">
        <v>635</v>
      </c>
      <c r="F285" s="69"/>
      <c r="G285" s="82" t="s">
        <v>498</v>
      </c>
      <c r="H285" s="69" t="s">
        <v>486</v>
      </c>
      <c r="I285" s="69"/>
      <c r="J285" s="69"/>
      <c r="K285" s="76">
        <v>4.0800000000304575</v>
      </c>
      <c r="L285" s="82" t="s">
        <v>129</v>
      </c>
      <c r="M285" s="83">
        <v>2.5000000000000001E-2</v>
      </c>
      <c r="N285" s="83">
        <v>-3.8000000000870241E-3</v>
      </c>
      <c r="O285" s="76">
        <v>13589.160749999999</v>
      </c>
      <c r="P285" s="78">
        <v>112.27983</v>
      </c>
      <c r="Q285" s="69"/>
      <c r="R285" s="76">
        <v>55.157261654000003</v>
      </c>
      <c r="S285" s="77">
        <v>3.1511097391304348E-5</v>
      </c>
      <c r="T285" s="77">
        <f t="shared" si="4"/>
        <v>5.5997676291734215E-4</v>
      </c>
      <c r="U285" s="77">
        <f>R285/'סכום נכסי הקרן'!$C$42</f>
        <v>1.671335754928602E-5</v>
      </c>
    </row>
    <row r="286" spans="2:21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</row>
    <row r="287" spans="2:21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</row>
    <row r="288" spans="2:21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</row>
    <row r="289" spans="2:21">
      <c r="B289" s="120" t="s">
        <v>215</v>
      </c>
      <c r="C289" s="122"/>
      <c r="D289" s="122"/>
      <c r="E289" s="122"/>
      <c r="F289" s="122"/>
      <c r="G289" s="122"/>
      <c r="H289" s="122"/>
      <c r="I289" s="122"/>
      <c r="J289" s="122"/>
      <c r="K289" s="122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</row>
    <row r="290" spans="2:21">
      <c r="B290" s="120" t="s">
        <v>109</v>
      </c>
      <c r="C290" s="122"/>
      <c r="D290" s="122"/>
      <c r="E290" s="122"/>
      <c r="F290" s="122"/>
      <c r="G290" s="122"/>
      <c r="H290" s="122"/>
      <c r="I290" s="122"/>
      <c r="J290" s="122"/>
      <c r="K290" s="122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</row>
    <row r="291" spans="2:21">
      <c r="B291" s="120" t="s">
        <v>198</v>
      </c>
      <c r="C291" s="122"/>
      <c r="D291" s="122"/>
      <c r="E291" s="122"/>
      <c r="F291" s="122"/>
      <c r="G291" s="122"/>
      <c r="H291" s="122"/>
      <c r="I291" s="122"/>
      <c r="J291" s="122"/>
      <c r="K291" s="122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</row>
    <row r="292" spans="2:21">
      <c r="B292" s="120" t="s">
        <v>206</v>
      </c>
      <c r="C292" s="122"/>
      <c r="D292" s="122"/>
      <c r="E292" s="122"/>
      <c r="F292" s="122"/>
      <c r="G292" s="122"/>
      <c r="H292" s="122"/>
      <c r="I292" s="122"/>
      <c r="J292" s="122"/>
      <c r="K292" s="122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</row>
    <row r="293" spans="2:21">
      <c r="B293" s="156" t="s">
        <v>211</v>
      </c>
      <c r="C293" s="156"/>
      <c r="D293" s="156"/>
      <c r="E293" s="156"/>
      <c r="F293" s="156"/>
      <c r="G293" s="156"/>
      <c r="H293" s="156"/>
      <c r="I293" s="156"/>
      <c r="J293" s="156"/>
      <c r="K293" s="156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</row>
    <row r="294" spans="2:21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</row>
    <row r="295" spans="2:21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</row>
    <row r="296" spans="2:21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</row>
    <row r="297" spans="2:21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</row>
    <row r="298" spans="2:2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</row>
    <row r="299" spans="2:2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</row>
    <row r="300" spans="2:2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</row>
    <row r="301" spans="2:21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</row>
    <row r="302" spans="2:21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</row>
    <row r="303" spans="2:2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</row>
    <row r="304" spans="2:2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</row>
    <row r="305" spans="2:2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</row>
    <row r="306" spans="2:2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</row>
    <row r="307" spans="2:2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</row>
    <row r="308" spans="2:2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</row>
    <row r="309" spans="2:2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</row>
    <row r="310" spans="2:2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</row>
    <row r="311" spans="2:2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</row>
    <row r="312" spans="2:2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</row>
    <row r="313" spans="2:2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</row>
    <row r="314" spans="2:2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</row>
    <row r="315" spans="2:2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</row>
    <row r="316" spans="2:2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</row>
    <row r="317" spans="2:2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</row>
    <row r="318" spans="2:2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</row>
    <row r="319" spans="2:2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</row>
    <row r="320" spans="2:2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</row>
    <row r="321" spans="2:2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</row>
    <row r="322" spans="2:2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</row>
    <row r="323" spans="2:2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</row>
    <row r="324" spans="2:2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</row>
    <row r="325" spans="2:2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</row>
    <row r="326" spans="2:2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</row>
    <row r="327" spans="2:2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</row>
    <row r="328" spans="2:2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</row>
    <row r="329" spans="2:2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</row>
    <row r="330" spans="2:2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</row>
    <row r="331" spans="2:2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</row>
    <row r="332" spans="2:2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</row>
    <row r="333" spans="2:2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</row>
    <row r="334" spans="2:2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</row>
    <row r="335" spans="2:2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</row>
    <row r="336" spans="2:2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</row>
    <row r="337" spans="2:2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</row>
    <row r="338" spans="2:2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</row>
    <row r="339" spans="2:2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</row>
    <row r="340" spans="2:2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</row>
    <row r="341" spans="2:2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</row>
    <row r="342" spans="2:2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</row>
    <row r="343" spans="2:2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</row>
    <row r="344" spans="2:2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</row>
    <row r="345" spans="2:2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</row>
    <row r="346" spans="2:2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</row>
    <row r="347" spans="2:2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</row>
    <row r="348" spans="2:2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</row>
    <row r="349" spans="2:2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</row>
    <row r="350" spans="2:2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</row>
    <row r="351" spans="2:2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</row>
    <row r="352" spans="2:2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</row>
    <row r="353" spans="2:2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</row>
    <row r="354" spans="2:2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</row>
    <row r="355" spans="2:2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</row>
    <row r="356" spans="2:2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</row>
    <row r="357" spans="2:2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</row>
    <row r="358" spans="2:2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</row>
    <row r="359" spans="2:2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</row>
    <row r="360" spans="2:2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</row>
    <row r="361" spans="2:2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</row>
    <row r="362" spans="2:2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</row>
    <row r="363" spans="2:2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</row>
    <row r="364" spans="2:2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2:2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2:2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</row>
    <row r="367" spans="2:2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</row>
    <row r="368" spans="2:2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</row>
    <row r="369" spans="2:2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</row>
    <row r="370" spans="2:2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</row>
    <row r="371" spans="2:2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</row>
    <row r="372" spans="2:2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</row>
    <row r="373" spans="2:2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</row>
    <row r="374" spans="2:2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</row>
    <row r="375" spans="2:2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</row>
    <row r="376" spans="2:2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</row>
    <row r="377" spans="2:2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</row>
    <row r="378" spans="2:2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</row>
    <row r="379" spans="2:2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</row>
    <row r="380" spans="2:2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</row>
    <row r="381" spans="2:2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</row>
    <row r="382" spans="2:2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</row>
    <row r="383" spans="2:2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</row>
    <row r="384" spans="2:2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</row>
    <row r="385" spans="2:2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</row>
    <row r="386" spans="2:2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</row>
    <row r="387" spans="2:2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</row>
    <row r="388" spans="2:2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</row>
    <row r="389" spans="2:2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</row>
    <row r="390" spans="2:2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</row>
    <row r="391" spans="2:2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</row>
    <row r="392" spans="2:2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</row>
    <row r="393" spans="2:2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</row>
    <row r="394" spans="2:2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</row>
    <row r="395" spans="2:2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</row>
    <row r="396" spans="2:2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</row>
    <row r="397" spans="2:2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</row>
    <row r="398" spans="2:2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</row>
    <row r="399" spans="2:2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</row>
    <row r="400" spans="2:2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</row>
    <row r="401" spans="2:2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</row>
    <row r="402" spans="2:2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</row>
    <row r="403" spans="2:2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</row>
    <row r="404" spans="2:2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</row>
    <row r="405" spans="2:2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</row>
    <row r="406" spans="2:2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</row>
    <row r="407" spans="2:2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</row>
    <row r="408" spans="2:2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</row>
    <row r="409" spans="2:2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</row>
    <row r="410" spans="2:2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</row>
    <row r="411" spans="2:2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</row>
    <row r="412" spans="2:2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</row>
    <row r="413" spans="2:2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</row>
    <row r="414" spans="2:2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</row>
    <row r="415" spans="2:2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</row>
    <row r="416" spans="2:2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</row>
    <row r="417" spans="2:2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</row>
    <row r="418" spans="2:2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</row>
    <row r="419" spans="2:2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</row>
    <row r="420" spans="2:2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</row>
    <row r="421" spans="2:2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</row>
    <row r="422" spans="2:2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</row>
    <row r="423" spans="2:2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</row>
    <row r="424" spans="2:2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</row>
    <row r="425" spans="2:2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</row>
    <row r="426" spans="2:2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</row>
    <row r="427" spans="2:2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</row>
    <row r="428" spans="2:2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</row>
    <row r="429" spans="2:2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</row>
    <row r="430" spans="2:2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</row>
    <row r="431" spans="2:2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</row>
    <row r="432" spans="2:2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</row>
    <row r="433" spans="2:2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</row>
    <row r="434" spans="2:2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</row>
    <row r="435" spans="2:2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</row>
    <row r="436" spans="2:2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</row>
    <row r="437" spans="2:2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</row>
    <row r="438" spans="2:2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</row>
    <row r="439" spans="2:2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</row>
    <row r="440" spans="2:2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</row>
    <row r="441" spans="2:2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</row>
    <row r="442" spans="2:2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</row>
    <row r="443" spans="2:2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</row>
    <row r="444" spans="2:2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</row>
    <row r="445" spans="2:2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</row>
    <row r="446" spans="2:2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</row>
    <row r="447" spans="2:2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</row>
    <row r="448" spans="2:2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</row>
    <row r="449" spans="2:2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</row>
    <row r="450" spans="2:2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</row>
    <row r="451" spans="2:2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</row>
    <row r="452" spans="2:2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</row>
    <row r="453" spans="2:2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</row>
    <row r="454" spans="2:2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</row>
    <row r="455" spans="2:2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</row>
    <row r="456" spans="2:2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</row>
    <row r="457" spans="2:2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</row>
    <row r="458" spans="2:2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</row>
    <row r="459" spans="2:2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</row>
    <row r="460" spans="2:2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</row>
    <row r="461" spans="2:2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</row>
    <row r="462" spans="2:2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</row>
    <row r="463" spans="2:2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</row>
    <row r="464" spans="2:2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</row>
    <row r="465" spans="2:2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</row>
    <row r="466" spans="2:2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</row>
    <row r="467" spans="2:2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</row>
    <row r="468" spans="2:2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</row>
    <row r="469" spans="2:2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</row>
    <row r="470" spans="2:2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</row>
    <row r="471" spans="2:2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</row>
    <row r="472" spans="2:2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</row>
    <row r="473" spans="2:2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</row>
    <row r="474" spans="2:2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</row>
    <row r="475" spans="2:2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</row>
    <row r="476" spans="2:2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</row>
    <row r="477" spans="2:2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</row>
    <row r="478" spans="2:2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</row>
    <row r="479" spans="2:2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</row>
    <row r="480" spans="2:2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</row>
    <row r="481" spans="2:2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</row>
    <row r="482" spans="2:2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</row>
    <row r="483" spans="2:2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</row>
    <row r="484" spans="2:2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</row>
    <row r="485" spans="2:2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</row>
    <row r="486" spans="2:2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</row>
    <row r="487" spans="2:2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</row>
    <row r="488" spans="2:2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</row>
    <row r="489" spans="2:2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</row>
    <row r="490" spans="2:2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</row>
    <row r="491" spans="2:2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</row>
    <row r="492" spans="2:2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</row>
    <row r="493" spans="2:2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</row>
    <row r="494" spans="2:2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</row>
    <row r="495" spans="2:2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</row>
    <row r="496" spans="2:2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</row>
    <row r="497" spans="2:2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</row>
    <row r="498" spans="2:2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</row>
    <row r="499" spans="2:2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</row>
    <row r="500" spans="2:2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</row>
    <row r="501" spans="2:21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</row>
    <row r="502" spans="2:21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</row>
    <row r="503" spans="2:21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</row>
    <row r="504" spans="2:21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</row>
    <row r="505" spans="2:21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</row>
    <row r="506" spans="2:21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</row>
    <row r="507" spans="2:21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</row>
    <row r="508" spans="2:21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</row>
    <row r="509" spans="2:21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</row>
    <row r="510" spans="2:21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</row>
    <row r="511" spans="2:21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</row>
    <row r="512" spans="2:21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</row>
    <row r="513" spans="2:21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</row>
    <row r="514" spans="2:21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</row>
    <row r="515" spans="2:21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</row>
    <row r="516" spans="2:21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</row>
    <row r="517" spans="2:21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</row>
    <row r="518" spans="2:21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</row>
    <row r="519" spans="2:21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</row>
    <row r="520" spans="2:21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</row>
    <row r="521" spans="2:21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</row>
    <row r="522" spans="2:21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</row>
    <row r="523" spans="2:21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</row>
    <row r="524" spans="2:21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</row>
    <row r="525" spans="2:21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</row>
    <row r="526" spans="2:21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</row>
    <row r="527" spans="2:21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</row>
    <row r="528" spans="2:21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</row>
    <row r="529" spans="2:21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</row>
    <row r="530" spans="2:21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</row>
    <row r="531" spans="2:21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</row>
    <row r="532" spans="2:21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</row>
    <row r="533" spans="2:21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</row>
    <row r="534" spans="2:21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</row>
    <row r="535" spans="2:21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</row>
    <row r="536" spans="2:21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</row>
    <row r="537" spans="2:21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</row>
    <row r="538" spans="2:21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</row>
    <row r="539" spans="2:21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</row>
    <row r="540" spans="2:21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</row>
    <row r="541" spans="2:21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</row>
    <row r="542" spans="2:21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</row>
    <row r="543" spans="2:21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</row>
    <row r="544" spans="2:21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</row>
    <row r="545" spans="2:21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</row>
    <row r="546" spans="2:21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</row>
    <row r="547" spans="2:21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</row>
    <row r="548" spans="2:21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</row>
    <row r="549" spans="2:21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</row>
    <row r="550" spans="2:21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</row>
    <row r="551" spans="2:21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</row>
    <row r="552" spans="2:21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</row>
    <row r="553" spans="2:21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</row>
    <row r="554" spans="2:21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</row>
    <row r="555" spans="2:21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</row>
    <row r="556" spans="2:21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</row>
    <row r="557" spans="2:21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</row>
    <row r="558" spans="2:21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</row>
    <row r="559" spans="2:21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</row>
    <row r="560" spans="2:21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</row>
    <row r="561" spans="2:21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</row>
    <row r="562" spans="2:21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</row>
    <row r="563" spans="2:21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</row>
    <row r="564" spans="2:21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</row>
    <row r="565" spans="2:21">
      <c r="B565" s="118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</row>
    <row r="566" spans="2:21">
      <c r="B566" s="118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</row>
    <row r="567" spans="2:21">
      <c r="B567" s="118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</row>
    <row r="568" spans="2:21">
      <c r="B568" s="118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</row>
    <row r="569" spans="2:21">
      <c r="B569" s="118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</row>
    <row r="570" spans="2:21">
      <c r="B570" s="118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</row>
    <row r="571" spans="2:21">
      <c r="B571" s="118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</row>
    <row r="572" spans="2:21">
      <c r="B572" s="118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</row>
    <row r="573" spans="2:21">
      <c r="B573" s="118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</row>
    <row r="574" spans="2:21">
      <c r="B574" s="118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</row>
    <row r="575" spans="2:21">
      <c r="B575" s="118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</row>
    <row r="576" spans="2:21">
      <c r="B576" s="118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</row>
    <row r="577" spans="2:21">
      <c r="B577" s="118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</row>
    <row r="578" spans="2:21">
      <c r="B578" s="118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</row>
    <row r="579" spans="2:21">
      <c r="B579" s="118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</row>
    <row r="580" spans="2:21">
      <c r="B580" s="118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</row>
    <row r="581" spans="2:21">
      <c r="B581" s="118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</row>
    <row r="582" spans="2:21">
      <c r="B582" s="118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</row>
    <row r="583" spans="2:21">
      <c r="B583" s="118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</row>
    <row r="584" spans="2:21">
      <c r="B584" s="118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</row>
    <row r="585" spans="2:21">
      <c r="B585" s="118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</row>
    <row r="586" spans="2:21">
      <c r="B586" s="118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</row>
    <row r="587" spans="2:21">
      <c r="B587" s="118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</row>
    <row r="588" spans="2:21">
      <c r="B588" s="118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</row>
    <row r="589" spans="2:21">
      <c r="B589" s="118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</row>
    <row r="590" spans="2:21">
      <c r="B590" s="118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</row>
    <row r="591" spans="2:21">
      <c r="B591" s="118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</row>
    <row r="592" spans="2:21">
      <c r="B592" s="118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</row>
    <row r="593" spans="2:21">
      <c r="B593" s="118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</row>
    <row r="594" spans="2:21">
      <c r="B594" s="118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</row>
    <row r="595" spans="2:21">
      <c r="B595" s="118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</row>
    <row r="596" spans="2:21">
      <c r="B596" s="118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</row>
    <row r="597" spans="2:21">
      <c r="B597" s="118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</row>
    <row r="598" spans="2:21">
      <c r="B598" s="118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</row>
    <row r="599" spans="2:21">
      <c r="B599" s="118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</row>
    <row r="600" spans="2:21">
      <c r="B600" s="118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</row>
    <row r="601" spans="2:21">
      <c r="B601" s="118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</row>
    <row r="602" spans="2:21">
      <c r="B602" s="118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</row>
    <row r="603" spans="2:21">
      <c r="B603" s="118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</row>
    <row r="604" spans="2:21">
      <c r="B604" s="118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</row>
    <row r="605" spans="2:21">
      <c r="B605" s="118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</row>
    <row r="606" spans="2:21">
      <c r="B606" s="118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</row>
    <row r="607" spans="2:21">
      <c r="B607" s="118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</row>
    <row r="608" spans="2:21">
      <c r="B608" s="118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</row>
    <row r="609" spans="2:21">
      <c r="B609" s="118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</row>
    <row r="610" spans="2:21">
      <c r="B610" s="118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</row>
    <row r="611" spans="2:21">
      <c r="B611" s="118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</row>
    <row r="612" spans="2:21">
      <c r="B612" s="118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</row>
    <row r="613" spans="2:21">
      <c r="B613" s="118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</row>
    <row r="614" spans="2:21">
      <c r="B614" s="118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</row>
    <row r="615" spans="2:21">
      <c r="B615" s="118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</row>
    <row r="616" spans="2:21">
      <c r="B616" s="118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</row>
    <row r="617" spans="2:21">
      <c r="B617" s="118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</row>
    <row r="618" spans="2:21">
      <c r="B618" s="118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</row>
    <row r="619" spans="2:21">
      <c r="B619" s="118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</row>
    <row r="620" spans="2:21">
      <c r="B620" s="118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</row>
    <row r="621" spans="2:21">
      <c r="B621" s="118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</row>
    <row r="622" spans="2:21">
      <c r="B622" s="118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</row>
    <row r="623" spans="2:21">
      <c r="B623" s="118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</row>
    <row r="624" spans="2:21">
      <c r="B624" s="118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</row>
    <row r="625" spans="2:21">
      <c r="B625" s="118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</row>
    <row r="626" spans="2:21">
      <c r="B626" s="118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</row>
    <row r="627" spans="2:21">
      <c r="B627" s="118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</row>
    <row r="628" spans="2:21">
      <c r="B628" s="118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</row>
    <row r="629" spans="2:21">
      <c r="B629" s="118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</row>
    <row r="630" spans="2:21">
      <c r="B630" s="118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</row>
    <row r="631" spans="2:21">
      <c r="B631" s="118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</row>
    <row r="632" spans="2:21">
      <c r="B632" s="118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</row>
    <row r="633" spans="2:21">
      <c r="B633" s="118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</row>
    <row r="634" spans="2:21">
      <c r="B634" s="118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</row>
    <row r="635" spans="2:21">
      <c r="B635" s="118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</row>
    <row r="636" spans="2:21">
      <c r="B636" s="118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</row>
    <row r="637" spans="2:21">
      <c r="B637" s="118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</row>
    <row r="638" spans="2:21">
      <c r="B638" s="118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</row>
    <row r="639" spans="2:21">
      <c r="B639" s="118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</row>
    <row r="640" spans="2:21">
      <c r="B640" s="118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</row>
    <row r="641" spans="2:21">
      <c r="B641" s="118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</row>
    <row r="642" spans="2:21">
      <c r="B642" s="118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</row>
    <row r="643" spans="2:21">
      <c r="B643" s="118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</row>
    <row r="644" spans="2:21">
      <c r="B644" s="118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</row>
    <row r="645" spans="2:21">
      <c r="B645" s="118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</row>
    <row r="646" spans="2:21">
      <c r="B646" s="118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</row>
    <row r="647" spans="2:21">
      <c r="B647" s="118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</row>
    <row r="648" spans="2:21">
      <c r="B648" s="118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</row>
    <row r="649" spans="2:21">
      <c r="B649" s="118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</row>
    <row r="650" spans="2:21">
      <c r="B650" s="118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</row>
    <row r="651" spans="2:21">
      <c r="B651" s="118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</row>
    <row r="652" spans="2:21">
      <c r="B652" s="118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</row>
    <row r="653" spans="2:21">
      <c r="B653" s="118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</row>
    <row r="654" spans="2:21">
      <c r="B654" s="118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</row>
    <row r="655" spans="2:21">
      <c r="B655" s="118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</row>
    <row r="656" spans="2:21">
      <c r="B656" s="118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</row>
    <row r="657" spans="2:21">
      <c r="B657" s="118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</row>
    <row r="658" spans="2:21">
      <c r="B658" s="118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</row>
    <row r="659" spans="2:21">
      <c r="B659" s="118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</row>
    <row r="660" spans="2:21">
      <c r="B660" s="118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</row>
    <row r="661" spans="2:21">
      <c r="B661" s="118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</row>
    <row r="662" spans="2:21">
      <c r="B662" s="118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</row>
    <row r="663" spans="2:21">
      <c r="B663" s="118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</row>
    <row r="664" spans="2:21">
      <c r="B664" s="118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</row>
    <row r="665" spans="2:21">
      <c r="B665" s="118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</row>
    <row r="666" spans="2:21">
      <c r="B666" s="118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</row>
    <row r="667" spans="2:21">
      <c r="B667" s="118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</row>
    <row r="668" spans="2:21">
      <c r="B668" s="118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</row>
    <row r="669" spans="2:21">
      <c r="B669" s="118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</row>
    <row r="670" spans="2:21">
      <c r="B670" s="118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</row>
    <row r="671" spans="2:21">
      <c r="B671" s="118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</row>
    <row r="672" spans="2:21">
      <c r="B672" s="118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</row>
    <row r="673" spans="2:21">
      <c r="B673" s="118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</row>
    <row r="674" spans="2:21">
      <c r="B674" s="118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</row>
    <row r="675" spans="2:21">
      <c r="B675" s="118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</row>
    <row r="676" spans="2:21">
      <c r="B676" s="118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</row>
    <row r="677" spans="2:21">
      <c r="B677" s="118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</row>
    <row r="678" spans="2:21">
      <c r="B678" s="118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</row>
    <row r="679" spans="2:21">
      <c r="B679" s="118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</row>
    <row r="680" spans="2:21">
      <c r="B680" s="118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</row>
    <row r="681" spans="2:21">
      <c r="B681" s="118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</row>
    <row r="682" spans="2:21">
      <c r="B682" s="118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</row>
    <row r="683" spans="2:21">
      <c r="B683" s="118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</row>
    <row r="684" spans="2:21">
      <c r="B684" s="118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</row>
    <row r="685" spans="2:21">
      <c r="B685" s="118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</row>
    <row r="686" spans="2:21">
      <c r="B686" s="118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</row>
    <row r="687" spans="2:21">
      <c r="B687" s="118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</row>
    <row r="688" spans="2:21">
      <c r="B688" s="118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</row>
    <row r="689" spans="2:21">
      <c r="B689" s="118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</row>
    <row r="690" spans="2:21">
      <c r="B690" s="118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</row>
    <row r="691" spans="2:21">
      <c r="B691" s="118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</row>
    <row r="692" spans="2:21">
      <c r="B692" s="118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</row>
    <row r="693" spans="2:21">
      <c r="B693" s="118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</row>
    <row r="694" spans="2:21">
      <c r="B694" s="118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</row>
    <row r="695" spans="2:21">
      <c r="B695" s="118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</row>
    <row r="696" spans="2:21">
      <c r="B696" s="118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</row>
    <row r="697" spans="2:21">
      <c r="B697" s="118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</row>
    <row r="698" spans="2:21">
      <c r="B698" s="118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</row>
    <row r="699" spans="2:21">
      <c r="B699" s="118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</row>
    <row r="700" spans="2:21">
      <c r="B700" s="118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</row>
    <row r="701" spans="2:21">
      <c r="B701" s="118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</row>
    <row r="702" spans="2:21">
      <c r="B702" s="118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</row>
    <row r="703" spans="2:21">
      <c r="B703" s="118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</row>
    <row r="704" spans="2:21">
      <c r="B704" s="118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</row>
    <row r="705" spans="2:21">
      <c r="B705" s="118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</row>
    <row r="706" spans="2:21">
      <c r="B706" s="118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</row>
    <row r="707" spans="2:21">
      <c r="B707" s="118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</row>
    <row r="708" spans="2:21">
      <c r="B708" s="118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</row>
    <row r="709" spans="2:21">
      <c r="B709" s="118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</row>
    <row r="710" spans="2:21">
      <c r="B710" s="118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</row>
    <row r="711" spans="2:21">
      <c r="B711" s="118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</row>
    <row r="712" spans="2:21">
      <c r="B712" s="118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</row>
    <row r="713" spans="2:21">
      <c r="B713" s="118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</row>
    <row r="714" spans="2:21">
      <c r="B714" s="118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</row>
    <row r="715" spans="2:21">
      <c r="B715" s="118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</row>
    <row r="716" spans="2:21">
      <c r="B716" s="118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</row>
    <row r="717" spans="2:21">
      <c r="B717" s="118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</row>
    <row r="718" spans="2:21">
      <c r="B718" s="118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</row>
    <row r="719" spans="2:21">
      <c r="B719" s="118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</row>
    <row r="720" spans="2:21">
      <c r="B720" s="118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</row>
    <row r="721" spans="2:21">
      <c r="B721" s="118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</row>
    <row r="722" spans="2:21">
      <c r="B722" s="118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</row>
    <row r="723" spans="2:21">
      <c r="B723" s="118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</row>
    <row r="724" spans="2:21">
      <c r="B724" s="118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</row>
    <row r="725" spans="2:21">
      <c r="B725" s="118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</row>
    <row r="726" spans="2:21">
      <c r="B726" s="118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</row>
    <row r="727" spans="2:21">
      <c r="B727" s="118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</row>
    <row r="728" spans="2:21">
      <c r="B728" s="118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</row>
    <row r="729" spans="2:21">
      <c r="B729" s="118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</row>
    <row r="730" spans="2:21">
      <c r="B730" s="118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</row>
    <row r="731" spans="2:21">
      <c r="B731" s="118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</row>
    <row r="732" spans="2:21">
      <c r="B732" s="118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</row>
    <row r="733" spans="2:21">
      <c r="B733" s="118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93:K293"/>
  </mergeCells>
  <phoneticPr fontId="3" type="noConversion"/>
  <conditionalFormatting sqref="B12:B285">
    <cfRule type="cellIs" dxfId="10" priority="2" operator="equal">
      <formula>"NR3"</formula>
    </cfRule>
  </conditionalFormatting>
  <conditionalFormatting sqref="B12:B285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91 B293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292 I294:I827 L12:L827 G12:G35 G37:G292 G294:G554 E12:E35 E37:E292 E294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0.425781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143</v>
      </c>
      <c r="C1" s="67" t="s" vm="1">
        <v>223</v>
      </c>
    </row>
    <row r="2" spans="2:15">
      <c r="B2" s="46" t="s">
        <v>142</v>
      </c>
      <c r="C2" s="67" t="s">
        <v>224</v>
      </c>
    </row>
    <row r="3" spans="2:15">
      <c r="B3" s="46" t="s">
        <v>144</v>
      </c>
      <c r="C3" s="67" t="s">
        <v>225</v>
      </c>
    </row>
    <row r="4" spans="2:15">
      <c r="B4" s="46" t="s">
        <v>145</v>
      </c>
      <c r="C4" s="67">
        <v>2207</v>
      </c>
    </row>
    <row r="6" spans="2:15" ht="26.25" customHeight="1">
      <c r="B6" s="147" t="s">
        <v>170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2:15" ht="26.25" customHeight="1">
      <c r="B7" s="147" t="s">
        <v>89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</row>
    <row r="8" spans="2:15" s="3" customFormat="1" ht="78.75">
      <c r="B8" s="21" t="s">
        <v>112</v>
      </c>
      <c r="C8" s="29" t="s">
        <v>44</v>
      </c>
      <c r="D8" s="29" t="s">
        <v>116</v>
      </c>
      <c r="E8" s="29" t="s">
        <v>186</v>
      </c>
      <c r="F8" s="29" t="s">
        <v>114</v>
      </c>
      <c r="G8" s="29" t="s">
        <v>63</v>
      </c>
      <c r="H8" s="29" t="s">
        <v>100</v>
      </c>
      <c r="I8" s="12" t="s">
        <v>200</v>
      </c>
      <c r="J8" s="12" t="s">
        <v>199</v>
      </c>
      <c r="K8" s="29" t="s">
        <v>214</v>
      </c>
      <c r="L8" s="12" t="s">
        <v>60</v>
      </c>
      <c r="M8" s="12" t="s">
        <v>57</v>
      </c>
      <c r="N8" s="12" t="s">
        <v>146</v>
      </c>
      <c r="O8" s="13" t="s">
        <v>148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207</v>
      </c>
      <c r="J9" s="15"/>
      <c r="K9" s="15" t="s">
        <v>203</v>
      </c>
      <c r="L9" s="15" t="s">
        <v>203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28</v>
      </c>
      <c r="C11" s="85"/>
      <c r="D11" s="85"/>
      <c r="E11" s="85"/>
      <c r="F11" s="85"/>
      <c r="G11" s="85"/>
      <c r="H11" s="85"/>
      <c r="I11" s="87"/>
      <c r="J11" s="89"/>
      <c r="K11" s="87">
        <v>55.948428637000006</v>
      </c>
      <c r="L11" s="87">
        <f>L12+L183</f>
        <v>20924.993614072999</v>
      </c>
      <c r="M11" s="85"/>
      <c r="N11" s="90">
        <f>IFERROR(L11/$L$11,0)</f>
        <v>1</v>
      </c>
      <c r="O11" s="90">
        <f>L11/'סכום נכסי הקרן'!$C$42</f>
        <v>6.3405413811576808E-3</v>
      </c>
    </row>
    <row r="12" spans="2:15">
      <c r="B12" s="70" t="s">
        <v>194</v>
      </c>
      <c r="C12" s="71"/>
      <c r="D12" s="71"/>
      <c r="E12" s="71"/>
      <c r="F12" s="71"/>
      <c r="G12" s="71"/>
      <c r="H12" s="71"/>
      <c r="I12" s="79"/>
      <c r="J12" s="81"/>
      <c r="K12" s="79">
        <v>55.185792182</v>
      </c>
      <c r="L12" s="79">
        <f>L13+L48+L111</f>
        <v>15910.747024016</v>
      </c>
      <c r="M12" s="71"/>
      <c r="N12" s="80">
        <f t="shared" ref="N12:N75" si="0">IFERROR(L12/$L$11,0)</f>
        <v>0.76037046020005983</v>
      </c>
      <c r="O12" s="80">
        <f>L12/'סכום נכסי הקרן'!$C$42</f>
        <v>4.8211603679083892E-3</v>
      </c>
    </row>
    <row r="13" spans="2:15">
      <c r="B13" s="86" t="s">
        <v>641</v>
      </c>
      <c r="C13" s="71"/>
      <c r="D13" s="71"/>
      <c r="E13" s="71"/>
      <c r="F13" s="71"/>
      <c r="G13" s="71"/>
      <c r="H13" s="71"/>
      <c r="I13" s="79"/>
      <c r="J13" s="81"/>
      <c r="K13" s="79">
        <v>41.029653281999998</v>
      </c>
      <c r="L13" s="79">
        <v>10159.308406139002</v>
      </c>
      <c r="M13" s="71"/>
      <c r="N13" s="80">
        <f t="shared" si="0"/>
        <v>0.48551070521266065</v>
      </c>
      <c r="O13" s="80">
        <f>L13/'סכום נכסי הקרן'!$C$42</f>
        <v>3.0784007173959228E-3</v>
      </c>
    </row>
    <row r="14" spans="2:15">
      <c r="B14" s="75" t="s">
        <v>642</v>
      </c>
      <c r="C14" s="69" t="s">
        <v>643</v>
      </c>
      <c r="D14" s="82" t="s">
        <v>117</v>
      </c>
      <c r="E14" s="82" t="s">
        <v>250</v>
      </c>
      <c r="F14" s="69" t="s">
        <v>467</v>
      </c>
      <c r="G14" s="82" t="s">
        <v>284</v>
      </c>
      <c r="H14" s="82" t="s">
        <v>130</v>
      </c>
      <c r="I14" s="76">
        <v>10414.66527</v>
      </c>
      <c r="J14" s="78">
        <v>2674</v>
      </c>
      <c r="K14" s="69"/>
      <c r="L14" s="76">
        <v>278.48814932899995</v>
      </c>
      <c r="M14" s="77">
        <v>4.6406510004838819E-5</v>
      </c>
      <c r="N14" s="77">
        <f t="shared" si="0"/>
        <v>1.3308876192043574E-2</v>
      </c>
      <c r="O14" s="77">
        <f>L14/'סכום נכסי הקרן'!$C$42</f>
        <v>8.4385480232356539E-5</v>
      </c>
    </row>
    <row r="15" spans="2:15">
      <c r="B15" s="75" t="s">
        <v>644</v>
      </c>
      <c r="C15" s="69" t="s">
        <v>645</v>
      </c>
      <c r="D15" s="82" t="s">
        <v>117</v>
      </c>
      <c r="E15" s="82" t="s">
        <v>250</v>
      </c>
      <c r="F15" s="69" t="s">
        <v>640</v>
      </c>
      <c r="G15" s="82" t="s">
        <v>498</v>
      </c>
      <c r="H15" s="82" t="s">
        <v>130</v>
      </c>
      <c r="I15" s="76">
        <v>1183.673959</v>
      </c>
      <c r="J15" s="78">
        <v>30480</v>
      </c>
      <c r="K15" s="69"/>
      <c r="L15" s="76">
        <v>360.78382298500003</v>
      </c>
      <c r="M15" s="77">
        <v>2.1100892920586484E-5</v>
      </c>
      <c r="N15" s="77">
        <f t="shared" si="0"/>
        <v>1.7241765022205632E-2</v>
      </c>
      <c r="O15" s="77">
        <f>L15/'סכום נכסי הקרן'!$C$42</f>
        <v>1.0932212460749188E-4</v>
      </c>
    </row>
    <row r="16" spans="2:15">
      <c r="B16" s="75" t="s">
        <v>646</v>
      </c>
      <c r="C16" s="69" t="s">
        <v>647</v>
      </c>
      <c r="D16" s="82" t="s">
        <v>117</v>
      </c>
      <c r="E16" s="82" t="s">
        <v>250</v>
      </c>
      <c r="F16" s="69" t="s">
        <v>513</v>
      </c>
      <c r="G16" s="82" t="s">
        <v>367</v>
      </c>
      <c r="H16" s="82" t="s">
        <v>130</v>
      </c>
      <c r="I16" s="76">
        <v>36519.547935000002</v>
      </c>
      <c r="J16" s="78">
        <v>2413</v>
      </c>
      <c r="K16" s="69"/>
      <c r="L16" s="76">
        <v>881.21669168200003</v>
      </c>
      <c r="M16" s="77">
        <v>2.8327480726060005E-5</v>
      </c>
      <c r="N16" s="77">
        <f t="shared" si="0"/>
        <v>4.2113116397289707E-2</v>
      </c>
      <c r="O16" s="77">
        <f>L16/'סכום נכסי הקרן'!$C$42</f>
        <v>2.6701995720652543E-4</v>
      </c>
    </row>
    <row r="17" spans="2:15">
      <c r="B17" s="75" t="s">
        <v>648</v>
      </c>
      <c r="C17" s="69" t="s">
        <v>649</v>
      </c>
      <c r="D17" s="82" t="s">
        <v>117</v>
      </c>
      <c r="E17" s="82" t="s">
        <v>250</v>
      </c>
      <c r="F17" s="69" t="s">
        <v>624</v>
      </c>
      <c r="G17" s="82" t="s">
        <v>511</v>
      </c>
      <c r="H17" s="82" t="s">
        <v>130</v>
      </c>
      <c r="I17" s="76">
        <v>963.00441999999998</v>
      </c>
      <c r="J17" s="78">
        <v>60900</v>
      </c>
      <c r="K17" s="69"/>
      <c r="L17" s="76">
        <v>586.46969170399996</v>
      </c>
      <c r="M17" s="77">
        <v>2.1716275613135819E-5</v>
      </c>
      <c r="N17" s="77">
        <f t="shared" si="0"/>
        <v>2.8027233963386862E-2</v>
      </c>
      <c r="O17" s="77">
        <f>L17/'סכום נכסי הקרן'!$C$42</f>
        <v>1.777078367442424E-4</v>
      </c>
    </row>
    <row r="18" spans="2:15">
      <c r="B18" s="75" t="s">
        <v>650</v>
      </c>
      <c r="C18" s="69" t="s">
        <v>651</v>
      </c>
      <c r="D18" s="82" t="s">
        <v>117</v>
      </c>
      <c r="E18" s="82" t="s">
        <v>250</v>
      </c>
      <c r="F18" s="69" t="s">
        <v>652</v>
      </c>
      <c r="G18" s="82" t="s">
        <v>274</v>
      </c>
      <c r="H18" s="82" t="s">
        <v>130</v>
      </c>
      <c r="I18" s="76">
        <v>746.29419699999994</v>
      </c>
      <c r="J18" s="78">
        <v>2805</v>
      </c>
      <c r="K18" s="69"/>
      <c r="L18" s="76">
        <v>20.933552227</v>
      </c>
      <c r="M18" s="77">
        <v>4.1524813294213091E-6</v>
      </c>
      <c r="N18" s="77">
        <f t="shared" si="0"/>
        <v>1.0004090138847758E-3</v>
      </c>
      <c r="O18" s="77">
        <f>L18/'סכום נכסי הקרן'!$C$42</f>
        <v>6.3431347506195694E-6</v>
      </c>
    </row>
    <row r="19" spans="2:15">
      <c r="B19" s="75" t="s">
        <v>653</v>
      </c>
      <c r="C19" s="69" t="s">
        <v>654</v>
      </c>
      <c r="D19" s="82" t="s">
        <v>117</v>
      </c>
      <c r="E19" s="82" t="s">
        <v>250</v>
      </c>
      <c r="F19" s="69" t="s">
        <v>557</v>
      </c>
      <c r="G19" s="82" t="s">
        <v>428</v>
      </c>
      <c r="H19" s="82" t="s">
        <v>130</v>
      </c>
      <c r="I19" s="76">
        <v>223.27128400000001</v>
      </c>
      <c r="J19" s="78">
        <v>152370</v>
      </c>
      <c r="K19" s="69"/>
      <c r="L19" s="76">
        <v>340.19845507299999</v>
      </c>
      <c r="M19" s="77">
        <v>5.8180016958542259E-5</v>
      </c>
      <c r="N19" s="77">
        <f t="shared" si="0"/>
        <v>1.6257995646134928E-2</v>
      </c>
      <c r="O19" s="77">
        <f>L19/'סכום נכסי הקרן'!$C$42</f>
        <v>1.0308449416899991E-4</v>
      </c>
    </row>
    <row r="20" spans="2:15">
      <c r="B20" s="75" t="s">
        <v>655</v>
      </c>
      <c r="C20" s="69" t="s">
        <v>656</v>
      </c>
      <c r="D20" s="82" t="s">
        <v>117</v>
      </c>
      <c r="E20" s="82" t="s">
        <v>250</v>
      </c>
      <c r="F20" s="69" t="s">
        <v>302</v>
      </c>
      <c r="G20" s="82" t="s">
        <v>274</v>
      </c>
      <c r="H20" s="82" t="s">
        <v>130</v>
      </c>
      <c r="I20" s="76">
        <v>9813.0201340000003</v>
      </c>
      <c r="J20" s="78">
        <v>1823</v>
      </c>
      <c r="K20" s="69"/>
      <c r="L20" s="76">
        <v>178.89135704999998</v>
      </c>
      <c r="M20" s="77">
        <v>2.0877996821738407E-5</v>
      </c>
      <c r="N20" s="77">
        <f t="shared" si="0"/>
        <v>8.549171404749558E-3</v>
      </c>
      <c r="O20" s="77">
        <f>L20/'סכום נכסי הקרן'!$C$42</f>
        <v>5.4206375066424508E-5</v>
      </c>
    </row>
    <row r="21" spans="2:15">
      <c r="B21" s="75" t="s">
        <v>657</v>
      </c>
      <c r="C21" s="69" t="s">
        <v>658</v>
      </c>
      <c r="D21" s="82" t="s">
        <v>117</v>
      </c>
      <c r="E21" s="82" t="s">
        <v>250</v>
      </c>
      <c r="F21" s="69" t="s">
        <v>586</v>
      </c>
      <c r="G21" s="82" t="s">
        <v>498</v>
      </c>
      <c r="H21" s="82" t="s">
        <v>130</v>
      </c>
      <c r="I21" s="76">
        <v>4667.5584840000001</v>
      </c>
      <c r="J21" s="78">
        <v>6001</v>
      </c>
      <c r="K21" s="69"/>
      <c r="L21" s="76">
        <v>280.10018463400002</v>
      </c>
      <c r="M21" s="77">
        <v>3.968140506409319E-5</v>
      </c>
      <c r="N21" s="77">
        <f t="shared" si="0"/>
        <v>1.3385914939807678E-2</v>
      </c>
      <c r="O21" s="77">
        <f>L21/'סכום נכסי הקרן'!$C$42</f>
        <v>8.4873947600507405E-5</v>
      </c>
    </row>
    <row r="22" spans="2:15">
      <c r="B22" s="75" t="s">
        <v>659</v>
      </c>
      <c r="C22" s="69" t="s">
        <v>660</v>
      </c>
      <c r="D22" s="82" t="s">
        <v>117</v>
      </c>
      <c r="E22" s="82" t="s">
        <v>250</v>
      </c>
      <c r="F22" s="69" t="s">
        <v>661</v>
      </c>
      <c r="G22" s="82" t="s">
        <v>124</v>
      </c>
      <c r="H22" s="82" t="s">
        <v>130</v>
      </c>
      <c r="I22" s="76">
        <v>1359.4371299999998</v>
      </c>
      <c r="J22" s="78">
        <v>5940</v>
      </c>
      <c r="K22" s="69"/>
      <c r="L22" s="76">
        <v>80.75056552800001</v>
      </c>
      <c r="M22" s="77">
        <v>7.6765581900477986E-6</v>
      </c>
      <c r="N22" s="77">
        <f t="shared" si="0"/>
        <v>3.8590485147719056E-3</v>
      </c>
      <c r="O22" s="77">
        <f>L22/'סכום נכסי הקרן'!$C$42</f>
        <v>2.4468456799806352E-5</v>
      </c>
    </row>
    <row r="23" spans="2:15">
      <c r="B23" s="75" t="s">
        <v>662</v>
      </c>
      <c r="C23" s="69" t="s">
        <v>663</v>
      </c>
      <c r="D23" s="82" t="s">
        <v>117</v>
      </c>
      <c r="E23" s="82" t="s">
        <v>250</v>
      </c>
      <c r="F23" s="69" t="s">
        <v>589</v>
      </c>
      <c r="G23" s="82" t="s">
        <v>498</v>
      </c>
      <c r="H23" s="82" t="s">
        <v>130</v>
      </c>
      <c r="I23" s="76">
        <v>20519.230278999999</v>
      </c>
      <c r="J23" s="78">
        <v>1006</v>
      </c>
      <c r="K23" s="69"/>
      <c r="L23" s="76">
        <v>206.42345660899997</v>
      </c>
      <c r="M23" s="77">
        <v>3.7456909391652289E-5</v>
      </c>
      <c r="N23" s="77">
        <f t="shared" si="0"/>
        <v>9.8649232786465896E-3</v>
      </c>
      <c r="O23" s="77">
        <f>L23/'סכום נכסי הקרן'!$C$42</f>
        <v>6.2548954270204413E-5</v>
      </c>
    </row>
    <row r="24" spans="2:15">
      <c r="B24" s="75" t="s">
        <v>664</v>
      </c>
      <c r="C24" s="69" t="s">
        <v>665</v>
      </c>
      <c r="D24" s="82" t="s">
        <v>117</v>
      </c>
      <c r="E24" s="82" t="s">
        <v>250</v>
      </c>
      <c r="F24" s="69" t="s">
        <v>307</v>
      </c>
      <c r="G24" s="82" t="s">
        <v>274</v>
      </c>
      <c r="H24" s="82" t="s">
        <v>130</v>
      </c>
      <c r="I24" s="76">
        <v>2594.9834350000001</v>
      </c>
      <c r="J24" s="78">
        <v>4751</v>
      </c>
      <c r="K24" s="69"/>
      <c r="L24" s="76">
        <v>123.28766301800002</v>
      </c>
      <c r="M24" s="77">
        <v>2.0887905326554502E-5</v>
      </c>
      <c r="N24" s="77">
        <f t="shared" si="0"/>
        <v>5.8918853353954444E-3</v>
      </c>
      <c r="O24" s="77">
        <f>L24/'סכום נכסי הקרן'!$C$42</f>
        <v>3.7357742782110912E-5</v>
      </c>
    </row>
    <row r="25" spans="2:15">
      <c r="B25" s="75" t="s">
        <v>666</v>
      </c>
      <c r="C25" s="69" t="s">
        <v>667</v>
      </c>
      <c r="D25" s="82" t="s">
        <v>117</v>
      </c>
      <c r="E25" s="82" t="s">
        <v>250</v>
      </c>
      <c r="F25" s="69" t="s">
        <v>455</v>
      </c>
      <c r="G25" s="82" t="s">
        <v>456</v>
      </c>
      <c r="H25" s="82" t="s">
        <v>130</v>
      </c>
      <c r="I25" s="76">
        <v>576.42145200000004</v>
      </c>
      <c r="J25" s="78">
        <v>5400</v>
      </c>
      <c r="K25" s="76">
        <v>1.1388704459999999</v>
      </c>
      <c r="L25" s="76">
        <v>32.265628844999995</v>
      </c>
      <c r="M25" s="77">
        <v>5.6943525584275739E-6</v>
      </c>
      <c r="N25" s="77">
        <f t="shared" si="0"/>
        <v>1.5419660067805187E-3</v>
      </c>
      <c r="O25" s="77">
        <f>L25/'סכום נכסי הקרן'!$C$42</f>
        <v>9.7768992743303429E-6</v>
      </c>
    </row>
    <row r="26" spans="2:15">
      <c r="B26" s="75" t="s">
        <v>668</v>
      </c>
      <c r="C26" s="69" t="s">
        <v>669</v>
      </c>
      <c r="D26" s="82" t="s">
        <v>117</v>
      </c>
      <c r="E26" s="82" t="s">
        <v>250</v>
      </c>
      <c r="F26" s="69" t="s">
        <v>370</v>
      </c>
      <c r="G26" s="82" t="s">
        <v>153</v>
      </c>
      <c r="H26" s="82" t="s">
        <v>130</v>
      </c>
      <c r="I26" s="76">
        <v>56953.034717000002</v>
      </c>
      <c r="J26" s="78">
        <v>488.6</v>
      </c>
      <c r="K26" s="69"/>
      <c r="L26" s="76">
        <v>278.27252762800003</v>
      </c>
      <c r="M26" s="77">
        <v>2.0586835846372865E-5</v>
      </c>
      <c r="N26" s="77">
        <f t="shared" si="0"/>
        <v>1.3298571687058927E-2</v>
      </c>
      <c r="O26" s="77">
        <f>L26/'סכום נכסי הקרן'!$C$42</f>
        <v>8.4320144092089042E-5</v>
      </c>
    </row>
    <row r="27" spans="2:15">
      <c r="B27" s="75" t="s">
        <v>670</v>
      </c>
      <c r="C27" s="69" t="s">
        <v>671</v>
      </c>
      <c r="D27" s="82" t="s">
        <v>117</v>
      </c>
      <c r="E27" s="82" t="s">
        <v>250</v>
      </c>
      <c r="F27" s="69" t="s">
        <v>311</v>
      </c>
      <c r="G27" s="82" t="s">
        <v>274</v>
      </c>
      <c r="H27" s="82" t="s">
        <v>130</v>
      </c>
      <c r="I27" s="76">
        <v>423.00339600000001</v>
      </c>
      <c r="J27" s="78">
        <v>29700</v>
      </c>
      <c r="K27" s="69"/>
      <c r="L27" s="76">
        <v>125.63200856</v>
      </c>
      <c r="M27" s="77">
        <v>1.7650845543823193E-5</v>
      </c>
      <c r="N27" s="77">
        <f t="shared" si="0"/>
        <v>6.0039209988339889E-3</v>
      </c>
      <c r="O27" s="77">
        <f>L27/'סכום נכסי הקרן'!$C$42</f>
        <v>3.806810954230846E-5</v>
      </c>
    </row>
    <row r="28" spans="2:15">
      <c r="B28" s="75" t="s">
        <v>672</v>
      </c>
      <c r="C28" s="69" t="s">
        <v>673</v>
      </c>
      <c r="D28" s="82" t="s">
        <v>117</v>
      </c>
      <c r="E28" s="82" t="s">
        <v>250</v>
      </c>
      <c r="F28" s="69" t="s">
        <v>674</v>
      </c>
      <c r="G28" s="82" t="s">
        <v>257</v>
      </c>
      <c r="H28" s="82" t="s">
        <v>130</v>
      </c>
      <c r="I28" s="76">
        <v>1306.8017809999999</v>
      </c>
      <c r="J28" s="78">
        <v>12650</v>
      </c>
      <c r="K28" s="76">
        <v>3.4907080079999999</v>
      </c>
      <c r="L28" s="76">
        <v>168.80113327799998</v>
      </c>
      <c r="M28" s="77">
        <v>1.3025030000984749E-5</v>
      </c>
      <c r="N28" s="77">
        <f t="shared" si="0"/>
        <v>8.066962236226138E-3</v>
      </c>
      <c r="O28" s="77">
        <f>L28/'סכום נכסי הקרן'!$C$42</f>
        <v>5.1148907879028133E-5</v>
      </c>
    </row>
    <row r="29" spans="2:15">
      <c r="B29" s="75" t="s">
        <v>675</v>
      </c>
      <c r="C29" s="69" t="s">
        <v>676</v>
      </c>
      <c r="D29" s="82" t="s">
        <v>117</v>
      </c>
      <c r="E29" s="82" t="s">
        <v>250</v>
      </c>
      <c r="F29" s="69" t="s">
        <v>677</v>
      </c>
      <c r="G29" s="82" t="s">
        <v>257</v>
      </c>
      <c r="H29" s="82" t="s">
        <v>130</v>
      </c>
      <c r="I29" s="76">
        <v>25983.458693</v>
      </c>
      <c r="J29" s="78">
        <v>1755</v>
      </c>
      <c r="K29" s="69"/>
      <c r="L29" s="76">
        <v>456.009700065</v>
      </c>
      <c r="M29" s="77">
        <v>2.1005029493291781E-5</v>
      </c>
      <c r="N29" s="77">
        <f t="shared" si="0"/>
        <v>2.1792584909479398E-2</v>
      </c>
      <c r="O29" s="77">
        <f>L29/'סכום נכסי הקרן'!$C$42</f>
        <v>1.3817678642094654E-4</v>
      </c>
    </row>
    <row r="30" spans="2:15">
      <c r="B30" s="75" t="s">
        <v>678</v>
      </c>
      <c r="C30" s="69" t="s">
        <v>679</v>
      </c>
      <c r="D30" s="82" t="s">
        <v>117</v>
      </c>
      <c r="E30" s="82" t="s">
        <v>250</v>
      </c>
      <c r="F30" s="69" t="s">
        <v>389</v>
      </c>
      <c r="G30" s="82" t="s">
        <v>390</v>
      </c>
      <c r="H30" s="82" t="s">
        <v>130</v>
      </c>
      <c r="I30" s="76">
        <v>5513.4928659999996</v>
      </c>
      <c r="J30" s="78">
        <v>3560</v>
      </c>
      <c r="K30" s="76">
        <v>3.869435459</v>
      </c>
      <c r="L30" s="76">
        <v>200.149781494</v>
      </c>
      <c r="M30" s="77">
        <v>2.1839968254425235E-5</v>
      </c>
      <c r="N30" s="77">
        <f t="shared" si="0"/>
        <v>9.5651059773509458E-3</v>
      </c>
      <c r="O30" s="77">
        <f>L30/'סכום נכסי הקרן'!$C$42</f>
        <v>6.0647950264552346E-5</v>
      </c>
    </row>
    <row r="31" spans="2:15">
      <c r="B31" s="75" t="s">
        <v>680</v>
      </c>
      <c r="C31" s="69" t="s">
        <v>681</v>
      </c>
      <c r="D31" s="82" t="s">
        <v>117</v>
      </c>
      <c r="E31" s="82" t="s">
        <v>250</v>
      </c>
      <c r="F31" s="69" t="s">
        <v>682</v>
      </c>
      <c r="G31" s="82" t="s">
        <v>390</v>
      </c>
      <c r="H31" s="82" t="s">
        <v>130</v>
      </c>
      <c r="I31" s="76">
        <v>4565.1794490000002</v>
      </c>
      <c r="J31" s="78">
        <v>3020</v>
      </c>
      <c r="K31" s="69"/>
      <c r="L31" s="76">
        <v>137.86841936500002</v>
      </c>
      <c r="M31" s="77">
        <v>2.1626540048165173E-5</v>
      </c>
      <c r="N31" s="77">
        <f t="shared" si="0"/>
        <v>6.588695887212951E-3</v>
      </c>
      <c r="O31" s="77">
        <f>L31/'סכום נכסי הקרן'!$C$42</f>
        <v>4.1775898920737128E-5</v>
      </c>
    </row>
    <row r="32" spans="2:15">
      <c r="B32" s="75" t="s">
        <v>683</v>
      </c>
      <c r="C32" s="69" t="s">
        <v>684</v>
      </c>
      <c r="D32" s="82" t="s">
        <v>117</v>
      </c>
      <c r="E32" s="82" t="s">
        <v>250</v>
      </c>
      <c r="F32" s="69" t="s">
        <v>685</v>
      </c>
      <c r="G32" s="82" t="s">
        <v>428</v>
      </c>
      <c r="H32" s="82" t="s">
        <v>130</v>
      </c>
      <c r="I32" s="76">
        <v>105.70555199999998</v>
      </c>
      <c r="J32" s="78">
        <v>117790</v>
      </c>
      <c r="K32" s="69"/>
      <c r="L32" s="76">
        <v>124.51056941100002</v>
      </c>
      <c r="M32" s="77">
        <v>1.3723734061765243E-5</v>
      </c>
      <c r="N32" s="77">
        <f t="shared" si="0"/>
        <v>5.9503277137088854E-3</v>
      </c>
      <c r="O32" s="77">
        <f>L32/'סכום נכסי הקרן'!$C$42</f>
        <v>3.7728299100220559E-5</v>
      </c>
    </row>
    <row r="33" spans="2:15">
      <c r="B33" s="75" t="s">
        <v>686</v>
      </c>
      <c r="C33" s="69" t="s">
        <v>687</v>
      </c>
      <c r="D33" s="82" t="s">
        <v>117</v>
      </c>
      <c r="E33" s="82" t="s">
        <v>250</v>
      </c>
      <c r="F33" s="69" t="s">
        <v>688</v>
      </c>
      <c r="G33" s="82" t="s">
        <v>689</v>
      </c>
      <c r="H33" s="82" t="s">
        <v>130</v>
      </c>
      <c r="I33" s="76">
        <v>1001.817084</v>
      </c>
      <c r="J33" s="78">
        <v>15300</v>
      </c>
      <c r="K33" s="69"/>
      <c r="L33" s="76">
        <v>153.27801366699998</v>
      </c>
      <c r="M33" s="77">
        <v>9.1028891703162406E-6</v>
      </c>
      <c r="N33" s="77">
        <f t="shared" si="0"/>
        <v>7.3251163892309925E-3</v>
      </c>
      <c r="O33" s="77">
        <f>L33/'סכום נכסי הקרן'!$C$42</f>
        <v>4.6445203587715439E-5</v>
      </c>
    </row>
    <row r="34" spans="2:15">
      <c r="B34" s="75" t="s">
        <v>690</v>
      </c>
      <c r="C34" s="69" t="s">
        <v>691</v>
      </c>
      <c r="D34" s="82" t="s">
        <v>117</v>
      </c>
      <c r="E34" s="82" t="s">
        <v>250</v>
      </c>
      <c r="F34" s="69" t="s">
        <v>692</v>
      </c>
      <c r="G34" s="82" t="s">
        <v>693</v>
      </c>
      <c r="H34" s="82" t="s">
        <v>130</v>
      </c>
      <c r="I34" s="76">
        <v>5162.7813239999996</v>
      </c>
      <c r="J34" s="78">
        <v>3197</v>
      </c>
      <c r="K34" s="69"/>
      <c r="L34" s="76">
        <v>165.054118923</v>
      </c>
      <c r="M34" s="77">
        <v>4.6478363895391335E-6</v>
      </c>
      <c r="N34" s="77">
        <f t="shared" si="0"/>
        <v>7.8878933951976784E-3</v>
      </c>
      <c r="O34" s="77">
        <f>L34/'סכום נכסי הקרן'!$C$42</f>
        <v>5.0013514482411233E-5</v>
      </c>
    </row>
    <row r="35" spans="2:15">
      <c r="B35" s="75" t="s">
        <v>694</v>
      </c>
      <c r="C35" s="69" t="s">
        <v>695</v>
      </c>
      <c r="D35" s="82" t="s">
        <v>117</v>
      </c>
      <c r="E35" s="82" t="s">
        <v>250</v>
      </c>
      <c r="F35" s="69" t="s">
        <v>262</v>
      </c>
      <c r="G35" s="82" t="s">
        <v>257</v>
      </c>
      <c r="H35" s="82" t="s">
        <v>130</v>
      </c>
      <c r="I35" s="76">
        <v>36307.508161999998</v>
      </c>
      <c r="J35" s="78">
        <v>2700</v>
      </c>
      <c r="K35" s="76">
        <v>16.410158618000001</v>
      </c>
      <c r="L35" s="76">
        <v>996.712878983</v>
      </c>
      <c r="M35" s="77">
        <v>2.3518194254284158E-5</v>
      </c>
      <c r="N35" s="77">
        <f t="shared" si="0"/>
        <v>4.7632649135561304E-2</v>
      </c>
      <c r="O35" s="77">
        <f>L35/'סכום נכסי הקרן'!$C$42</f>
        <v>3.0201678293819106E-4</v>
      </c>
    </row>
    <row r="36" spans="2:15">
      <c r="B36" s="75" t="s">
        <v>696</v>
      </c>
      <c r="C36" s="69" t="s">
        <v>697</v>
      </c>
      <c r="D36" s="82" t="s">
        <v>117</v>
      </c>
      <c r="E36" s="82" t="s">
        <v>250</v>
      </c>
      <c r="F36" s="69" t="s">
        <v>328</v>
      </c>
      <c r="G36" s="82" t="s">
        <v>274</v>
      </c>
      <c r="H36" s="82" t="s">
        <v>130</v>
      </c>
      <c r="I36" s="76">
        <v>34698.762916</v>
      </c>
      <c r="J36" s="78">
        <v>992</v>
      </c>
      <c r="K36" s="76">
        <v>4.1365672050000004</v>
      </c>
      <c r="L36" s="76">
        <v>348.34829532999998</v>
      </c>
      <c r="M36" s="77">
        <v>4.5966529395074416E-5</v>
      </c>
      <c r="N36" s="77">
        <f t="shared" si="0"/>
        <v>1.6647474391376642E-2</v>
      </c>
      <c r="O36" s="77">
        <f>L36/'סכום נכסי הקרן'!$C$42</f>
        <v>1.0555400027028636E-4</v>
      </c>
    </row>
    <row r="37" spans="2:15">
      <c r="B37" s="75" t="s">
        <v>698</v>
      </c>
      <c r="C37" s="69" t="s">
        <v>699</v>
      </c>
      <c r="D37" s="82" t="s">
        <v>117</v>
      </c>
      <c r="E37" s="82" t="s">
        <v>250</v>
      </c>
      <c r="F37" s="69" t="s">
        <v>700</v>
      </c>
      <c r="G37" s="82" t="s">
        <v>257</v>
      </c>
      <c r="H37" s="82" t="s">
        <v>130</v>
      </c>
      <c r="I37" s="76">
        <v>6010.917359</v>
      </c>
      <c r="J37" s="78">
        <v>11220</v>
      </c>
      <c r="K37" s="69"/>
      <c r="L37" s="76">
        <v>674.42492762699999</v>
      </c>
      <c r="M37" s="77">
        <v>2.3371428166504137E-5</v>
      </c>
      <c r="N37" s="77">
        <f t="shared" si="0"/>
        <v>3.223059180163472E-2</v>
      </c>
      <c r="O37" s="77">
        <f>L37/'סכום נכסי הקרן'!$C$42</f>
        <v>2.0435940105746641E-4</v>
      </c>
    </row>
    <row r="38" spans="2:15">
      <c r="B38" s="75" t="s">
        <v>701</v>
      </c>
      <c r="C38" s="69" t="s">
        <v>702</v>
      </c>
      <c r="D38" s="82" t="s">
        <v>117</v>
      </c>
      <c r="E38" s="82" t="s">
        <v>250</v>
      </c>
      <c r="F38" s="69" t="s">
        <v>334</v>
      </c>
      <c r="G38" s="82" t="s">
        <v>274</v>
      </c>
      <c r="H38" s="82" t="s">
        <v>130</v>
      </c>
      <c r="I38" s="76">
        <v>1726.1992499999999</v>
      </c>
      <c r="J38" s="78">
        <v>22500</v>
      </c>
      <c r="K38" s="76">
        <v>9.4504195860000006</v>
      </c>
      <c r="L38" s="76">
        <v>397.845250894</v>
      </c>
      <c r="M38" s="77">
        <v>3.6347769214179924E-5</v>
      </c>
      <c r="N38" s="77">
        <f t="shared" si="0"/>
        <v>1.9012921018357262E-2</v>
      </c>
      <c r="O38" s="77">
        <f>L38/'סכום נכסי הקרן'!$C$42</f>
        <v>1.2055221249357685E-4</v>
      </c>
    </row>
    <row r="39" spans="2:15">
      <c r="B39" s="75" t="s">
        <v>703</v>
      </c>
      <c r="C39" s="69" t="s">
        <v>704</v>
      </c>
      <c r="D39" s="82" t="s">
        <v>117</v>
      </c>
      <c r="E39" s="82" t="s">
        <v>250</v>
      </c>
      <c r="F39" s="69" t="s">
        <v>705</v>
      </c>
      <c r="G39" s="82" t="s">
        <v>689</v>
      </c>
      <c r="H39" s="82" t="s">
        <v>130</v>
      </c>
      <c r="I39" s="76">
        <v>265.92697299999998</v>
      </c>
      <c r="J39" s="78">
        <v>37180</v>
      </c>
      <c r="K39" s="69"/>
      <c r="L39" s="76">
        <v>98.871648575999998</v>
      </c>
      <c r="M39" s="77">
        <v>9.2727023918565257E-6</v>
      </c>
      <c r="N39" s="77">
        <f t="shared" si="0"/>
        <v>4.7250503584146553E-3</v>
      </c>
      <c r="O39" s="77">
        <f>L39/'סכום נכסי הקרן'!$C$42</f>
        <v>2.9959377325582054E-5</v>
      </c>
    </row>
    <row r="40" spans="2:15">
      <c r="B40" s="75" t="s">
        <v>706</v>
      </c>
      <c r="C40" s="69" t="s">
        <v>707</v>
      </c>
      <c r="D40" s="82" t="s">
        <v>117</v>
      </c>
      <c r="E40" s="82" t="s">
        <v>250</v>
      </c>
      <c r="F40" s="69" t="s">
        <v>708</v>
      </c>
      <c r="G40" s="82" t="s">
        <v>124</v>
      </c>
      <c r="H40" s="82" t="s">
        <v>130</v>
      </c>
      <c r="I40" s="76">
        <v>23199.239572999999</v>
      </c>
      <c r="J40" s="78">
        <v>1051</v>
      </c>
      <c r="K40" s="69"/>
      <c r="L40" s="76">
        <v>243.824007932</v>
      </c>
      <c r="M40" s="77">
        <v>1.9763971051713475E-5</v>
      </c>
      <c r="N40" s="77">
        <f t="shared" si="0"/>
        <v>1.1652285894511212E-2</v>
      </c>
      <c r="O40" s="77">
        <f>L40/'סכום נכסי הקרן'!$C$42</f>
        <v>7.3881800899228278E-5</v>
      </c>
    </row>
    <row r="41" spans="2:15">
      <c r="B41" s="75" t="s">
        <v>709</v>
      </c>
      <c r="C41" s="69" t="s">
        <v>710</v>
      </c>
      <c r="D41" s="82" t="s">
        <v>117</v>
      </c>
      <c r="E41" s="82" t="s">
        <v>250</v>
      </c>
      <c r="F41" s="69" t="s">
        <v>711</v>
      </c>
      <c r="G41" s="82" t="s">
        <v>154</v>
      </c>
      <c r="H41" s="82" t="s">
        <v>130</v>
      </c>
      <c r="I41" s="76">
        <v>221.43029600000003</v>
      </c>
      <c r="J41" s="78">
        <v>80520</v>
      </c>
      <c r="K41" s="69"/>
      <c r="L41" s="76">
        <v>178.295674053</v>
      </c>
      <c r="M41" s="77">
        <v>3.4853548553353801E-6</v>
      </c>
      <c r="N41" s="77">
        <f t="shared" si="0"/>
        <v>8.5207038693234372E-3</v>
      </c>
      <c r="O41" s="77">
        <f>L41/'סכום נכסי הקרן'!$C$42</f>
        <v>5.4025875480035613E-5</v>
      </c>
    </row>
    <row r="42" spans="2:15">
      <c r="B42" s="75" t="s">
        <v>712</v>
      </c>
      <c r="C42" s="69" t="s">
        <v>713</v>
      </c>
      <c r="D42" s="82" t="s">
        <v>117</v>
      </c>
      <c r="E42" s="82" t="s">
        <v>250</v>
      </c>
      <c r="F42" s="69" t="s">
        <v>293</v>
      </c>
      <c r="G42" s="82" t="s">
        <v>274</v>
      </c>
      <c r="H42" s="82" t="s">
        <v>130</v>
      </c>
      <c r="I42" s="76">
        <v>2272.172466</v>
      </c>
      <c r="J42" s="78">
        <v>20580</v>
      </c>
      <c r="K42" s="69"/>
      <c r="L42" s="76">
        <v>467.61309352900003</v>
      </c>
      <c r="M42" s="77">
        <v>1.8736049760886121E-5</v>
      </c>
      <c r="N42" s="77">
        <f t="shared" si="0"/>
        <v>2.2347108063847113E-2</v>
      </c>
      <c r="O42" s="77">
        <f>L42/'סכום נכסי הקרן'!$C$42</f>
        <v>1.416927634280251E-4</v>
      </c>
    </row>
    <row r="43" spans="2:15">
      <c r="B43" s="75" t="s">
        <v>714</v>
      </c>
      <c r="C43" s="69" t="s">
        <v>715</v>
      </c>
      <c r="D43" s="82" t="s">
        <v>117</v>
      </c>
      <c r="E43" s="82" t="s">
        <v>250</v>
      </c>
      <c r="F43" s="69" t="s">
        <v>277</v>
      </c>
      <c r="G43" s="82" t="s">
        <v>257</v>
      </c>
      <c r="H43" s="82" t="s">
        <v>130</v>
      </c>
      <c r="I43" s="76">
        <v>30980.115924999998</v>
      </c>
      <c r="J43" s="78">
        <v>2975</v>
      </c>
      <c r="K43" s="69"/>
      <c r="L43" s="76">
        <v>921.65844878199994</v>
      </c>
      <c r="M43" s="77">
        <v>2.3173799318355191E-5</v>
      </c>
      <c r="N43" s="77">
        <f t="shared" si="0"/>
        <v>4.404581744589605E-2</v>
      </c>
      <c r="O43" s="77">
        <f>L43/'סכום נכסי הקרן'!$C$42</f>
        <v>2.7927432818262082E-4</v>
      </c>
    </row>
    <row r="44" spans="2:15">
      <c r="B44" s="75" t="s">
        <v>716</v>
      </c>
      <c r="C44" s="69" t="s">
        <v>717</v>
      </c>
      <c r="D44" s="82" t="s">
        <v>117</v>
      </c>
      <c r="E44" s="82" t="s">
        <v>250</v>
      </c>
      <c r="F44" s="69" t="s">
        <v>507</v>
      </c>
      <c r="G44" s="82" t="s">
        <v>508</v>
      </c>
      <c r="H44" s="82" t="s">
        <v>130</v>
      </c>
      <c r="I44" s="76">
        <v>2940.2676040000001</v>
      </c>
      <c r="J44" s="78">
        <v>8105</v>
      </c>
      <c r="K44" s="69"/>
      <c r="L44" s="76">
        <v>238.30868933100001</v>
      </c>
      <c r="M44" s="77">
        <v>2.524865301679259E-5</v>
      </c>
      <c r="N44" s="77">
        <f t="shared" si="0"/>
        <v>1.1388710253690433E-2</v>
      </c>
      <c r="O44" s="77">
        <f>L44/'סכום נכסי הקרן'!$C$42</f>
        <v>7.2210588641538983E-5</v>
      </c>
    </row>
    <row r="45" spans="2:15">
      <c r="B45" s="75" t="s">
        <v>718</v>
      </c>
      <c r="C45" s="69" t="s">
        <v>719</v>
      </c>
      <c r="D45" s="82" t="s">
        <v>117</v>
      </c>
      <c r="E45" s="82" t="s">
        <v>250</v>
      </c>
      <c r="F45" s="69" t="s">
        <v>720</v>
      </c>
      <c r="G45" s="82" t="s">
        <v>456</v>
      </c>
      <c r="H45" s="82" t="s">
        <v>130</v>
      </c>
      <c r="I45" s="76">
        <v>12437.716844000002</v>
      </c>
      <c r="J45" s="78">
        <v>671</v>
      </c>
      <c r="K45" s="69"/>
      <c r="L45" s="76">
        <v>83.457080019999992</v>
      </c>
      <c r="M45" s="77">
        <v>2.5897824480746797E-5</v>
      </c>
      <c r="N45" s="77">
        <f t="shared" si="0"/>
        <v>3.9883921380922836E-3</v>
      </c>
      <c r="O45" s="77">
        <f>L45/'סכום נכסי הקרן'!$C$42</f>
        <v>2.5288565395858085E-5</v>
      </c>
    </row>
    <row r="46" spans="2:15">
      <c r="B46" s="75" t="s">
        <v>721</v>
      </c>
      <c r="C46" s="69" t="s">
        <v>722</v>
      </c>
      <c r="D46" s="82" t="s">
        <v>117</v>
      </c>
      <c r="E46" s="82" t="s">
        <v>250</v>
      </c>
      <c r="F46" s="69" t="s">
        <v>577</v>
      </c>
      <c r="G46" s="82" t="s">
        <v>578</v>
      </c>
      <c r="H46" s="82" t="s">
        <v>130</v>
      </c>
      <c r="I46" s="76">
        <v>12929.815769000001</v>
      </c>
      <c r="J46" s="78">
        <v>2537</v>
      </c>
      <c r="K46" s="76">
        <v>2.5334939599999999</v>
      </c>
      <c r="L46" s="76">
        <v>330.562920007</v>
      </c>
      <c r="M46" s="77">
        <v>3.619278916952329E-5</v>
      </c>
      <c r="N46" s="77">
        <f t="shared" si="0"/>
        <v>1.5797515932558355E-2</v>
      </c>
      <c r="O46" s="77">
        <f>L46/'סכום נכסי הקרן'!$C$42</f>
        <v>1.0016480348988401E-4</v>
      </c>
    </row>
    <row r="47" spans="2:15">
      <c r="B47" s="72"/>
      <c r="C47" s="69"/>
      <c r="D47" s="69"/>
      <c r="E47" s="69"/>
      <c r="F47" s="69"/>
      <c r="G47" s="69"/>
      <c r="H47" s="69"/>
      <c r="I47" s="76"/>
      <c r="J47" s="78"/>
      <c r="K47" s="69"/>
      <c r="L47" s="69"/>
      <c r="M47" s="69"/>
      <c r="N47" s="77"/>
      <c r="O47" s="69"/>
    </row>
    <row r="48" spans="2:15">
      <c r="B48" s="86" t="s">
        <v>723</v>
      </c>
      <c r="C48" s="71"/>
      <c r="D48" s="71"/>
      <c r="E48" s="71"/>
      <c r="F48" s="71"/>
      <c r="G48" s="71"/>
      <c r="H48" s="71"/>
      <c r="I48" s="79"/>
      <c r="J48" s="81"/>
      <c r="K48" s="79">
        <v>10.537379553999999</v>
      </c>
      <c r="L48" s="79">
        <v>4684.3068857419994</v>
      </c>
      <c r="M48" s="71"/>
      <c r="N48" s="80">
        <f t="shared" si="0"/>
        <v>0.22386180718313781</v>
      </c>
      <c r="O48" s="80">
        <f>L48/'סכום נכסי הקרן'!$C$42</f>
        <v>1.4194050521054268E-3</v>
      </c>
    </row>
    <row r="49" spans="2:15">
      <c r="B49" s="75" t="s">
        <v>724</v>
      </c>
      <c r="C49" s="69" t="s">
        <v>725</v>
      </c>
      <c r="D49" s="82" t="s">
        <v>117</v>
      </c>
      <c r="E49" s="82" t="s">
        <v>250</v>
      </c>
      <c r="F49" s="69" t="s">
        <v>581</v>
      </c>
      <c r="G49" s="82" t="s">
        <v>456</v>
      </c>
      <c r="H49" s="82" t="s">
        <v>130</v>
      </c>
      <c r="I49" s="76">
        <v>6860.778217</v>
      </c>
      <c r="J49" s="78">
        <v>895.2</v>
      </c>
      <c r="K49" s="69"/>
      <c r="L49" s="76">
        <v>61.417686601</v>
      </c>
      <c r="M49" s="77">
        <v>3.2555602027703035E-5</v>
      </c>
      <c r="N49" s="77">
        <f t="shared" si="0"/>
        <v>2.9351352613887463E-3</v>
      </c>
      <c r="O49" s="77">
        <f>L49/'סכום נכסי הקרן'!$C$42</f>
        <v>1.8610346584130413E-5</v>
      </c>
    </row>
    <row r="50" spans="2:15">
      <c r="B50" s="75" t="s">
        <v>726</v>
      </c>
      <c r="C50" s="69" t="s">
        <v>727</v>
      </c>
      <c r="D50" s="82" t="s">
        <v>117</v>
      </c>
      <c r="E50" s="82" t="s">
        <v>250</v>
      </c>
      <c r="F50" s="69" t="s">
        <v>728</v>
      </c>
      <c r="G50" s="82" t="s">
        <v>390</v>
      </c>
      <c r="H50" s="82" t="s">
        <v>130</v>
      </c>
      <c r="I50" s="76">
        <v>279.80164300000001</v>
      </c>
      <c r="J50" s="78">
        <v>8831</v>
      </c>
      <c r="K50" s="69"/>
      <c r="L50" s="76">
        <v>24.709283130999999</v>
      </c>
      <c r="M50" s="77">
        <v>1.9066664517874826E-5</v>
      </c>
      <c r="N50" s="77">
        <f t="shared" si="0"/>
        <v>1.1808502113177179E-3</v>
      </c>
      <c r="O50" s="77">
        <f>L50/'סכום נכסי הקרן'!$C$42</f>
        <v>7.4872296298087825E-6</v>
      </c>
    </row>
    <row r="51" spans="2:15">
      <c r="B51" s="75" t="s">
        <v>729</v>
      </c>
      <c r="C51" s="69" t="s">
        <v>730</v>
      </c>
      <c r="D51" s="82" t="s">
        <v>117</v>
      </c>
      <c r="E51" s="82" t="s">
        <v>250</v>
      </c>
      <c r="F51" s="69" t="s">
        <v>731</v>
      </c>
      <c r="G51" s="82" t="s">
        <v>578</v>
      </c>
      <c r="H51" s="82" t="s">
        <v>130</v>
      </c>
      <c r="I51" s="76">
        <v>7856.7745169999998</v>
      </c>
      <c r="J51" s="78">
        <v>1220</v>
      </c>
      <c r="K51" s="76">
        <v>1.1781076239999999</v>
      </c>
      <c r="L51" s="76">
        <v>97.030756732</v>
      </c>
      <c r="M51" s="77">
        <v>6.2803943435052549E-5</v>
      </c>
      <c r="N51" s="77">
        <f t="shared" si="0"/>
        <v>4.6370746162016727E-3</v>
      </c>
      <c r="O51" s="77">
        <f>L51/'סכום נכסי הקרן'!$C$42</f>
        <v>2.9401563491542576E-5</v>
      </c>
    </row>
    <row r="52" spans="2:15">
      <c r="B52" s="75" t="s">
        <v>732</v>
      </c>
      <c r="C52" s="69" t="s">
        <v>733</v>
      </c>
      <c r="D52" s="82" t="s">
        <v>117</v>
      </c>
      <c r="E52" s="82" t="s">
        <v>250</v>
      </c>
      <c r="F52" s="69" t="s">
        <v>734</v>
      </c>
      <c r="G52" s="82" t="s">
        <v>127</v>
      </c>
      <c r="H52" s="82" t="s">
        <v>130</v>
      </c>
      <c r="I52" s="76">
        <v>1166.284917</v>
      </c>
      <c r="J52" s="78">
        <v>703.5</v>
      </c>
      <c r="K52" s="76">
        <v>0.18910843600000002</v>
      </c>
      <c r="L52" s="76">
        <v>8.3939228280000009</v>
      </c>
      <c r="M52" s="77">
        <v>5.9096410181838651E-6</v>
      </c>
      <c r="N52" s="77">
        <f t="shared" si="0"/>
        <v>4.0114338779796379E-4</v>
      </c>
      <c r="O52" s="77">
        <f>L52/'סכום נכסי הקרן'!$C$42</f>
        <v>2.5434662501107725E-6</v>
      </c>
    </row>
    <row r="53" spans="2:15">
      <c r="B53" s="75" t="s">
        <v>735</v>
      </c>
      <c r="C53" s="69" t="s">
        <v>736</v>
      </c>
      <c r="D53" s="82" t="s">
        <v>117</v>
      </c>
      <c r="E53" s="82" t="s">
        <v>250</v>
      </c>
      <c r="F53" s="69" t="s">
        <v>737</v>
      </c>
      <c r="G53" s="82" t="s">
        <v>447</v>
      </c>
      <c r="H53" s="82" t="s">
        <v>130</v>
      </c>
      <c r="I53" s="76">
        <v>195.19745</v>
      </c>
      <c r="J53" s="78">
        <v>3174</v>
      </c>
      <c r="K53" s="69"/>
      <c r="L53" s="76">
        <v>6.1955670720000002</v>
      </c>
      <c r="M53" s="77">
        <v>3.4632390820848772E-6</v>
      </c>
      <c r="N53" s="77">
        <f t="shared" si="0"/>
        <v>2.9608453824488638E-4</v>
      </c>
      <c r="O53" s="77">
        <f>L53/'סכום נכסי הקרן'!$C$42</f>
        <v>1.877336267062666E-6</v>
      </c>
    </row>
    <row r="54" spans="2:15">
      <c r="B54" s="75" t="s">
        <v>738</v>
      </c>
      <c r="C54" s="69" t="s">
        <v>739</v>
      </c>
      <c r="D54" s="82" t="s">
        <v>117</v>
      </c>
      <c r="E54" s="82" t="s">
        <v>250</v>
      </c>
      <c r="F54" s="69" t="s">
        <v>740</v>
      </c>
      <c r="G54" s="82" t="s">
        <v>360</v>
      </c>
      <c r="H54" s="82" t="s">
        <v>130</v>
      </c>
      <c r="I54" s="76">
        <v>479.71274799999998</v>
      </c>
      <c r="J54" s="78">
        <v>9714</v>
      </c>
      <c r="K54" s="69"/>
      <c r="L54" s="76">
        <v>46.599296348000003</v>
      </c>
      <c r="M54" s="77">
        <v>2.2222759243810683E-5</v>
      </c>
      <c r="N54" s="77">
        <f t="shared" si="0"/>
        <v>2.2269682470373556E-3</v>
      </c>
      <c r="O54" s="77">
        <f>L54/'סכום נכסי הקרן'!$C$42</f>
        <v>1.4120184324864532E-5</v>
      </c>
    </row>
    <row r="55" spans="2:15">
      <c r="B55" s="75" t="s">
        <v>741</v>
      </c>
      <c r="C55" s="69" t="s">
        <v>742</v>
      </c>
      <c r="D55" s="82" t="s">
        <v>117</v>
      </c>
      <c r="E55" s="82" t="s">
        <v>250</v>
      </c>
      <c r="F55" s="69" t="s">
        <v>592</v>
      </c>
      <c r="G55" s="82" t="s">
        <v>456</v>
      </c>
      <c r="H55" s="82" t="s">
        <v>130</v>
      </c>
      <c r="I55" s="76">
        <v>654.04273799999999</v>
      </c>
      <c r="J55" s="78">
        <v>14130</v>
      </c>
      <c r="K55" s="69"/>
      <c r="L55" s="76">
        <v>92.416238882999991</v>
      </c>
      <c r="M55" s="77">
        <v>5.1729416359474119E-5</v>
      </c>
      <c r="N55" s="77">
        <f t="shared" si="0"/>
        <v>4.4165480089248827E-3</v>
      </c>
      <c r="O55" s="77">
        <f>L55/'סכום נכסי הקרן'!$C$42</f>
        <v>2.8003305412457781E-5</v>
      </c>
    </row>
    <row r="56" spans="2:15">
      <c r="B56" s="75" t="s">
        <v>743</v>
      </c>
      <c r="C56" s="69" t="s">
        <v>744</v>
      </c>
      <c r="D56" s="82" t="s">
        <v>117</v>
      </c>
      <c r="E56" s="82" t="s">
        <v>250</v>
      </c>
      <c r="F56" s="69" t="s">
        <v>745</v>
      </c>
      <c r="G56" s="82" t="s">
        <v>428</v>
      </c>
      <c r="H56" s="82" t="s">
        <v>130</v>
      </c>
      <c r="I56" s="76">
        <v>523.28452200000004</v>
      </c>
      <c r="J56" s="78">
        <v>8579</v>
      </c>
      <c r="K56" s="69"/>
      <c r="L56" s="76">
        <v>44.892579183000002</v>
      </c>
      <c r="M56" s="77">
        <v>1.4403236604559347E-5</v>
      </c>
      <c r="N56" s="77">
        <f t="shared" si="0"/>
        <v>2.1454046778206768E-3</v>
      </c>
      <c r="O56" s="77">
        <f>L56/'סכום נכסי הקרן'!$C$42</f>
        <v>1.3603027139051264E-5</v>
      </c>
    </row>
    <row r="57" spans="2:15">
      <c r="B57" s="75" t="s">
        <v>746</v>
      </c>
      <c r="C57" s="69" t="s">
        <v>747</v>
      </c>
      <c r="D57" s="82" t="s">
        <v>117</v>
      </c>
      <c r="E57" s="82" t="s">
        <v>250</v>
      </c>
      <c r="F57" s="69" t="s">
        <v>605</v>
      </c>
      <c r="G57" s="82" t="s">
        <v>456</v>
      </c>
      <c r="H57" s="82" t="s">
        <v>130</v>
      </c>
      <c r="I57" s="76">
        <v>133.867234</v>
      </c>
      <c r="J57" s="78">
        <v>3120</v>
      </c>
      <c r="K57" s="76">
        <v>0.122366165</v>
      </c>
      <c r="L57" s="76">
        <v>4.2990238760000006</v>
      </c>
      <c r="M57" s="77">
        <v>2.3276805132931091E-6</v>
      </c>
      <c r="N57" s="77">
        <f t="shared" si="0"/>
        <v>2.0544923240065955E-4</v>
      </c>
      <c r="O57" s="77">
        <f>L57/'סכום נכסי הקרן'!$C$42</f>
        <v>1.3026593597634633E-6</v>
      </c>
    </row>
    <row r="58" spans="2:15">
      <c r="B58" s="75" t="s">
        <v>748</v>
      </c>
      <c r="C58" s="69" t="s">
        <v>749</v>
      </c>
      <c r="D58" s="82" t="s">
        <v>117</v>
      </c>
      <c r="E58" s="82" t="s">
        <v>250</v>
      </c>
      <c r="F58" s="69" t="s">
        <v>750</v>
      </c>
      <c r="G58" s="82" t="s">
        <v>447</v>
      </c>
      <c r="H58" s="82" t="s">
        <v>130</v>
      </c>
      <c r="I58" s="76">
        <v>38.220407000000002</v>
      </c>
      <c r="J58" s="78">
        <v>4494</v>
      </c>
      <c r="K58" s="69"/>
      <c r="L58" s="76">
        <v>1.7176250829999999</v>
      </c>
      <c r="M58" s="77">
        <v>2.1114457481890761E-6</v>
      </c>
      <c r="N58" s="77">
        <f t="shared" si="0"/>
        <v>8.2084855779588858E-5</v>
      </c>
      <c r="O58" s="77">
        <f>L58/'סכום נכסי הקרן'!$C$42</f>
        <v>5.2046242483684335E-7</v>
      </c>
    </row>
    <row r="59" spans="2:15">
      <c r="B59" s="75" t="s">
        <v>751</v>
      </c>
      <c r="C59" s="69" t="s">
        <v>752</v>
      </c>
      <c r="D59" s="82" t="s">
        <v>117</v>
      </c>
      <c r="E59" s="82" t="s">
        <v>250</v>
      </c>
      <c r="F59" s="69" t="s">
        <v>560</v>
      </c>
      <c r="G59" s="82" t="s">
        <v>284</v>
      </c>
      <c r="H59" s="82" t="s">
        <v>130</v>
      </c>
      <c r="I59" s="76">
        <v>28348.739975999997</v>
      </c>
      <c r="J59" s="78">
        <v>98.1</v>
      </c>
      <c r="K59" s="69"/>
      <c r="L59" s="76">
        <v>27.810113916999999</v>
      </c>
      <c r="M59" s="77">
        <v>8.8409820749644484E-6</v>
      </c>
      <c r="N59" s="77">
        <f t="shared" si="0"/>
        <v>1.3290381077247474E-3</v>
      </c>
      <c r="O59" s="77">
        <f>L59/'סכום נכסי הקרן'!$C$42</f>
        <v>8.4268211191642587E-6</v>
      </c>
    </row>
    <row r="60" spans="2:15">
      <c r="B60" s="75" t="s">
        <v>753</v>
      </c>
      <c r="C60" s="69" t="s">
        <v>754</v>
      </c>
      <c r="D60" s="82" t="s">
        <v>117</v>
      </c>
      <c r="E60" s="82" t="s">
        <v>250</v>
      </c>
      <c r="F60" s="69" t="s">
        <v>459</v>
      </c>
      <c r="G60" s="82" t="s">
        <v>447</v>
      </c>
      <c r="H60" s="82" t="s">
        <v>130</v>
      </c>
      <c r="I60" s="76">
        <v>5568.5855089999995</v>
      </c>
      <c r="J60" s="78">
        <v>1185</v>
      </c>
      <c r="K60" s="69"/>
      <c r="L60" s="76">
        <v>65.987738282999999</v>
      </c>
      <c r="M60" s="77">
        <v>3.1206230180971721E-5</v>
      </c>
      <c r="N60" s="77">
        <f t="shared" si="0"/>
        <v>3.1535368421149851E-3</v>
      </c>
      <c r="O60" s="77">
        <f>L60/'סכום נכסי הקרן'!$C$42</f>
        <v>1.9995130844435378E-5</v>
      </c>
    </row>
    <row r="61" spans="2:15">
      <c r="B61" s="75" t="s">
        <v>755</v>
      </c>
      <c r="C61" s="69" t="s">
        <v>756</v>
      </c>
      <c r="D61" s="82" t="s">
        <v>117</v>
      </c>
      <c r="E61" s="82" t="s">
        <v>250</v>
      </c>
      <c r="F61" s="69" t="s">
        <v>427</v>
      </c>
      <c r="G61" s="82" t="s">
        <v>428</v>
      </c>
      <c r="H61" s="82" t="s">
        <v>130</v>
      </c>
      <c r="I61" s="76">
        <v>86201.787576999996</v>
      </c>
      <c r="J61" s="78">
        <v>60.9</v>
      </c>
      <c r="K61" s="69"/>
      <c r="L61" s="76">
        <v>52.496888632000001</v>
      </c>
      <c r="M61" s="77">
        <v>6.8146096902957725E-5</v>
      </c>
      <c r="N61" s="77">
        <f t="shared" si="0"/>
        <v>2.5088126476986586E-3</v>
      </c>
      <c r="O61" s="77">
        <f>L61/'סכום נכסי הקרן'!$C$42</f>
        <v>1.5907230410305109E-5</v>
      </c>
    </row>
    <row r="62" spans="2:15">
      <c r="B62" s="75" t="s">
        <v>757</v>
      </c>
      <c r="C62" s="69" t="s">
        <v>758</v>
      </c>
      <c r="D62" s="82" t="s">
        <v>117</v>
      </c>
      <c r="E62" s="82" t="s">
        <v>250</v>
      </c>
      <c r="F62" s="69" t="s">
        <v>759</v>
      </c>
      <c r="G62" s="82" t="s">
        <v>498</v>
      </c>
      <c r="H62" s="82" t="s">
        <v>130</v>
      </c>
      <c r="I62" s="76">
        <v>4939.1690760000001</v>
      </c>
      <c r="J62" s="78">
        <v>762</v>
      </c>
      <c r="K62" s="69"/>
      <c r="L62" s="76">
        <v>37.636468356999998</v>
      </c>
      <c r="M62" s="77">
        <v>2.7791410072177152E-5</v>
      </c>
      <c r="N62" s="77">
        <f t="shared" si="0"/>
        <v>1.7986370295323666E-3</v>
      </c>
      <c r="O62" s="77">
        <f>L62/'סכום נכסי הקרן'!$C$42</f>
        <v>1.1404332515432499E-5</v>
      </c>
    </row>
    <row r="63" spans="2:15">
      <c r="B63" s="75" t="s">
        <v>760</v>
      </c>
      <c r="C63" s="69" t="s">
        <v>761</v>
      </c>
      <c r="D63" s="82" t="s">
        <v>117</v>
      </c>
      <c r="E63" s="82" t="s">
        <v>250</v>
      </c>
      <c r="F63" s="69" t="s">
        <v>762</v>
      </c>
      <c r="G63" s="82" t="s">
        <v>125</v>
      </c>
      <c r="H63" s="82" t="s">
        <v>130</v>
      </c>
      <c r="I63" s="76">
        <v>301.00512700000002</v>
      </c>
      <c r="J63" s="78">
        <v>3586</v>
      </c>
      <c r="K63" s="69"/>
      <c r="L63" s="76">
        <v>10.794043841999999</v>
      </c>
      <c r="M63" s="77">
        <v>1.0998264678779411E-5</v>
      </c>
      <c r="N63" s="77">
        <f t="shared" si="0"/>
        <v>5.1584454653025649E-4</v>
      </c>
      <c r="O63" s="77">
        <f>L63/'סכום נכסי הקרן'!$C$42</f>
        <v>3.2707336935196098E-6</v>
      </c>
    </row>
    <row r="64" spans="2:15">
      <c r="B64" s="75" t="s">
        <v>763</v>
      </c>
      <c r="C64" s="69" t="s">
        <v>764</v>
      </c>
      <c r="D64" s="82" t="s">
        <v>117</v>
      </c>
      <c r="E64" s="82" t="s">
        <v>250</v>
      </c>
      <c r="F64" s="69" t="s">
        <v>765</v>
      </c>
      <c r="G64" s="82" t="s">
        <v>151</v>
      </c>
      <c r="H64" s="82" t="s">
        <v>130</v>
      </c>
      <c r="I64" s="76">
        <v>449.633758</v>
      </c>
      <c r="J64" s="78">
        <v>14230</v>
      </c>
      <c r="K64" s="69"/>
      <c r="L64" s="76">
        <v>63.982883826000005</v>
      </c>
      <c r="M64" s="77">
        <v>1.7492595791518075E-5</v>
      </c>
      <c r="N64" s="77">
        <f t="shared" si="0"/>
        <v>3.0577253692908486E-3</v>
      </c>
      <c r="O64" s="77">
        <f>L64/'סכום נכסי הקרן'!$C$42</f>
        <v>1.9387634236204275E-5</v>
      </c>
    </row>
    <row r="65" spans="2:15">
      <c r="B65" s="75" t="s">
        <v>766</v>
      </c>
      <c r="C65" s="69" t="s">
        <v>767</v>
      </c>
      <c r="D65" s="82" t="s">
        <v>117</v>
      </c>
      <c r="E65" s="82" t="s">
        <v>250</v>
      </c>
      <c r="F65" s="69" t="s">
        <v>565</v>
      </c>
      <c r="G65" s="82" t="s">
        <v>456</v>
      </c>
      <c r="H65" s="82" t="s">
        <v>130</v>
      </c>
      <c r="I65" s="76">
        <v>535.50462600000003</v>
      </c>
      <c r="J65" s="78">
        <v>20430</v>
      </c>
      <c r="K65" s="69"/>
      <c r="L65" s="76">
        <v>109.403595106</v>
      </c>
      <c r="M65" s="77">
        <v>2.8624562677388572E-5</v>
      </c>
      <c r="N65" s="77">
        <f t="shared" si="0"/>
        <v>5.2283693426038213E-3</v>
      </c>
      <c r="O65" s="77">
        <f>L65/'סכום נכסי הקרן'!$C$42</f>
        <v>3.3150692172755703E-5</v>
      </c>
    </row>
    <row r="66" spans="2:15">
      <c r="B66" s="75" t="s">
        <v>768</v>
      </c>
      <c r="C66" s="69" t="s">
        <v>769</v>
      </c>
      <c r="D66" s="82" t="s">
        <v>117</v>
      </c>
      <c r="E66" s="82" t="s">
        <v>250</v>
      </c>
      <c r="F66" s="69" t="s">
        <v>770</v>
      </c>
      <c r="G66" s="82" t="s">
        <v>126</v>
      </c>
      <c r="H66" s="82" t="s">
        <v>130</v>
      </c>
      <c r="I66" s="76">
        <v>377.304284</v>
      </c>
      <c r="J66" s="78">
        <v>26300</v>
      </c>
      <c r="K66" s="69"/>
      <c r="L66" s="76">
        <v>99.231026587000002</v>
      </c>
      <c r="M66" s="77">
        <v>6.4902281118123052E-5</v>
      </c>
      <c r="N66" s="77">
        <f t="shared" si="0"/>
        <v>4.7422249400478995E-3</v>
      </c>
      <c r="O66" s="77">
        <f>L66/'סכום נכסי הקרן'!$C$42</f>
        <v>3.0068273471131707E-5</v>
      </c>
    </row>
    <row r="67" spans="2:15">
      <c r="B67" s="75" t="s">
        <v>771</v>
      </c>
      <c r="C67" s="69" t="s">
        <v>772</v>
      </c>
      <c r="D67" s="82" t="s">
        <v>117</v>
      </c>
      <c r="E67" s="82" t="s">
        <v>250</v>
      </c>
      <c r="F67" s="69" t="s">
        <v>773</v>
      </c>
      <c r="G67" s="82" t="s">
        <v>456</v>
      </c>
      <c r="H67" s="82" t="s">
        <v>130</v>
      </c>
      <c r="I67" s="76">
        <v>346.35888199999999</v>
      </c>
      <c r="J67" s="78">
        <v>7144</v>
      </c>
      <c r="K67" s="76">
        <v>0.44388072799999995</v>
      </c>
      <c r="L67" s="76">
        <v>25.18775926</v>
      </c>
      <c r="M67" s="77">
        <v>1.1097014769720661E-5</v>
      </c>
      <c r="N67" s="77">
        <f t="shared" si="0"/>
        <v>1.2037164610200933E-3</v>
      </c>
      <c r="O67" s="77">
        <f>L67/'סכום נכסי הקרן'!$C$42</f>
        <v>7.6322140322785769E-6</v>
      </c>
    </row>
    <row r="68" spans="2:15">
      <c r="B68" s="75" t="s">
        <v>774</v>
      </c>
      <c r="C68" s="69" t="s">
        <v>775</v>
      </c>
      <c r="D68" s="82" t="s">
        <v>117</v>
      </c>
      <c r="E68" s="82" t="s">
        <v>250</v>
      </c>
      <c r="F68" s="69" t="s">
        <v>776</v>
      </c>
      <c r="G68" s="82" t="s">
        <v>777</v>
      </c>
      <c r="H68" s="82" t="s">
        <v>130</v>
      </c>
      <c r="I68" s="76">
        <v>4912.5343210000001</v>
      </c>
      <c r="J68" s="78">
        <v>3650</v>
      </c>
      <c r="K68" s="76">
        <v>1.9920179330000001</v>
      </c>
      <c r="L68" s="76">
        <v>181.29952063499999</v>
      </c>
      <c r="M68" s="77">
        <v>6.8690345679564747E-5</v>
      </c>
      <c r="N68" s="77">
        <f t="shared" si="0"/>
        <v>8.6642569158572134E-3</v>
      </c>
      <c r="O68" s="77">
        <f>L68/'סכום נכסי הקרן'!$C$42</f>
        <v>5.4936079511974279E-5</v>
      </c>
    </row>
    <row r="69" spans="2:15">
      <c r="B69" s="75" t="s">
        <v>778</v>
      </c>
      <c r="C69" s="69" t="s">
        <v>779</v>
      </c>
      <c r="D69" s="82" t="s">
        <v>117</v>
      </c>
      <c r="E69" s="82" t="s">
        <v>250</v>
      </c>
      <c r="F69" s="69" t="s">
        <v>780</v>
      </c>
      <c r="G69" s="82" t="s">
        <v>152</v>
      </c>
      <c r="H69" s="82" t="s">
        <v>130</v>
      </c>
      <c r="I69" s="76">
        <v>2261.818898</v>
      </c>
      <c r="J69" s="78">
        <v>1985</v>
      </c>
      <c r="K69" s="69"/>
      <c r="L69" s="76">
        <v>44.897105131000004</v>
      </c>
      <c r="M69" s="77">
        <v>1.7119734077603354E-5</v>
      </c>
      <c r="N69" s="77">
        <f t="shared" si="0"/>
        <v>2.1456209716979166E-3</v>
      </c>
      <c r="O69" s="77">
        <f>L69/'סכום נכסי הקרן'!$C$42</f>
        <v>1.3604398559330391E-5</v>
      </c>
    </row>
    <row r="70" spans="2:15">
      <c r="B70" s="75" t="s">
        <v>781</v>
      </c>
      <c r="C70" s="69" t="s">
        <v>782</v>
      </c>
      <c r="D70" s="82" t="s">
        <v>117</v>
      </c>
      <c r="E70" s="82" t="s">
        <v>250</v>
      </c>
      <c r="F70" s="69" t="s">
        <v>783</v>
      </c>
      <c r="G70" s="82" t="s">
        <v>777</v>
      </c>
      <c r="H70" s="82" t="s">
        <v>130</v>
      </c>
      <c r="I70" s="76">
        <v>1253.0271379999999</v>
      </c>
      <c r="J70" s="78">
        <v>14920</v>
      </c>
      <c r="K70" s="76">
        <v>1.5662839229999999</v>
      </c>
      <c r="L70" s="76">
        <v>188.51793294299998</v>
      </c>
      <c r="M70" s="77">
        <v>5.4639374984438144E-5</v>
      </c>
      <c r="N70" s="77">
        <f t="shared" si="0"/>
        <v>9.0092229617796966E-3</v>
      </c>
      <c r="O70" s="77">
        <f>L70/'סכום נכסי הקרן'!$C$42</f>
        <v>5.7123351001240126E-5</v>
      </c>
    </row>
    <row r="71" spans="2:15">
      <c r="B71" s="75" t="s">
        <v>784</v>
      </c>
      <c r="C71" s="69" t="s">
        <v>785</v>
      </c>
      <c r="D71" s="82" t="s">
        <v>117</v>
      </c>
      <c r="E71" s="82" t="s">
        <v>250</v>
      </c>
      <c r="F71" s="69" t="s">
        <v>786</v>
      </c>
      <c r="G71" s="82" t="s">
        <v>360</v>
      </c>
      <c r="H71" s="82" t="s">
        <v>130</v>
      </c>
      <c r="I71" s="76">
        <v>449.85283199999998</v>
      </c>
      <c r="J71" s="78">
        <v>16530</v>
      </c>
      <c r="K71" s="69"/>
      <c r="L71" s="76">
        <v>74.360673160000005</v>
      </c>
      <c r="M71" s="77">
        <v>3.1050329862381329E-5</v>
      </c>
      <c r="N71" s="77">
        <f t="shared" si="0"/>
        <v>3.5536772211958579E-3</v>
      </c>
      <c r="O71" s="77">
        <f>L71/'סכום נכסי הקרן'!$C$42</f>
        <v>2.2532237476269772E-5</v>
      </c>
    </row>
    <row r="72" spans="2:15">
      <c r="B72" s="75" t="s">
        <v>787</v>
      </c>
      <c r="C72" s="69" t="s">
        <v>788</v>
      </c>
      <c r="D72" s="82" t="s">
        <v>117</v>
      </c>
      <c r="E72" s="82" t="s">
        <v>250</v>
      </c>
      <c r="F72" s="69" t="s">
        <v>789</v>
      </c>
      <c r="G72" s="82" t="s">
        <v>127</v>
      </c>
      <c r="H72" s="82" t="s">
        <v>130</v>
      </c>
      <c r="I72" s="76">
        <v>3255.7264700000001</v>
      </c>
      <c r="J72" s="78">
        <v>1500</v>
      </c>
      <c r="K72" s="69"/>
      <c r="L72" s="76">
        <v>48.835897046999996</v>
      </c>
      <c r="M72" s="77">
        <v>1.6258874078453642E-5</v>
      </c>
      <c r="N72" s="77">
        <f t="shared" si="0"/>
        <v>2.3338548124648248E-3</v>
      </c>
      <c r="O72" s="77">
        <f>L72/'סכום נכסי הקרן'!$C$42</f>
        <v>1.479790301604722E-5</v>
      </c>
    </row>
    <row r="73" spans="2:15">
      <c r="B73" s="75" t="s">
        <v>790</v>
      </c>
      <c r="C73" s="69" t="s">
        <v>791</v>
      </c>
      <c r="D73" s="82" t="s">
        <v>117</v>
      </c>
      <c r="E73" s="82" t="s">
        <v>250</v>
      </c>
      <c r="F73" s="69" t="s">
        <v>792</v>
      </c>
      <c r="G73" s="82" t="s">
        <v>456</v>
      </c>
      <c r="H73" s="82" t="s">
        <v>130</v>
      </c>
      <c r="I73" s="76">
        <v>8256.6406509999997</v>
      </c>
      <c r="J73" s="78">
        <v>653</v>
      </c>
      <c r="K73" s="76">
        <v>0.68218016299999995</v>
      </c>
      <c r="L73" s="76">
        <v>54.598043613000002</v>
      </c>
      <c r="M73" s="77">
        <v>2.7287082843537191E-5</v>
      </c>
      <c r="N73" s="77">
        <f t="shared" si="0"/>
        <v>2.6092262975067463E-3</v>
      </c>
      <c r="O73" s="77">
        <f>L73/'סכום נכסי הקרן'!$C$42</f>
        <v>1.6543907312146368E-5</v>
      </c>
    </row>
    <row r="74" spans="2:15">
      <c r="B74" s="75" t="s">
        <v>793</v>
      </c>
      <c r="C74" s="69" t="s">
        <v>794</v>
      </c>
      <c r="D74" s="82" t="s">
        <v>117</v>
      </c>
      <c r="E74" s="82" t="s">
        <v>250</v>
      </c>
      <c r="F74" s="69" t="s">
        <v>521</v>
      </c>
      <c r="G74" s="82" t="s">
        <v>124</v>
      </c>
      <c r="H74" s="82" t="s">
        <v>130</v>
      </c>
      <c r="I74" s="76">
        <v>222631.879117</v>
      </c>
      <c r="J74" s="78">
        <v>126</v>
      </c>
      <c r="K74" s="69"/>
      <c r="L74" s="76">
        <v>280.516167688</v>
      </c>
      <c r="M74" s="77">
        <v>8.5943089047473253E-5</v>
      </c>
      <c r="N74" s="77">
        <f t="shared" si="0"/>
        <v>1.3405794661716899E-2</v>
      </c>
      <c r="O74" s="77">
        <f>L74/'סכום נכסי הקרן'!$C$42</f>
        <v>8.4999995799918724E-5</v>
      </c>
    </row>
    <row r="75" spans="2:15">
      <c r="B75" s="75" t="s">
        <v>795</v>
      </c>
      <c r="C75" s="69" t="s">
        <v>796</v>
      </c>
      <c r="D75" s="82" t="s">
        <v>117</v>
      </c>
      <c r="E75" s="82" t="s">
        <v>250</v>
      </c>
      <c r="F75" s="69" t="s">
        <v>320</v>
      </c>
      <c r="G75" s="82" t="s">
        <v>274</v>
      </c>
      <c r="H75" s="82" t="s">
        <v>130</v>
      </c>
      <c r="I75" s="76">
        <v>120.02495800000001</v>
      </c>
      <c r="J75" s="78">
        <v>59120</v>
      </c>
      <c r="K75" s="69"/>
      <c r="L75" s="76">
        <v>70.958755355000008</v>
      </c>
      <c r="M75" s="77">
        <v>2.221081937920345E-5</v>
      </c>
      <c r="N75" s="77">
        <f t="shared" si="0"/>
        <v>3.3911004544955776E-3</v>
      </c>
      <c r="O75" s="77">
        <f>L75/'סכום נכסי הקרן'!$C$42</f>
        <v>2.1501412759391831E-5</v>
      </c>
    </row>
    <row r="76" spans="2:15">
      <c r="B76" s="75" t="s">
        <v>797</v>
      </c>
      <c r="C76" s="69" t="s">
        <v>798</v>
      </c>
      <c r="D76" s="82" t="s">
        <v>117</v>
      </c>
      <c r="E76" s="82" t="s">
        <v>250</v>
      </c>
      <c r="F76" s="69" t="s">
        <v>799</v>
      </c>
      <c r="G76" s="82" t="s">
        <v>390</v>
      </c>
      <c r="H76" s="82" t="s">
        <v>130</v>
      </c>
      <c r="I76" s="76">
        <v>1468.532549</v>
      </c>
      <c r="J76" s="78">
        <v>4874</v>
      </c>
      <c r="K76" s="69"/>
      <c r="L76" s="76">
        <v>71.576276429999993</v>
      </c>
      <c r="M76" s="77">
        <v>1.8581750850044063E-5</v>
      </c>
      <c r="N76" s="77">
        <f t="shared" ref="N76:N139" si="1">IFERROR(L76/$L$11,0)</f>
        <v>3.4206116259869121E-3</v>
      </c>
      <c r="O76" s="77">
        <f>L76/'סכום נכסי הקרן'!$C$42</f>
        <v>2.1688529563439076E-5</v>
      </c>
    </row>
    <row r="77" spans="2:15">
      <c r="B77" s="75" t="s">
        <v>800</v>
      </c>
      <c r="C77" s="69" t="s">
        <v>801</v>
      </c>
      <c r="D77" s="82" t="s">
        <v>117</v>
      </c>
      <c r="E77" s="82" t="s">
        <v>250</v>
      </c>
      <c r="F77" s="69" t="s">
        <v>400</v>
      </c>
      <c r="G77" s="82" t="s">
        <v>274</v>
      </c>
      <c r="H77" s="82" t="s">
        <v>130</v>
      </c>
      <c r="I77" s="76">
        <v>1173.358418</v>
      </c>
      <c r="J77" s="78">
        <v>7670</v>
      </c>
      <c r="K77" s="69"/>
      <c r="L77" s="76">
        <v>89.996590695000009</v>
      </c>
      <c r="M77" s="77">
        <v>3.2172928627748275E-5</v>
      </c>
      <c r="N77" s="77">
        <f t="shared" si="1"/>
        <v>4.3009136516282262E-3</v>
      </c>
      <c r="O77" s="77">
        <f>L77/'סכום נכסי הקרן'!$C$42</f>
        <v>2.7270120984934756E-5</v>
      </c>
    </row>
    <row r="78" spans="2:15">
      <c r="B78" s="75" t="s">
        <v>802</v>
      </c>
      <c r="C78" s="69" t="s">
        <v>803</v>
      </c>
      <c r="D78" s="82" t="s">
        <v>117</v>
      </c>
      <c r="E78" s="82" t="s">
        <v>250</v>
      </c>
      <c r="F78" s="69" t="s">
        <v>804</v>
      </c>
      <c r="G78" s="82" t="s">
        <v>777</v>
      </c>
      <c r="H78" s="82" t="s">
        <v>130</v>
      </c>
      <c r="I78" s="76">
        <v>3273.5761149999998</v>
      </c>
      <c r="J78" s="78">
        <v>6316</v>
      </c>
      <c r="K78" s="76">
        <v>1.931409908</v>
      </c>
      <c r="L78" s="76">
        <v>208.69047734400002</v>
      </c>
      <c r="M78" s="77">
        <v>5.1534463624897898E-5</v>
      </c>
      <c r="N78" s="77">
        <f t="shared" si="1"/>
        <v>9.9732636096790152E-3</v>
      </c>
      <c r="O78" s="77">
        <f>L78/'סכום נכסי הקרן'!$C$42</f>
        <v>6.3235890622363822E-5</v>
      </c>
    </row>
    <row r="79" spans="2:15">
      <c r="B79" s="75" t="s">
        <v>805</v>
      </c>
      <c r="C79" s="69" t="s">
        <v>806</v>
      </c>
      <c r="D79" s="82" t="s">
        <v>117</v>
      </c>
      <c r="E79" s="82" t="s">
        <v>250</v>
      </c>
      <c r="F79" s="69" t="s">
        <v>807</v>
      </c>
      <c r="G79" s="82" t="s">
        <v>808</v>
      </c>
      <c r="H79" s="82" t="s">
        <v>130</v>
      </c>
      <c r="I79" s="76">
        <v>4065.4961969999999</v>
      </c>
      <c r="J79" s="78">
        <v>3813</v>
      </c>
      <c r="K79" s="69"/>
      <c r="L79" s="76">
        <v>155.017369981</v>
      </c>
      <c r="M79" s="77">
        <v>3.7103196520716245E-5</v>
      </c>
      <c r="N79" s="77">
        <f t="shared" si="1"/>
        <v>7.4082397748854679E-3</v>
      </c>
      <c r="O79" s="77">
        <f>L79/'סכום נכסי הקרן'!$C$42</f>
        <v>4.6972250854199565E-5</v>
      </c>
    </row>
    <row r="80" spans="2:15">
      <c r="B80" s="75" t="s">
        <v>809</v>
      </c>
      <c r="C80" s="69" t="s">
        <v>810</v>
      </c>
      <c r="D80" s="82" t="s">
        <v>117</v>
      </c>
      <c r="E80" s="82" t="s">
        <v>250</v>
      </c>
      <c r="F80" s="69" t="s">
        <v>437</v>
      </c>
      <c r="G80" s="82" t="s">
        <v>438</v>
      </c>
      <c r="H80" s="82" t="s">
        <v>130</v>
      </c>
      <c r="I80" s="76">
        <v>36.176268</v>
      </c>
      <c r="J80" s="78">
        <v>45570</v>
      </c>
      <c r="K80" s="69"/>
      <c r="L80" s="76">
        <v>16.485525152999998</v>
      </c>
      <c r="M80" s="77">
        <v>1.2234757058539442E-5</v>
      </c>
      <c r="N80" s="77">
        <f t="shared" si="1"/>
        <v>7.8783895742327685E-4</v>
      </c>
      <c r="O80" s="77">
        <f>L80/'סכום נכסי הקרן'!$C$42</f>
        <v>4.9953255112304109E-6</v>
      </c>
    </row>
    <row r="81" spans="2:15">
      <c r="B81" s="75" t="s">
        <v>811</v>
      </c>
      <c r="C81" s="69" t="s">
        <v>812</v>
      </c>
      <c r="D81" s="82" t="s">
        <v>117</v>
      </c>
      <c r="E81" s="82" t="s">
        <v>250</v>
      </c>
      <c r="F81" s="69" t="s">
        <v>813</v>
      </c>
      <c r="G81" s="82" t="s">
        <v>390</v>
      </c>
      <c r="H81" s="82" t="s">
        <v>130</v>
      </c>
      <c r="I81" s="76">
        <v>1391.3543629999999</v>
      </c>
      <c r="J81" s="78">
        <v>7300</v>
      </c>
      <c r="K81" s="69"/>
      <c r="L81" s="76">
        <v>101.56886846699999</v>
      </c>
      <c r="M81" s="77">
        <v>2.2483624552199384E-5</v>
      </c>
      <c r="N81" s="77">
        <f t="shared" si="1"/>
        <v>4.8539497951717589E-3</v>
      </c>
      <c r="O81" s="77">
        <f>L81/'סכום נכסי הקרן'!$C$42</f>
        <v>3.0776669538348379E-5</v>
      </c>
    </row>
    <row r="82" spans="2:15">
      <c r="B82" s="75" t="s">
        <v>814</v>
      </c>
      <c r="C82" s="69" t="s">
        <v>815</v>
      </c>
      <c r="D82" s="82" t="s">
        <v>117</v>
      </c>
      <c r="E82" s="82" t="s">
        <v>250</v>
      </c>
      <c r="F82" s="69" t="s">
        <v>490</v>
      </c>
      <c r="G82" s="82" t="s">
        <v>274</v>
      </c>
      <c r="H82" s="82" t="s">
        <v>130</v>
      </c>
      <c r="I82" s="76">
        <v>43880.373540000001</v>
      </c>
      <c r="J82" s="78">
        <v>160</v>
      </c>
      <c r="K82" s="76">
        <v>1.2719165049999999</v>
      </c>
      <c r="L82" s="76">
        <v>71.480514169000003</v>
      </c>
      <c r="M82" s="77">
        <v>6.3596224117354238E-5</v>
      </c>
      <c r="N82" s="77">
        <f t="shared" si="1"/>
        <v>3.4160351724516727E-3</v>
      </c>
      <c r="O82" s="77">
        <f>L82/'סכום נכסי הקרן'!$C$42</f>
        <v>2.1659512370419943E-5</v>
      </c>
    </row>
    <row r="83" spans="2:15">
      <c r="B83" s="75" t="s">
        <v>816</v>
      </c>
      <c r="C83" s="69" t="s">
        <v>817</v>
      </c>
      <c r="D83" s="82" t="s">
        <v>117</v>
      </c>
      <c r="E83" s="82" t="s">
        <v>250</v>
      </c>
      <c r="F83" s="69" t="s">
        <v>495</v>
      </c>
      <c r="G83" s="82" t="s">
        <v>284</v>
      </c>
      <c r="H83" s="82" t="s">
        <v>130</v>
      </c>
      <c r="I83" s="76">
        <v>10219.392045000001</v>
      </c>
      <c r="J83" s="78">
        <v>416.9</v>
      </c>
      <c r="K83" s="69"/>
      <c r="L83" s="76">
        <v>42.604645437000002</v>
      </c>
      <c r="M83" s="77">
        <v>1.7866199975975701E-5</v>
      </c>
      <c r="N83" s="77">
        <f t="shared" si="1"/>
        <v>2.0360649194342629E-3</v>
      </c>
      <c r="O83" s="77">
        <f>L83/'סכום נכסי הקרן'!$C$42</f>
        <v>1.2909753876396421E-5</v>
      </c>
    </row>
    <row r="84" spans="2:15">
      <c r="B84" s="75" t="s">
        <v>818</v>
      </c>
      <c r="C84" s="69" t="s">
        <v>819</v>
      </c>
      <c r="D84" s="82" t="s">
        <v>117</v>
      </c>
      <c r="E84" s="82" t="s">
        <v>250</v>
      </c>
      <c r="F84" s="69" t="s">
        <v>820</v>
      </c>
      <c r="G84" s="82" t="s">
        <v>124</v>
      </c>
      <c r="H84" s="82" t="s">
        <v>130</v>
      </c>
      <c r="I84" s="76">
        <v>735.33282299999996</v>
      </c>
      <c r="J84" s="78">
        <v>1796</v>
      </c>
      <c r="K84" s="69"/>
      <c r="L84" s="76">
        <v>13.206577503</v>
      </c>
      <c r="M84" s="77">
        <v>7.8483362995511241E-6</v>
      </c>
      <c r="N84" s="77">
        <f t="shared" si="1"/>
        <v>6.3113890243282958E-4</v>
      </c>
      <c r="O84" s="77">
        <f>L84/'סכום נכסי הקרן'!$C$42</f>
        <v>4.0017623281337957E-6</v>
      </c>
    </row>
    <row r="85" spans="2:15">
      <c r="B85" s="75" t="s">
        <v>821</v>
      </c>
      <c r="C85" s="69" t="s">
        <v>822</v>
      </c>
      <c r="D85" s="82" t="s">
        <v>117</v>
      </c>
      <c r="E85" s="82" t="s">
        <v>250</v>
      </c>
      <c r="F85" s="69" t="s">
        <v>823</v>
      </c>
      <c r="G85" s="82" t="s">
        <v>154</v>
      </c>
      <c r="H85" s="82" t="s">
        <v>130</v>
      </c>
      <c r="I85" s="76">
        <v>487.31614400000001</v>
      </c>
      <c r="J85" s="78">
        <v>6095</v>
      </c>
      <c r="K85" s="69"/>
      <c r="L85" s="76">
        <v>29.701918999</v>
      </c>
      <c r="M85" s="77">
        <v>1.4786869912990665E-5</v>
      </c>
      <c r="N85" s="77">
        <f t="shared" si="1"/>
        <v>1.4194469803338015E-3</v>
      </c>
      <c r="O85" s="77">
        <f>L85/'סכום נכסי הקרן'!$C$42</f>
        <v>9.0000623171657813E-6</v>
      </c>
    </row>
    <row r="86" spans="2:15">
      <c r="B86" s="75" t="s">
        <v>824</v>
      </c>
      <c r="C86" s="69" t="s">
        <v>825</v>
      </c>
      <c r="D86" s="82" t="s">
        <v>117</v>
      </c>
      <c r="E86" s="82" t="s">
        <v>250</v>
      </c>
      <c r="F86" s="69" t="s">
        <v>826</v>
      </c>
      <c r="G86" s="82" t="s">
        <v>126</v>
      </c>
      <c r="H86" s="82" t="s">
        <v>130</v>
      </c>
      <c r="I86" s="76">
        <v>34919.877503999996</v>
      </c>
      <c r="J86" s="78">
        <v>181</v>
      </c>
      <c r="K86" s="76">
        <v>1.1601081690000001</v>
      </c>
      <c r="L86" s="76">
        <v>64.365086450000007</v>
      </c>
      <c r="M86" s="77">
        <v>6.8644889118457341E-5</v>
      </c>
      <c r="N86" s="77">
        <f t="shared" si="1"/>
        <v>3.0759907332402526E-3</v>
      </c>
      <c r="O86" s="77">
        <f>L86/'סכום נכסי הקרן'!$C$42</f>
        <v>1.9503446532167378E-5</v>
      </c>
    </row>
    <row r="87" spans="2:15">
      <c r="B87" s="75" t="s">
        <v>827</v>
      </c>
      <c r="C87" s="69" t="s">
        <v>828</v>
      </c>
      <c r="D87" s="82" t="s">
        <v>117</v>
      </c>
      <c r="E87" s="82" t="s">
        <v>250</v>
      </c>
      <c r="F87" s="69" t="s">
        <v>497</v>
      </c>
      <c r="G87" s="82" t="s">
        <v>498</v>
      </c>
      <c r="H87" s="82" t="s">
        <v>130</v>
      </c>
      <c r="I87" s="76">
        <v>1131.16229</v>
      </c>
      <c r="J87" s="78">
        <v>8390</v>
      </c>
      <c r="K87" s="69"/>
      <c r="L87" s="76">
        <v>94.904516122000004</v>
      </c>
      <c r="M87" s="77">
        <v>3.361766218870937E-5</v>
      </c>
      <c r="N87" s="77">
        <f t="shared" si="1"/>
        <v>4.5354621307111152E-3</v>
      </c>
      <c r="O87" s="77">
        <f>L87/'סכום נכסי הקרן'!$C$42</f>
        <v>2.875728532244741E-5</v>
      </c>
    </row>
    <row r="88" spans="2:15">
      <c r="B88" s="75" t="s">
        <v>829</v>
      </c>
      <c r="C88" s="69" t="s">
        <v>830</v>
      </c>
      <c r="D88" s="82" t="s">
        <v>117</v>
      </c>
      <c r="E88" s="82" t="s">
        <v>250</v>
      </c>
      <c r="F88" s="69" t="s">
        <v>831</v>
      </c>
      <c r="G88" s="82" t="s">
        <v>124</v>
      </c>
      <c r="H88" s="82" t="s">
        <v>130</v>
      </c>
      <c r="I88" s="76">
        <v>3537.1839150000001</v>
      </c>
      <c r="J88" s="78">
        <v>1519</v>
      </c>
      <c r="K88" s="69"/>
      <c r="L88" s="76">
        <v>53.729823678000002</v>
      </c>
      <c r="M88" s="77">
        <v>3.7562904398808994E-5</v>
      </c>
      <c r="N88" s="77">
        <f t="shared" si="1"/>
        <v>2.5677342927294508E-3</v>
      </c>
      <c r="O88" s="77">
        <f>L88/'סכום נכסי הקרן'!$C$42</f>
        <v>1.6280825538868731E-5</v>
      </c>
    </row>
    <row r="89" spans="2:15">
      <c r="B89" s="75" t="s">
        <v>832</v>
      </c>
      <c r="C89" s="69" t="s">
        <v>833</v>
      </c>
      <c r="D89" s="82" t="s">
        <v>117</v>
      </c>
      <c r="E89" s="82" t="s">
        <v>250</v>
      </c>
      <c r="F89" s="69" t="s">
        <v>465</v>
      </c>
      <c r="G89" s="82" t="s">
        <v>153</v>
      </c>
      <c r="H89" s="82" t="s">
        <v>130</v>
      </c>
      <c r="I89" s="76">
        <v>7226.2660089999999</v>
      </c>
      <c r="J89" s="78">
        <v>1290</v>
      </c>
      <c r="K89" s="69"/>
      <c r="L89" s="76">
        <v>93.218831518000002</v>
      </c>
      <c r="M89" s="77">
        <v>4.3820406769995132E-5</v>
      </c>
      <c r="N89" s="77">
        <f t="shared" si="1"/>
        <v>4.4549037021118206E-3</v>
      </c>
      <c r="O89" s="77">
        <f>L89/'סכום נכסי הקרן'!$C$42</f>
        <v>2.8246501272312545E-5</v>
      </c>
    </row>
    <row r="90" spans="2:15">
      <c r="B90" s="75" t="s">
        <v>834</v>
      </c>
      <c r="C90" s="69" t="s">
        <v>835</v>
      </c>
      <c r="D90" s="82" t="s">
        <v>117</v>
      </c>
      <c r="E90" s="82" t="s">
        <v>250</v>
      </c>
      <c r="F90" s="69" t="s">
        <v>836</v>
      </c>
      <c r="G90" s="82" t="s">
        <v>125</v>
      </c>
      <c r="H90" s="82" t="s">
        <v>130</v>
      </c>
      <c r="I90" s="76">
        <v>485.17916000000002</v>
      </c>
      <c r="J90" s="78">
        <v>11960</v>
      </c>
      <c r="K90" s="69"/>
      <c r="L90" s="76">
        <v>58.027427484</v>
      </c>
      <c r="M90" s="77">
        <v>3.9625168354987504E-5</v>
      </c>
      <c r="N90" s="77">
        <f t="shared" si="1"/>
        <v>2.7731156603543212E-3</v>
      </c>
      <c r="O90" s="77">
        <f>L90/'סכום נכסי הקרן'!$C$42</f>
        <v>1.7583054599212983E-5</v>
      </c>
    </row>
    <row r="91" spans="2:15">
      <c r="B91" s="75" t="s">
        <v>837</v>
      </c>
      <c r="C91" s="69" t="s">
        <v>838</v>
      </c>
      <c r="D91" s="82" t="s">
        <v>117</v>
      </c>
      <c r="E91" s="82" t="s">
        <v>250</v>
      </c>
      <c r="F91" s="69" t="s">
        <v>839</v>
      </c>
      <c r="G91" s="82" t="s">
        <v>428</v>
      </c>
      <c r="H91" s="82" t="s">
        <v>130</v>
      </c>
      <c r="I91" s="76">
        <v>198.88162299999999</v>
      </c>
      <c r="J91" s="78">
        <v>40150</v>
      </c>
      <c r="K91" s="69"/>
      <c r="L91" s="76">
        <v>79.850971541000007</v>
      </c>
      <c r="M91" s="77">
        <v>2.9241440611454E-5</v>
      </c>
      <c r="N91" s="77">
        <f t="shared" si="1"/>
        <v>3.8160571522132575E-3</v>
      </c>
      <c r="O91" s="77">
        <f>L91/'סכום נכסי הקרן'!$C$42</f>
        <v>2.4195868286470892E-5</v>
      </c>
    </row>
    <row r="92" spans="2:15">
      <c r="B92" s="75" t="s">
        <v>840</v>
      </c>
      <c r="C92" s="69" t="s">
        <v>841</v>
      </c>
      <c r="D92" s="82" t="s">
        <v>117</v>
      </c>
      <c r="E92" s="82" t="s">
        <v>250</v>
      </c>
      <c r="F92" s="69" t="s">
        <v>842</v>
      </c>
      <c r="G92" s="82" t="s">
        <v>360</v>
      </c>
      <c r="H92" s="82" t="s">
        <v>130</v>
      </c>
      <c r="I92" s="76">
        <v>246.333325</v>
      </c>
      <c r="J92" s="78">
        <v>30550</v>
      </c>
      <c r="K92" s="69"/>
      <c r="L92" s="76">
        <v>75.254830768000005</v>
      </c>
      <c r="M92" s="77">
        <v>1.7883687325085008E-5</v>
      </c>
      <c r="N92" s="77">
        <f t="shared" si="1"/>
        <v>3.5964087806166761E-3</v>
      </c>
      <c r="O92" s="77">
        <f>L92/'סכום נכסי הקרן'!$C$42</f>
        <v>2.2803178697058868E-5</v>
      </c>
    </row>
    <row r="93" spans="2:15">
      <c r="B93" s="75" t="s">
        <v>843</v>
      </c>
      <c r="C93" s="69" t="s">
        <v>844</v>
      </c>
      <c r="D93" s="82" t="s">
        <v>117</v>
      </c>
      <c r="E93" s="82" t="s">
        <v>250</v>
      </c>
      <c r="F93" s="69" t="s">
        <v>443</v>
      </c>
      <c r="G93" s="82" t="s">
        <v>284</v>
      </c>
      <c r="H93" s="82" t="s">
        <v>130</v>
      </c>
      <c r="I93" s="76">
        <v>455.38073800000001</v>
      </c>
      <c r="J93" s="78">
        <v>35160</v>
      </c>
      <c r="K93" s="69"/>
      <c r="L93" s="76">
        <v>160.111867502</v>
      </c>
      <c r="M93" s="77">
        <v>4.2830259155660813E-5</v>
      </c>
      <c r="N93" s="77">
        <f t="shared" si="1"/>
        <v>7.6517044857933704E-3</v>
      </c>
      <c r="O93" s="77">
        <f>L93/'סכום נכסי הקרן'!$C$42</f>
        <v>4.851594892856272E-5</v>
      </c>
    </row>
    <row r="94" spans="2:15">
      <c r="B94" s="75" t="s">
        <v>845</v>
      </c>
      <c r="C94" s="69" t="s">
        <v>846</v>
      </c>
      <c r="D94" s="82" t="s">
        <v>117</v>
      </c>
      <c r="E94" s="82" t="s">
        <v>250</v>
      </c>
      <c r="F94" s="69" t="s">
        <v>847</v>
      </c>
      <c r="G94" s="82" t="s">
        <v>257</v>
      </c>
      <c r="H94" s="82" t="s">
        <v>130</v>
      </c>
      <c r="I94" s="76">
        <v>52.215321000000003</v>
      </c>
      <c r="J94" s="78">
        <v>13450</v>
      </c>
      <c r="K94" s="69"/>
      <c r="L94" s="76">
        <v>7.0229606340000004</v>
      </c>
      <c r="M94" s="77">
        <v>1.4728189776558248E-6</v>
      </c>
      <c r="N94" s="77">
        <f t="shared" si="1"/>
        <v>3.356254612797943E-4</v>
      </c>
      <c r="O94" s="77">
        <f>L94/'סכום נכסי הקרן'!$C$42</f>
        <v>2.1280471258146707E-6</v>
      </c>
    </row>
    <row r="95" spans="2:15">
      <c r="B95" s="75" t="s">
        <v>848</v>
      </c>
      <c r="C95" s="69" t="s">
        <v>849</v>
      </c>
      <c r="D95" s="82" t="s">
        <v>117</v>
      </c>
      <c r="E95" s="82" t="s">
        <v>250</v>
      </c>
      <c r="F95" s="69" t="s">
        <v>850</v>
      </c>
      <c r="G95" s="82" t="s">
        <v>367</v>
      </c>
      <c r="H95" s="82" t="s">
        <v>130</v>
      </c>
      <c r="I95" s="76">
        <v>289.03403700000001</v>
      </c>
      <c r="J95" s="78">
        <v>14360</v>
      </c>
      <c r="K95" s="69"/>
      <c r="L95" s="76">
        <v>41.505287695999996</v>
      </c>
      <c r="M95" s="77">
        <v>3.0271826480120614E-5</v>
      </c>
      <c r="N95" s="77">
        <f t="shared" si="1"/>
        <v>1.9835268990517551E-3</v>
      </c>
      <c r="O95" s="77">
        <f>L95/'סכום נכסי הקרן'!$C$42</f>
        <v>1.2576634384077028E-5</v>
      </c>
    </row>
    <row r="96" spans="2:15">
      <c r="B96" s="75" t="s">
        <v>851</v>
      </c>
      <c r="C96" s="69" t="s">
        <v>852</v>
      </c>
      <c r="D96" s="82" t="s">
        <v>117</v>
      </c>
      <c r="E96" s="82" t="s">
        <v>250</v>
      </c>
      <c r="F96" s="69" t="s">
        <v>574</v>
      </c>
      <c r="G96" s="82" t="s">
        <v>153</v>
      </c>
      <c r="H96" s="82" t="s">
        <v>130</v>
      </c>
      <c r="I96" s="76">
        <v>8150.8730560000004</v>
      </c>
      <c r="J96" s="78">
        <v>1666</v>
      </c>
      <c r="K96" s="69"/>
      <c r="L96" s="76">
        <v>135.793545107</v>
      </c>
      <c r="M96" s="77">
        <v>4.3468071553581126E-5</v>
      </c>
      <c r="N96" s="77">
        <f t="shared" si="1"/>
        <v>6.4895381863186207E-3</v>
      </c>
      <c r="O96" s="77">
        <f>L96/'סכום נכסי הקרן'!$C$42</f>
        <v>4.1147185414956173E-5</v>
      </c>
    </row>
    <row r="97" spans="2:15">
      <c r="B97" s="75" t="s">
        <v>853</v>
      </c>
      <c r="C97" s="69" t="s">
        <v>854</v>
      </c>
      <c r="D97" s="82" t="s">
        <v>117</v>
      </c>
      <c r="E97" s="82" t="s">
        <v>250</v>
      </c>
      <c r="F97" s="69" t="s">
        <v>855</v>
      </c>
      <c r="G97" s="82" t="s">
        <v>154</v>
      </c>
      <c r="H97" s="82" t="s">
        <v>130</v>
      </c>
      <c r="I97" s="76">
        <v>13.726425000000001</v>
      </c>
      <c r="J97" s="78">
        <v>13850</v>
      </c>
      <c r="K97" s="69"/>
      <c r="L97" s="76">
        <v>1.9011098629999998</v>
      </c>
      <c r="M97" s="77">
        <v>2.972880334918842E-7</v>
      </c>
      <c r="N97" s="77">
        <f t="shared" si="1"/>
        <v>9.0853545671881018E-5</v>
      </c>
      <c r="O97" s="77">
        <f>L97/'סכום נכסי הקרן'!$C$42</f>
        <v>5.7606066595746086E-7</v>
      </c>
    </row>
    <row r="98" spans="2:15">
      <c r="B98" s="75" t="s">
        <v>856</v>
      </c>
      <c r="C98" s="69" t="s">
        <v>857</v>
      </c>
      <c r="D98" s="82" t="s">
        <v>117</v>
      </c>
      <c r="E98" s="82" t="s">
        <v>250</v>
      </c>
      <c r="F98" s="69" t="s">
        <v>481</v>
      </c>
      <c r="G98" s="82" t="s">
        <v>482</v>
      </c>
      <c r="H98" s="82" t="s">
        <v>130</v>
      </c>
      <c r="I98" s="76">
        <v>894.04049400000008</v>
      </c>
      <c r="J98" s="78">
        <v>33500</v>
      </c>
      <c r="K98" s="69"/>
      <c r="L98" s="76">
        <v>299.50356556999998</v>
      </c>
      <c r="M98" s="77">
        <v>5.5147886423445902E-5</v>
      </c>
      <c r="N98" s="77">
        <f t="shared" si="1"/>
        <v>1.4313197465855873E-2</v>
      </c>
      <c r="O98" s="77">
        <f>L98/'סכום נכסי הקרן'!$C$42</f>
        <v>9.075342082894041E-5</v>
      </c>
    </row>
    <row r="99" spans="2:15">
      <c r="B99" s="75" t="s">
        <v>858</v>
      </c>
      <c r="C99" s="69" t="s">
        <v>859</v>
      </c>
      <c r="D99" s="82" t="s">
        <v>117</v>
      </c>
      <c r="E99" s="82" t="s">
        <v>250</v>
      </c>
      <c r="F99" s="69" t="s">
        <v>860</v>
      </c>
      <c r="G99" s="82" t="s">
        <v>689</v>
      </c>
      <c r="H99" s="82" t="s">
        <v>130</v>
      </c>
      <c r="I99" s="76">
        <v>632.29184499999997</v>
      </c>
      <c r="J99" s="78">
        <v>9869</v>
      </c>
      <c r="K99" s="69"/>
      <c r="L99" s="76">
        <v>62.400882180000004</v>
      </c>
      <c r="M99" s="77">
        <v>1.4284728678039185E-5</v>
      </c>
      <c r="N99" s="77">
        <f t="shared" si="1"/>
        <v>2.9821219222754079E-3</v>
      </c>
      <c r="O99" s="77">
        <f>L99/'סכום נכסי הקרן'!$C$42</f>
        <v>1.8908267451844711E-5</v>
      </c>
    </row>
    <row r="100" spans="2:15">
      <c r="B100" s="75" t="s">
        <v>861</v>
      </c>
      <c r="C100" s="69" t="s">
        <v>862</v>
      </c>
      <c r="D100" s="82" t="s">
        <v>117</v>
      </c>
      <c r="E100" s="82" t="s">
        <v>250</v>
      </c>
      <c r="F100" s="69" t="s">
        <v>603</v>
      </c>
      <c r="G100" s="82" t="s">
        <v>456</v>
      </c>
      <c r="H100" s="82" t="s">
        <v>130</v>
      </c>
      <c r="I100" s="76">
        <v>1426.990358</v>
      </c>
      <c r="J100" s="78">
        <v>2616</v>
      </c>
      <c r="K100" s="69"/>
      <c r="L100" s="76">
        <v>37.330067767999999</v>
      </c>
      <c r="M100" s="77">
        <v>2.6348402123869125E-5</v>
      </c>
      <c r="N100" s="77">
        <f t="shared" si="1"/>
        <v>1.7839942251114405E-3</v>
      </c>
      <c r="O100" s="77">
        <f>L100/'סכום נכסי הקרן'!$C$42</f>
        <v>1.1311489208065419E-5</v>
      </c>
    </row>
    <row r="101" spans="2:15">
      <c r="B101" s="75" t="s">
        <v>863</v>
      </c>
      <c r="C101" s="69" t="s">
        <v>864</v>
      </c>
      <c r="D101" s="82" t="s">
        <v>117</v>
      </c>
      <c r="E101" s="82" t="s">
        <v>250</v>
      </c>
      <c r="F101" s="69" t="s">
        <v>352</v>
      </c>
      <c r="G101" s="82" t="s">
        <v>274</v>
      </c>
      <c r="H101" s="82" t="s">
        <v>130</v>
      </c>
      <c r="I101" s="76">
        <v>599.88759900000002</v>
      </c>
      <c r="J101" s="78">
        <v>19500</v>
      </c>
      <c r="K101" s="69"/>
      <c r="L101" s="76">
        <v>116.97808179400002</v>
      </c>
      <c r="M101" s="77">
        <v>4.9174488364488613E-5</v>
      </c>
      <c r="N101" s="77">
        <f t="shared" si="1"/>
        <v>5.5903520904936862E-3</v>
      </c>
      <c r="O101" s="77">
        <f>L101/'סכום נכסי הקרן'!$C$42</f>
        <v>3.544585876501656E-5</v>
      </c>
    </row>
    <row r="102" spans="2:15">
      <c r="B102" s="75" t="s">
        <v>865</v>
      </c>
      <c r="C102" s="69" t="s">
        <v>866</v>
      </c>
      <c r="D102" s="82" t="s">
        <v>117</v>
      </c>
      <c r="E102" s="82" t="s">
        <v>250</v>
      </c>
      <c r="F102" s="69" t="s">
        <v>354</v>
      </c>
      <c r="G102" s="82" t="s">
        <v>274</v>
      </c>
      <c r="H102" s="82" t="s">
        <v>130</v>
      </c>
      <c r="I102" s="76">
        <v>7496.0835999999999</v>
      </c>
      <c r="J102" s="78">
        <v>1570</v>
      </c>
      <c r="K102" s="69"/>
      <c r="L102" s="76">
        <v>117.68851252200001</v>
      </c>
      <c r="M102" s="77">
        <v>3.8700662465244457E-5</v>
      </c>
      <c r="N102" s="77">
        <f t="shared" si="1"/>
        <v>5.6243033901262071E-3</v>
      </c>
      <c r="O102" s="77">
        <f>L102/'סכום נכסי הקרן'!$C$42</f>
        <v>3.5661128385280647E-5</v>
      </c>
    </row>
    <row r="103" spans="2:15">
      <c r="B103" s="75" t="s">
        <v>867</v>
      </c>
      <c r="C103" s="69" t="s">
        <v>868</v>
      </c>
      <c r="D103" s="82" t="s">
        <v>117</v>
      </c>
      <c r="E103" s="82" t="s">
        <v>250</v>
      </c>
      <c r="F103" s="69" t="s">
        <v>869</v>
      </c>
      <c r="G103" s="82" t="s">
        <v>360</v>
      </c>
      <c r="H103" s="82" t="s">
        <v>130</v>
      </c>
      <c r="I103" s="76">
        <v>468.07603399999999</v>
      </c>
      <c r="J103" s="78">
        <v>6565</v>
      </c>
      <c r="K103" s="69"/>
      <c r="L103" s="76">
        <v>30.729191632999996</v>
      </c>
      <c r="M103" s="77">
        <v>9.6624236250653906E-6</v>
      </c>
      <c r="N103" s="77">
        <f t="shared" si="1"/>
        <v>1.4685400722097824E-3</v>
      </c>
      <c r="O103" s="77">
        <f>L103/'סכום נכסי הקרן'!$C$42</f>
        <v>9.3113390977344139E-6</v>
      </c>
    </row>
    <row r="104" spans="2:15">
      <c r="B104" s="75" t="s">
        <v>870</v>
      </c>
      <c r="C104" s="69" t="s">
        <v>871</v>
      </c>
      <c r="D104" s="82" t="s">
        <v>117</v>
      </c>
      <c r="E104" s="82" t="s">
        <v>250</v>
      </c>
      <c r="F104" s="69" t="s">
        <v>872</v>
      </c>
      <c r="G104" s="82" t="s">
        <v>360</v>
      </c>
      <c r="H104" s="82" t="s">
        <v>130</v>
      </c>
      <c r="I104" s="76">
        <v>220.40246100000002</v>
      </c>
      <c r="J104" s="78">
        <v>21280</v>
      </c>
      <c r="K104" s="69"/>
      <c r="L104" s="76">
        <v>46.901643687999993</v>
      </c>
      <c r="M104" s="77">
        <v>1.5999501509300915E-5</v>
      </c>
      <c r="N104" s="77">
        <f t="shared" si="1"/>
        <v>2.2414173477432525E-3</v>
      </c>
      <c r="O104" s="77">
        <f>L104/'סכום נכסי הקרן'!$C$42</f>
        <v>1.4211799445810786E-5</v>
      </c>
    </row>
    <row r="105" spans="2:15">
      <c r="B105" s="75" t="s">
        <v>873</v>
      </c>
      <c r="C105" s="69" t="s">
        <v>874</v>
      </c>
      <c r="D105" s="82" t="s">
        <v>117</v>
      </c>
      <c r="E105" s="82" t="s">
        <v>250</v>
      </c>
      <c r="F105" s="69" t="s">
        <v>875</v>
      </c>
      <c r="G105" s="82" t="s">
        <v>124</v>
      </c>
      <c r="H105" s="82" t="s">
        <v>130</v>
      </c>
      <c r="I105" s="76">
        <v>17866.500389000001</v>
      </c>
      <c r="J105" s="78">
        <v>263.10000000000002</v>
      </c>
      <c r="K105" s="69"/>
      <c r="L105" s="76">
        <v>47.006762522999999</v>
      </c>
      <c r="M105" s="77">
        <v>1.5897285425103353E-5</v>
      </c>
      <c r="N105" s="77">
        <f t="shared" si="1"/>
        <v>2.2464409495153125E-3</v>
      </c>
      <c r="O105" s="77">
        <f>L105/'סכום נכסי הקרן'!$C$42</f>
        <v>1.4243651800728991E-5</v>
      </c>
    </row>
    <row r="106" spans="2:15">
      <c r="B106" s="75" t="s">
        <v>876</v>
      </c>
      <c r="C106" s="69" t="s">
        <v>877</v>
      </c>
      <c r="D106" s="82" t="s">
        <v>117</v>
      </c>
      <c r="E106" s="82" t="s">
        <v>250</v>
      </c>
      <c r="F106" s="69" t="s">
        <v>878</v>
      </c>
      <c r="G106" s="82" t="s">
        <v>498</v>
      </c>
      <c r="H106" s="82" t="s">
        <v>130</v>
      </c>
      <c r="I106" s="76">
        <v>20977.626982000002</v>
      </c>
      <c r="J106" s="78">
        <v>255.8</v>
      </c>
      <c r="K106" s="69"/>
      <c r="L106" s="76">
        <v>53.660769821999999</v>
      </c>
      <c r="M106" s="77">
        <v>2.2881943805187666E-5</v>
      </c>
      <c r="N106" s="77">
        <f t="shared" si="1"/>
        <v>2.5644342269194632E-3</v>
      </c>
      <c r="O106" s="77">
        <f>L106/'סכום נכסי הקרן'!$C$42</f>
        <v>1.6259901335039965E-5</v>
      </c>
    </row>
    <row r="107" spans="2:15">
      <c r="B107" s="75" t="s">
        <v>879</v>
      </c>
      <c r="C107" s="69" t="s">
        <v>880</v>
      </c>
      <c r="D107" s="82" t="s">
        <v>117</v>
      </c>
      <c r="E107" s="82" t="s">
        <v>250</v>
      </c>
      <c r="F107" s="69" t="s">
        <v>359</v>
      </c>
      <c r="G107" s="82" t="s">
        <v>360</v>
      </c>
      <c r="H107" s="82" t="s">
        <v>130</v>
      </c>
      <c r="I107" s="76">
        <v>15797.697268</v>
      </c>
      <c r="J107" s="78">
        <v>1741</v>
      </c>
      <c r="K107" s="69"/>
      <c r="L107" s="76">
        <v>275.03790944000002</v>
      </c>
      <c r="M107" s="77">
        <v>5.9466270949030908E-5</v>
      </c>
      <c r="N107" s="77">
        <f t="shared" si="1"/>
        <v>1.3143990125522651E-2</v>
      </c>
      <c r="O107" s="77">
        <f>L107/'סכום נכסי הקרן'!$C$42</f>
        <v>8.3340013304404302E-5</v>
      </c>
    </row>
    <row r="108" spans="2:15">
      <c r="B108" s="75" t="s">
        <v>881</v>
      </c>
      <c r="C108" s="69" t="s">
        <v>882</v>
      </c>
      <c r="D108" s="82" t="s">
        <v>117</v>
      </c>
      <c r="E108" s="82" t="s">
        <v>250</v>
      </c>
      <c r="F108" s="69" t="s">
        <v>883</v>
      </c>
      <c r="G108" s="82" t="s">
        <v>125</v>
      </c>
      <c r="H108" s="82" t="s">
        <v>130</v>
      </c>
      <c r="I108" s="76">
        <v>216.90661499999999</v>
      </c>
      <c r="J108" s="78">
        <v>32520</v>
      </c>
      <c r="K108" s="69"/>
      <c r="L108" s="76">
        <v>70.53803120500001</v>
      </c>
      <c r="M108" s="77">
        <v>2.5262822005261821E-5</v>
      </c>
      <c r="N108" s="77">
        <f t="shared" si="1"/>
        <v>3.3709941568421799E-3</v>
      </c>
      <c r="O108" s="77">
        <f>L108/'סכום נכסי הקרן'!$C$42</f>
        <v>2.1373927947098586E-5</v>
      </c>
    </row>
    <row r="109" spans="2:15">
      <c r="B109" s="75" t="s">
        <v>884</v>
      </c>
      <c r="C109" s="69" t="s">
        <v>885</v>
      </c>
      <c r="D109" s="82" t="s">
        <v>117</v>
      </c>
      <c r="E109" s="82" t="s">
        <v>250</v>
      </c>
      <c r="F109" s="69" t="s">
        <v>886</v>
      </c>
      <c r="G109" s="82" t="s">
        <v>508</v>
      </c>
      <c r="H109" s="82" t="s">
        <v>130</v>
      </c>
      <c r="I109" s="76">
        <v>2975.4178489999995</v>
      </c>
      <c r="J109" s="78">
        <v>1221</v>
      </c>
      <c r="K109" s="69"/>
      <c r="L109" s="76">
        <v>36.329851937000001</v>
      </c>
      <c r="M109" s="77">
        <v>2.9728975453769307E-5</v>
      </c>
      <c r="N109" s="77">
        <f t="shared" si="1"/>
        <v>1.7361941708104772E-3</v>
      </c>
      <c r="O109" s="77">
        <f>L109/'סכום נכסי הקרן'!$C$42</f>
        <v>1.1008410985748577E-5</v>
      </c>
    </row>
    <row r="110" spans="2:15">
      <c r="B110" s="72"/>
      <c r="C110" s="69"/>
      <c r="D110" s="69"/>
      <c r="E110" s="69"/>
      <c r="F110" s="69"/>
      <c r="G110" s="69"/>
      <c r="H110" s="69"/>
      <c r="I110" s="76"/>
      <c r="J110" s="78"/>
      <c r="K110" s="69"/>
      <c r="L110" s="69"/>
      <c r="M110" s="69"/>
      <c r="N110" s="77"/>
      <c r="O110" s="69"/>
    </row>
    <row r="111" spans="2:15">
      <c r="B111" s="86" t="s">
        <v>27</v>
      </c>
      <c r="C111" s="71"/>
      <c r="D111" s="71"/>
      <c r="E111" s="71"/>
      <c r="F111" s="71"/>
      <c r="G111" s="71"/>
      <c r="H111" s="71"/>
      <c r="I111" s="79"/>
      <c r="J111" s="81"/>
      <c r="K111" s="79">
        <v>3.618759346</v>
      </c>
      <c r="L111" s="79">
        <f>SUM(L112:L181)</f>
        <v>1067.1317321350002</v>
      </c>
      <c r="M111" s="71"/>
      <c r="N111" s="80">
        <f t="shared" si="1"/>
        <v>5.0997947804261513E-2</v>
      </c>
      <c r="O111" s="80">
        <f>L111/'סכום נכסי הקרן'!$C$42</f>
        <v>3.2335459840703956E-4</v>
      </c>
    </row>
    <row r="112" spans="2:15">
      <c r="B112" s="75" t="s">
        <v>887</v>
      </c>
      <c r="C112" s="69" t="s">
        <v>888</v>
      </c>
      <c r="D112" s="82" t="s">
        <v>117</v>
      </c>
      <c r="E112" s="82" t="s">
        <v>250</v>
      </c>
      <c r="F112" s="69" t="s">
        <v>889</v>
      </c>
      <c r="G112" s="82" t="s">
        <v>890</v>
      </c>
      <c r="H112" s="82" t="s">
        <v>130</v>
      </c>
      <c r="I112" s="76">
        <v>13281.244643000002</v>
      </c>
      <c r="J112" s="78">
        <v>174.1</v>
      </c>
      <c r="K112" s="69"/>
      <c r="L112" s="76">
        <v>23.122646923000005</v>
      </c>
      <c r="M112" s="77">
        <v>4.4740124921115446E-5</v>
      </c>
      <c r="N112" s="77">
        <f t="shared" si="1"/>
        <v>1.1050252797902402E-3</v>
      </c>
      <c r="O112" s="77">
        <f>L112/'סכום נכסי הקרן'!$C$42</f>
        <v>7.0064585137353622E-6</v>
      </c>
    </row>
    <row r="113" spans="2:15">
      <c r="B113" s="75" t="s">
        <v>891</v>
      </c>
      <c r="C113" s="69" t="s">
        <v>892</v>
      </c>
      <c r="D113" s="82" t="s">
        <v>117</v>
      </c>
      <c r="E113" s="82" t="s">
        <v>250</v>
      </c>
      <c r="F113" s="69" t="s">
        <v>446</v>
      </c>
      <c r="G113" s="82" t="s">
        <v>447</v>
      </c>
      <c r="H113" s="82" t="s">
        <v>130</v>
      </c>
      <c r="I113" s="76">
        <v>5380.2331519999998</v>
      </c>
      <c r="J113" s="78">
        <v>388.5</v>
      </c>
      <c r="K113" s="76">
        <v>0.49606825600000004</v>
      </c>
      <c r="L113" s="76">
        <v>21.398274055999998</v>
      </c>
      <c r="M113" s="77">
        <v>3.2636046012283058E-5</v>
      </c>
      <c r="N113" s="77">
        <f t="shared" si="1"/>
        <v>1.0226179491691074E-3</v>
      </c>
      <c r="O113" s="77">
        <f>L113/'סכום נכסי הקרן'!$C$42</f>
        <v>6.4839514238213269E-6</v>
      </c>
    </row>
    <row r="114" spans="2:15">
      <c r="B114" s="75" t="s">
        <v>893</v>
      </c>
      <c r="C114" s="69" t="s">
        <v>894</v>
      </c>
      <c r="D114" s="82" t="s">
        <v>117</v>
      </c>
      <c r="E114" s="82" t="s">
        <v>250</v>
      </c>
      <c r="F114" s="69" t="s">
        <v>895</v>
      </c>
      <c r="G114" s="82" t="s">
        <v>896</v>
      </c>
      <c r="H114" s="82" t="s">
        <v>130</v>
      </c>
      <c r="I114" s="76">
        <v>183.357585</v>
      </c>
      <c r="J114" s="78">
        <v>1964</v>
      </c>
      <c r="K114" s="69"/>
      <c r="L114" s="76">
        <v>3.6011429719999999</v>
      </c>
      <c r="M114" s="77">
        <v>4.1028809379108868E-5</v>
      </c>
      <c r="N114" s="77">
        <f t="shared" si="1"/>
        <v>1.7209768559155352E-4</v>
      </c>
      <c r="O114" s="77">
        <f>L114/'סכום נכסי הקרן'!$C$42</f>
        <v>1.0911924970947089E-6</v>
      </c>
    </row>
    <row r="115" spans="2:15">
      <c r="B115" s="75" t="s">
        <v>897</v>
      </c>
      <c r="C115" s="69" t="s">
        <v>898</v>
      </c>
      <c r="D115" s="82" t="s">
        <v>117</v>
      </c>
      <c r="E115" s="82" t="s">
        <v>250</v>
      </c>
      <c r="F115" s="69" t="s">
        <v>899</v>
      </c>
      <c r="G115" s="82" t="s">
        <v>126</v>
      </c>
      <c r="H115" s="82" t="s">
        <v>130</v>
      </c>
      <c r="I115" s="76">
        <v>2396.6799259999998</v>
      </c>
      <c r="J115" s="78">
        <v>455</v>
      </c>
      <c r="K115" s="76">
        <v>4.3566849000000005E-2</v>
      </c>
      <c r="L115" s="76">
        <v>10.948460511999999</v>
      </c>
      <c r="M115" s="77">
        <v>4.3566874166844945E-5</v>
      </c>
      <c r="N115" s="77">
        <f t="shared" si="1"/>
        <v>5.2322407900935589E-4</v>
      </c>
      <c r="O115" s="77">
        <f>L115/'סכום נכסי הקרן'!$C$42</f>
        <v>3.317523924576937E-6</v>
      </c>
    </row>
    <row r="116" spans="2:15">
      <c r="B116" s="75" t="s">
        <v>900</v>
      </c>
      <c r="C116" s="69" t="s">
        <v>901</v>
      </c>
      <c r="D116" s="82" t="s">
        <v>117</v>
      </c>
      <c r="E116" s="82" t="s">
        <v>250</v>
      </c>
      <c r="F116" s="69" t="s">
        <v>902</v>
      </c>
      <c r="G116" s="82" t="s">
        <v>126</v>
      </c>
      <c r="H116" s="82" t="s">
        <v>130</v>
      </c>
      <c r="I116" s="76">
        <v>1053.894047</v>
      </c>
      <c r="J116" s="78">
        <v>2137</v>
      </c>
      <c r="K116" s="69"/>
      <c r="L116" s="76">
        <v>22.521715791999998</v>
      </c>
      <c r="M116" s="77">
        <v>6.2370378158135937E-5</v>
      </c>
      <c r="N116" s="77">
        <f t="shared" si="1"/>
        <v>1.0763069374058558E-3</v>
      </c>
      <c r="O116" s="77">
        <f>L116/'סכום נכסי הקרן'!$C$42</f>
        <v>6.8243686754489175E-6</v>
      </c>
    </row>
    <row r="117" spans="2:15">
      <c r="B117" s="75" t="s">
        <v>903</v>
      </c>
      <c r="C117" s="69" t="s">
        <v>904</v>
      </c>
      <c r="D117" s="82" t="s">
        <v>117</v>
      </c>
      <c r="E117" s="82" t="s">
        <v>250</v>
      </c>
      <c r="F117" s="69" t="s">
        <v>905</v>
      </c>
      <c r="G117" s="82" t="s">
        <v>428</v>
      </c>
      <c r="H117" s="82" t="s">
        <v>130</v>
      </c>
      <c r="I117" s="76">
        <v>345.90591000000001</v>
      </c>
      <c r="J117" s="78">
        <v>9584</v>
      </c>
      <c r="K117" s="69"/>
      <c r="L117" s="76">
        <v>33.151622413999995</v>
      </c>
      <c r="M117" s="77">
        <v>8.6476477500000006E-5</v>
      </c>
      <c r="N117" s="77">
        <f t="shared" si="1"/>
        <v>1.5843074089018617E-3</v>
      </c>
      <c r="O117" s="77">
        <f>L117/'סכום נכסי הקרן'!$C$42</f>
        <v>1.0045366686616956E-5</v>
      </c>
    </row>
    <row r="118" spans="2:15">
      <c r="B118" s="75" t="s">
        <v>906</v>
      </c>
      <c r="C118" s="69" t="s">
        <v>907</v>
      </c>
      <c r="D118" s="82" t="s">
        <v>117</v>
      </c>
      <c r="E118" s="82" t="s">
        <v>250</v>
      </c>
      <c r="F118" s="69" t="s">
        <v>908</v>
      </c>
      <c r="G118" s="82" t="s">
        <v>125</v>
      </c>
      <c r="H118" s="82" t="s">
        <v>130</v>
      </c>
      <c r="I118" s="76">
        <v>1317.7367999999999</v>
      </c>
      <c r="J118" s="78">
        <v>510.5</v>
      </c>
      <c r="K118" s="69"/>
      <c r="L118" s="76">
        <v>6.7270463639999996</v>
      </c>
      <c r="M118" s="77">
        <v>2.3317671746392639E-5</v>
      </c>
      <c r="N118" s="77">
        <f t="shared" si="1"/>
        <v>3.2148379531527112E-4</v>
      </c>
      <c r="O118" s="77">
        <f>L118/'סכום נכסי הקרן'!$C$42</f>
        <v>2.0383813075681023E-6</v>
      </c>
    </row>
    <row r="119" spans="2:15">
      <c r="B119" s="75" t="s">
        <v>909</v>
      </c>
      <c r="C119" s="69" t="s">
        <v>910</v>
      </c>
      <c r="D119" s="82" t="s">
        <v>117</v>
      </c>
      <c r="E119" s="82" t="s">
        <v>250</v>
      </c>
      <c r="F119" s="69" t="s">
        <v>911</v>
      </c>
      <c r="G119" s="82" t="s">
        <v>125</v>
      </c>
      <c r="H119" s="82" t="s">
        <v>130</v>
      </c>
      <c r="I119" s="76">
        <v>209.59561400000001</v>
      </c>
      <c r="J119" s="78">
        <v>8193</v>
      </c>
      <c r="K119" s="76">
        <v>0.40169628400000001</v>
      </c>
      <c r="L119" s="76">
        <v>17.573865065000003</v>
      </c>
      <c r="M119" s="77">
        <v>1.8733787047263671E-5</v>
      </c>
      <c r="N119" s="77">
        <f t="shared" si="1"/>
        <v>8.3985043862478358E-4</v>
      </c>
      <c r="O119" s="77">
        <f>L119/'סכום נכסי הקרן'!$C$42</f>
        <v>5.3251064600838692E-6</v>
      </c>
    </row>
    <row r="120" spans="2:15">
      <c r="B120" s="75" t="s">
        <v>912</v>
      </c>
      <c r="C120" s="69" t="s">
        <v>913</v>
      </c>
      <c r="D120" s="82" t="s">
        <v>117</v>
      </c>
      <c r="E120" s="82" t="s">
        <v>250</v>
      </c>
      <c r="F120" s="69" t="s">
        <v>618</v>
      </c>
      <c r="G120" s="82" t="s">
        <v>498</v>
      </c>
      <c r="H120" s="82" t="s">
        <v>130</v>
      </c>
      <c r="I120" s="76">
        <v>106.390226</v>
      </c>
      <c r="J120" s="78">
        <v>4338</v>
      </c>
      <c r="K120" s="69"/>
      <c r="L120" s="76">
        <v>4.6152079970000006</v>
      </c>
      <c r="M120" s="77">
        <v>8.277729810773474E-6</v>
      </c>
      <c r="N120" s="77">
        <f t="shared" si="1"/>
        <v>2.2055958927012841E-4</v>
      </c>
      <c r="O120" s="77">
        <f>L120/'סכום נכסי הקרן'!$C$42</f>
        <v>1.3984672027783907E-6</v>
      </c>
    </row>
    <row r="121" spans="2:15">
      <c r="B121" s="75" t="s">
        <v>914</v>
      </c>
      <c r="C121" s="69" t="s">
        <v>915</v>
      </c>
      <c r="D121" s="82" t="s">
        <v>117</v>
      </c>
      <c r="E121" s="82" t="s">
        <v>250</v>
      </c>
      <c r="F121" s="69" t="s">
        <v>916</v>
      </c>
      <c r="G121" s="82" t="s">
        <v>917</v>
      </c>
      <c r="H121" s="82" t="s">
        <v>130</v>
      </c>
      <c r="I121" s="76">
        <v>1200.813465</v>
      </c>
      <c r="J121" s="78">
        <v>276.39999999999998</v>
      </c>
      <c r="K121" s="69"/>
      <c r="L121" s="76">
        <v>3.3190484169999999</v>
      </c>
      <c r="M121" s="77">
        <v>6.182323494789978E-5</v>
      </c>
      <c r="N121" s="77">
        <f t="shared" si="1"/>
        <v>1.5861646021090255E-4</v>
      </c>
      <c r="O121" s="77">
        <f>L121/'סכום נכסי הקרן'!$C$42</f>
        <v>1.0057142296999783E-6</v>
      </c>
    </row>
    <row r="122" spans="2:15">
      <c r="B122" s="75" t="s">
        <v>918</v>
      </c>
      <c r="C122" s="69" t="s">
        <v>919</v>
      </c>
      <c r="D122" s="82" t="s">
        <v>117</v>
      </c>
      <c r="E122" s="82" t="s">
        <v>250</v>
      </c>
      <c r="F122" s="69" t="s">
        <v>920</v>
      </c>
      <c r="G122" s="82" t="s">
        <v>284</v>
      </c>
      <c r="H122" s="82" t="s">
        <v>130</v>
      </c>
      <c r="I122" s="76">
        <v>686.14939500000003</v>
      </c>
      <c r="J122" s="78">
        <v>3768</v>
      </c>
      <c r="K122" s="69"/>
      <c r="L122" s="76">
        <v>25.854109210000001</v>
      </c>
      <c r="M122" s="77">
        <v>4.2804164986480321E-5</v>
      </c>
      <c r="N122" s="77">
        <f t="shared" si="1"/>
        <v>1.2355611517420942E-3</v>
      </c>
      <c r="O122" s="77">
        <f>L122/'סכום נכסי הקרן'!$C$42</f>
        <v>7.8341266115715924E-6</v>
      </c>
    </row>
    <row r="123" spans="2:15">
      <c r="B123" s="75" t="s">
        <v>921</v>
      </c>
      <c r="C123" s="69" t="s">
        <v>922</v>
      </c>
      <c r="D123" s="82" t="s">
        <v>117</v>
      </c>
      <c r="E123" s="82" t="s">
        <v>250</v>
      </c>
      <c r="F123" s="69" t="s">
        <v>923</v>
      </c>
      <c r="G123" s="82" t="s">
        <v>152</v>
      </c>
      <c r="H123" s="82" t="s">
        <v>130</v>
      </c>
      <c r="I123" s="76">
        <v>70.131050999999999</v>
      </c>
      <c r="J123" s="78">
        <v>7258</v>
      </c>
      <c r="K123" s="69"/>
      <c r="L123" s="76">
        <v>5.0901116530000001</v>
      </c>
      <c r="M123" s="77">
        <v>6.6252553632541995E-6</v>
      </c>
      <c r="N123" s="77">
        <f t="shared" si="1"/>
        <v>2.4325511141741382E-4</v>
      </c>
      <c r="O123" s="77">
        <f>L123/'סכום נכסי הקרן'!$C$42</f>
        <v>1.5423691001202346E-6</v>
      </c>
    </row>
    <row r="124" spans="2:15">
      <c r="B124" s="75" t="s">
        <v>924</v>
      </c>
      <c r="C124" s="69" t="s">
        <v>925</v>
      </c>
      <c r="D124" s="82" t="s">
        <v>117</v>
      </c>
      <c r="E124" s="82" t="s">
        <v>250</v>
      </c>
      <c r="F124" s="69" t="s">
        <v>926</v>
      </c>
      <c r="G124" s="82" t="s">
        <v>896</v>
      </c>
      <c r="H124" s="82" t="s">
        <v>130</v>
      </c>
      <c r="I124" s="76">
        <v>720.72498599999994</v>
      </c>
      <c r="J124" s="78">
        <v>432.8</v>
      </c>
      <c r="K124" s="69"/>
      <c r="L124" s="76">
        <v>3.1192977420000005</v>
      </c>
      <c r="M124" s="77">
        <v>1.3881220165295005E-5</v>
      </c>
      <c r="N124" s="77">
        <f t="shared" si="1"/>
        <v>1.4907042742904984E-4</v>
      </c>
      <c r="O124" s="77">
        <f>L124/'סכום נכסי הקרן'!$C$42</f>
        <v>9.451872138207535E-7</v>
      </c>
    </row>
    <row r="125" spans="2:15">
      <c r="B125" s="75" t="s">
        <v>927</v>
      </c>
      <c r="C125" s="69" t="s">
        <v>928</v>
      </c>
      <c r="D125" s="82" t="s">
        <v>117</v>
      </c>
      <c r="E125" s="82" t="s">
        <v>250</v>
      </c>
      <c r="F125" s="69" t="s">
        <v>929</v>
      </c>
      <c r="G125" s="82" t="s">
        <v>428</v>
      </c>
      <c r="H125" s="82" t="s">
        <v>130</v>
      </c>
      <c r="I125" s="76">
        <v>755.53482599999984</v>
      </c>
      <c r="J125" s="78">
        <v>2097</v>
      </c>
      <c r="K125" s="69"/>
      <c r="L125" s="76">
        <v>15.843565308999999</v>
      </c>
      <c r="M125" s="77">
        <v>2.6989387926043836E-5</v>
      </c>
      <c r="N125" s="77">
        <f t="shared" si="1"/>
        <v>7.5715986352055506E-4</v>
      </c>
      <c r="O125" s="77">
        <f>L125/'סכום נכסי הקרן'!$C$42</f>
        <v>4.8008034468037816E-6</v>
      </c>
    </row>
    <row r="126" spans="2:15">
      <c r="B126" s="75" t="s">
        <v>930</v>
      </c>
      <c r="C126" s="69" t="s">
        <v>931</v>
      </c>
      <c r="D126" s="82" t="s">
        <v>117</v>
      </c>
      <c r="E126" s="82" t="s">
        <v>250</v>
      </c>
      <c r="F126" s="69" t="s">
        <v>932</v>
      </c>
      <c r="G126" s="82" t="s">
        <v>126</v>
      </c>
      <c r="H126" s="82" t="s">
        <v>130</v>
      </c>
      <c r="I126" s="76">
        <v>403.33507600000007</v>
      </c>
      <c r="J126" s="78">
        <v>1946</v>
      </c>
      <c r="K126" s="69"/>
      <c r="L126" s="76">
        <v>7.8489005779999994</v>
      </c>
      <c r="M126" s="77">
        <v>6.1061369590509595E-5</v>
      </c>
      <c r="N126" s="77">
        <f t="shared" si="1"/>
        <v>3.7509691628872285E-4</v>
      </c>
      <c r="O126" s="77">
        <f>L126/'סכום נכסי הקרן'!$C$42</f>
        <v>2.3783175196732856E-6</v>
      </c>
    </row>
    <row r="127" spans="2:15">
      <c r="B127" s="75" t="s">
        <v>933</v>
      </c>
      <c r="C127" s="69" t="s">
        <v>934</v>
      </c>
      <c r="D127" s="82" t="s">
        <v>117</v>
      </c>
      <c r="E127" s="82" t="s">
        <v>250</v>
      </c>
      <c r="F127" s="69" t="s">
        <v>935</v>
      </c>
      <c r="G127" s="82" t="s">
        <v>428</v>
      </c>
      <c r="H127" s="82" t="s">
        <v>130</v>
      </c>
      <c r="I127" s="76">
        <v>175.83993000000001</v>
      </c>
      <c r="J127" s="78">
        <v>11000</v>
      </c>
      <c r="K127" s="69"/>
      <c r="L127" s="76">
        <v>19.342392261000001</v>
      </c>
      <c r="M127" s="77">
        <v>3.4744011773134793E-5</v>
      </c>
      <c r="N127" s="77">
        <f t="shared" si="1"/>
        <v>9.2436789313958849E-4</v>
      </c>
      <c r="O127" s="77">
        <f>L127/'סכום נכסי הקרן'!$C$42</f>
        <v>5.8609928778651016E-6</v>
      </c>
    </row>
    <row r="128" spans="2:15">
      <c r="B128" s="75" t="s">
        <v>936</v>
      </c>
      <c r="C128" s="69" t="s">
        <v>937</v>
      </c>
      <c r="D128" s="82" t="s">
        <v>117</v>
      </c>
      <c r="E128" s="82" t="s">
        <v>250</v>
      </c>
      <c r="F128" s="69" t="s">
        <v>938</v>
      </c>
      <c r="G128" s="82" t="s">
        <v>939</v>
      </c>
      <c r="H128" s="82" t="s">
        <v>130</v>
      </c>
      <c r="I128" s="76">
        <v>541.55578300000002</v>
      </c>
      <c r="J128" s="78">
        <v>483.4</v>
      </c>
      <c r="K128" s="69"/>
      <c r="L128" s="76">
        <v>2.617880655</v>
      </c>
      <c r="M128" s="77">
        <v>1.8409602186869457E-5</v>
      </c>
      <c r="N128" s="77">
        <f t="shared" si="1"/>
        <v>1.2510783531323794E-4</v>
      </c>
      <c r="O128" s="77">
        <f>L128/'סכום נכסי הקרן'!$C$42</f>
        <v>7.9325140691064523E-7</v>
      </c>
    </row>
    <row r="129" spans="2:15">
      <c r="B129" s="75" t="s">
        <v>940</v>
      </c>
      <c r="C129" s="69" t="s">
        <v>941</v>
      </c>
      <c r="D129" s="82" t="s">
        <v>117</v>
      </c>
      <c r="E129" s="82" t="s">
        <v>250</v>
      </c>
      <c r="F129" s="69" t="s">
        <v>942</v>
      </c>
      <c r="G129" s="82" t="s">
        <v>498</v>
      </c>
      <c r="H129" s="82" t="s">
        <v>130</v>
      </c>
      <c r="I129" s="76">
        <v>1098.114</v>
      </c>
      <c r="J129" s="78">
        <v>1211</v>
      </c>
      <c r="K129" s="69"/>
      <c r="L129" s="76">
        <v>13.298160540000001</v>
      </c>
      <c r="M129" s="77">
        <v>2.4093969892246629E-5</v>
      </c>
      <c r="N129" s="77">
        <f t="shared" si="1"/>
        <v>6.3551563194057042E-4</v>
      </c>
      <c r="O129" s="77">
        <f>L129/'סכום נכסי הקרן'!$C$42</f>
        <v>4.0295131626917602E-6</v>
      </c>
    </row>
    <row r="130" spans="2:15">
      <c r="B130" s="75" t="s">
        <v>943</v>
      </c>
      <c r="C130" s="69" t="s">
        <v>944</v>
      </c>
      <c r="D130" s="82" t="s">
        <v>117</v>
      </c>
      <c r="E130" s="82" t="s">
        <v>250</v>
      </c>
      <c r="F130" s="69" t="s">
        <v>945</v>
      </c>
      <c r="G130" s="82" t="s">
        <v>808</v>
      </c>
      <c r="H130" s="82" t="s">
        <v>130</v>
      </c>
      <c r="I130" s="76">
        <v>1112.673344</v>
      </c>
      <c r="J130" s="78">
        <v>108.9</v>
      </c>
      <c r="K130" s="69"/>
      <c r="L130" s="76">
        <v>1.2117012700000001</v>
      </c>
      <c r="M130" s="77">
        <v>1.1318372731579282E-5</v>
      </c>
      <c r="N130" s="77">
        <f t="shared" si="1"/>
        <v>5.7906888400915758E-5</v>
      </c>
      <c r="O130" s="77">
        <f>L130/'סכום נכסי הקרן'!$C$42</f>
        <v>3.6716102216008607E-7</v>
      </c>
    </row>
    <row r="131" spans="2:15">
      <c r="B131" s="75" t="s">
        <v>946</v>
      </c>
      <c r="C131" s="69" t="s">
        <v>947</v>
      </c>
      <c r="D131" s="82" t="s">
        <v>117</v>
      </c>
      <c r="E131" s="82" t="s">
        <v>250</v>
      </c>
      <c r="F131" s="69" t="s">
        <v>948</v>
      </c>
      <c r="G131" s="82" t="s">
        <v>939</v>
      </c>
      <c r="H131" s="82" t="s">
        <v>130</v>
      </c>
      <c r="I131" s="76">
        <v>1208.2317740000001</v>
      </c>
      <c r="J131" s="78">
        <v>3999</v>
      </c>
      <c r="K131" s="69"/>
      <c r="L131" s="76">
        <v>48.317188635000001</v>
      </c>
      <c r="M131" s="77">
        <v>4.8855487553783295E-5</v>
      </c>
      <c r="N131" s="77">
        <f t="shared" si="1"/>
        <v>2.3090658724265762E-3</v>
      </c>
      <c r="O131" s="77">
        <f>L131/'סכום נכסי הקרן'!$C$42</f>
        <v>1.4640727715939666E-5</v>
      </c>
    </row>
    <row r="132" spans="2:15">
      <c r="B132" s="75" t="s">
        <v>949</v>
      </c>
      <c r="C132" s="69" t="s">
        <v>950</v>
      </c>
      <c r="D132" s="82" t="s">
        <v>117</v>
      </c>
      <c r="E132" s="82" t="s">
        <v>250</v>
      </c>
      <c r="F132" s="69" t="s">
        <v>951</v>
      </c>
      <c r="G132" s="82" t="s">
        <v>578</v>
      </c>
      <c r="H132" s="82" t="s">
        <v>130</v>
      </c>
      <c r="I132" s="76">
        <v>366.292396</v>
      </c>
      <c r="J132" s="78">
        <v>7908</v>
      </c>
      <c r="K132" s="69"/>
      <c r="L132" s="76">
        <v>28.966402708</v>
      </c>
      <c r="M132" s="77">
        <v>4.1391248987373658E-5</v>
      </c>
      <c r="N132" s="77">
        <f t="shared" si="1"/>
        <v>1.3842968481729329E-3</v>
      </c>
      <c r="O132" s="77">
        <f>L132/'סכום נכסי הקרן'!$C$42</f>
        <v>8.777191449646632E-6</v>
      </c>
    </row>
    <row r="133" spans="2:15">
      <c r="B133" s="75" t="s">
        <v>952</v>
      </c>
      <c r="C133" s="69" t="s">
        <v>953</v>
      </c>
      <c r="D133" s="82" t="s">
        <v>117</v>
      </c>
      <c r="E133" s="82" t="s">
        <v>250</v>
      </c>
      <c r="F133" s="69" t="s">
        <v>954</v>
      </c>
      <c r="G133" s="82" t="s">
        <v>125</v>
      </c>
      <c r="H133" s="82" t="s">
        <v>130</v>
      </c>
      <c r="I133" s="76">
        <v>4546.1919600000001</v>
      </c>
      <c r="J133" s="78">
        <v>221.9</v>
      </c>
      <c r="K133" s="69"/>
      <c r="L133" s="76">
        <v>10.087999959000001</v>
      </c>
      <c r="M133" s="77">
        <v>3.0359916505073384E-5</v>
      </c>
      <c r="N133" s="77">
        <f t="shared" si="1"/>
        <v>4.821028930787997E-4</v>
      </c>
      <c r="O133" s="77">
        <f>L133/'סכום נכסי הקרן'!$C$42</f>
        <v>3.0567933435419662E-6</v>
      </c>
    </row>
    <row r="134" spans="2:15">
      <c r="B134" s="75" t="s">
        <v>955</v>
      </c>
      <c r="C134" s="69" t="s">
        <v>956</v>
      </c>
      <c r="D134" s="82" t="s">
        <v>117</v>
      </c>
      <c r="E134" s="82" t="s">
        <v>250</v>
      </c>
      <c r="F134" s="69" t="s">
        <v>957</v>
      </c>
      <c r="G134" s="82" t="s">
        <v>152</v>
      </c>
      <c r="H134" s="82" t="s">
        <v>130</v>
      </c>
      <c r="I134" s="76">
        <v>530.78721599999994</v>
      </c>
      <c r="J134" s="78">
        <v>318.89999999999998</v>
      </c>
      <c r="K134" s="69"/>
      <c r="L134" s="76">
        <v>1.692680435</v>
      </c>
      <c r="M134" s="77">
        <v>2.9936544952993189E-5</v>
      </c>
      <c r="N134" s="77">
        <f t="shared" si="1"/>
        <v>8.0892757542425068E-5</v>
      </c>
      <c r="O134" s="77">
        <f>L134/'סכום נכסי הקרן'!$C$42</f>
        <v>5.1290387663370121E-7</v>
      </c>
    </row>
    <row r="135" spans="2:15">
      <c r="B135" s="75" t="s">
        <v>958</v>
      </c>
      <c r="C135" s="69" t="s">
        <v>959</v>
      </c>
      <c r="D135" s="82" t="s">
        <v>117</v>
      </c>
      <c r="E135" s="82" t="s">
        <v>250</v>
      </c>
      <c r="F135" s="69" t="s">
        <v>960</v>
      </c>
      <c r="G135" s="82" t="s">
        <v>126</v>
      </c>
      <c r="H135" s="82" t="s">
        <v>130</v>
      </c>
      <c r="I135" s="76">
        <v>4282.6445999999996</v>
      </c>
      <c r="J135" s="78">
        <v>365.1</v>
      </c>
      <c r="K135" s="69"/>
      <c r="L135" s="76">
        <v>15.635935434999999</v>
      </c>
      <c r="M135" s="77">
        <v>5.371193502862501E-5</v>
      </c>
      <c r="N135" s="77">
        <f t="shared" si="1"/>
        <v>7.4723728586871009E-4</v>
      </c>
      <c r="O135" s="77">
        <f>L135/'סכום נכסי הקרן'!$C$42</f>
        <v>4.7378889325945079E-6</v>
      </c>
    </row>
    <row r="136" spans="2:15">
      <c r="B136" s="75" t="s">
        <v>961</v>
      </c>
      <c r="C136" s="69" t="s">
        <v>962</v>
      </c>
      <c r="D136" s="82" t="s">
        <v>117</v>
      </c>
      <c r="E136" s="82" t="s">
        <v>250</v>
      </c>
      <c r="F136" s="69" t="s">
        <v>963</v>
      </c>
      <c r="G136" s="82" t="s">
        <v>152</v>
      </c>
      <c r="H136" s="82" t="s">
        <v>130</v>
      </c>
      <c r="I136" s="76">
        <v>4431.2298559999999</v>
      </c>
      <c r="J136" s="78">
        <v>194.5</v>
      </c>
      <c r="K136" s="69"/>
      <c r="L136" s="76">
        <v>8.6187420729999999</v>
      </c>
      <c r="M136" s="77">
        <v>4.096939200600387E-5</v>
      </c>
      <c r="N136" s="77">
        <f t="shared" si="1"/>
        <v>4.1188744101711497E-4</v>
      </c>
      <c r="O136" s="77">
        <f>L136/'סכום נכסי הקרן'!$C$42</f>
        <v>2.611589364148161E-6</v>
      </c>
    </row>
    <row r="137" spans="2:15">
      <c r="B137" s="75" t="s">
        <v>964</v>
      </c>
      <c r="C137" s="69" t="s">
        <v>965</v>
      </c>
      <c r="D137" s="82" t="s">
        <v>117</v>
      </c>
      <c r="E137" s="82" t="s">
        <v>250</v>
      </c>
      <c r="F137" s="69" t="s">
        <v>966</v>
      </c>
      <c r="G137" s="82" t="s">
        <v>367</v>
      </c>
      <c r="H137" s="82" t="s">
        <v>130</v>
      </c>
      <c r="I137" s="76">
        <v>1486.1242030000001</v>
      </c>
      <c r="J137" s="78">
        <v>885</v>
      </c>
      <c r="K137" s="69"/>
      <c r="L137" s="76">
        <v>13.152199210999999</v>
      </c>
      <c r="M137" s="77">
        <v>4.3413508880241838E-5</v>
      </c>
      <c r="N137" s="77">
        <f t="shared" si="1"/>
        <v>6.2854017800772729E-4</v>
      </c>
      <c r="O137" s="77">
        <f>L137/'סכום נכסי הקרן'!$C$42</f>
        <v>3.9852850083782091E-6</v>
      </c>
    </row>
    <row r="138" spans="2:15">
      <c r="B138" s="75" t="s">
        <v>967</v>
      </c>
      <c r="C138" s="69" t="s">
        <v>968</v>
      </c>
      <c r="D138" s="82" t="s">
        <v>117</v>
      </c>
      <c r="E138" s="82" t="s">
        <v>250</v>
      </c>
      <c r="F138" s="69" t="s">
        <v>969</v>
      </c>
      <c r="G138" s="82" t="s">
        <v>154</v>
      </c>
      <c r="H138" s="82" t="s">
        <v>130</v>
      </c>
      <c r="I138" s="76">
        <v>368.686285</v>
      </c>
      <c r="J138" s="78">
        <v>2060</v>
      </c>
      <c r="K138" s="69"/>
      <c r="L138" s="76">
        <v>7.5949374699999996</v>
      </c>
      <c r="M138" s="77">
        <v>3.1234586826952001E-5</v>
      </c>
      <c r="N138" s="77">
        <f t="shared" si="1"/>
        <v>3.6296008544022028E-4</v>
      </c>
      <c r="O138" s="77">
        <f>L138/'סכום נכסי הקרן'!$C$42</f>
        <v>2.3013634414422443E-6</v>
      </c>
    </row>
    <row r="139" spans="2:15">
      <c r="B139" s="75" t="s">
        <v>970</v>
      </c>
      <c r="C139" s="69" t="s">
        <v>971</v>
      </c>
      <c r="D139" s="82" t="s">
        <v>117</v>
      </c>
      <c r="E139" s="82" t="s">
        <v>250</v>
      </c>
      <c r="F139" s="69" t="s">
        <v>531</v>
      </c>
      <c r="G139" s="82" t="s">
        <v>127</v>
      </c>
      <c r="H139" s="82" t="s">
        <v>130</v>
      </c>
      <c r="I139" s="76">
        <v>1750.5139590000001</v>
      </c>
      <c r="J139" s="78">
        <v>834</v>
      </c>
      <c r="K139" s="69"/>
      <c r="L139" s="76">
        <v>14.599286421999999</v>
      </c>
      <c r="M139" s="77">
        <v>2.5706689830355999E-5</v>
      </c>
      <c r="N139" s="77">
        <f t="shared" si="1"/>
        <v>6.976960992801127E-4</v>
      </c>
      <c r="O139" s="77">
        <f>L139/'סכום נכסי הקרן'!$C$42</f>
        <v>4.4237709889578521E-6</v>
      </c>
    </row>
    <row r="140" spans="2:15">
      <c r="B140" s="75" t="s">
        <v>972</v>
      </c>
      <c r="C140" s="69" t="s">
        <v>973</v>
      </c>
      <c r="D140" s="82" t="s">
        <v>117</v>
      </c>
      <c r="E140" s="82" t="s">
        <v>250</v>
      </c>
      <c r="F140" s="69" t="s">
        <v>974</v>
      </c>
      <c r="G140" s="82" t="s">
        <v>367</v>
      </c>
      <c r="H140" s="82" t="s">
        <v>130</v>
      </c>
      <c r="I140" s="76">
        <v>927.82342199999994</v>
      </c>
      <c r="J140" s="78">
        <v>702.2</v>
      </c>
      <c r="K140" s="69"/>
      <c r="L140" s="76">
        <v>6.5151760729999983</v>
      </c>
      <c r="M140" s="77">
        <v>6.1122375725529901E-5</v>
      </c>
      <c r="N140" s="77">
        <f t="shared" ref="N140:N199" si="2">IFERROR(L140/$L$11,0)</f>
        <v>3.113585692383796E-4</v>
      </c>
      <c r="O140" s="77">
        <f>L140/'סכום נכסי הקרן'!$C$42</f>
        <v>1.9741818926339945E-6</v>
      </c>
    </row>
    <row r="141" spans="2:15">
      <c r="B141" s="75" t="s">
        <v>975</v>
      </c>
      <c r="C141" s="69" t="s">
        <v>976</v>
      </c>
      <c r="D141" s="82" t="s">
        <v>117</v>
      </c>
      <c r="E141" s="82" t="s">
        <v>250</v>
      </c>
      <c r="F141" s="69" t="s">
        <v>977</v>
      </c>
      <c r="G141" s="82" t="s">
        <v>152</v>
      </c>
      <c r="H141" s="82" t="s">
        <v>130</v>
      </c>
      <c r="I141" s="76">
        <v>1116.013258</v>
      </c>
      <c r="J141" s="78">
        <v>676</v>
      </c>
      <c r="K141" s="69"/>
      <c r="L141" s="76">
        <v>7.544249625</v>
      </c>
      <c r="M141" s="77">
        <v>5.683766611832891E-5</v>
      </c>
      <c r="N141" s="77">
        <f t="shared" si="2"/>
        <v>3.6053772651697025E-4</v>
      </c>
      <c r="O141" s="77">
        <f>L141/'סכום נכסי הקרן'!$C$42</f>
        <v>2.2860043744493609E-6</v>
      </c>
    </row>
    <row r="142" spans="2:15">
      <c r="B142" s="75" t="s">
        <v>978</v>
      </c>
      <c r="C142" s="69" t="s">
        <v>979</v>
      </c>
      <c r="D142" s="82" t="s">
        <v>117</v>
      </c>
      <c r="E142" s="82" t="s">
        <v>250</v>
      </c>
      <c r="F142" s="69" t="s">
        <v>980</v>
      </c>
      <c r="G142" s="82" t="s">
        <v>808</v>
      </c>
      <c r="H142" s="82" t="s">
        <v>130</v>
      </c>
      <c r="I142" s="76">
        <v>4619.9270210000004</v>
      </c>
      <c r="J142" s="78">
        <v>51.5</v>
      </c>
      <c r="K142" s="69"/>
      <c r="L142" s="76">
        <v>2.379262416</v>
      </c>
      <c r="M142" s="77">
        <v>5.0793243255114212E-5</v>
      </c>
      <c r="N142" s="77">
        <f t="shared" si="2"/>
        <v>1.1370433176141277E-4</v>
      </c>
      <c r="O142" s="77">
        <f>L142/'סכום נכסי הקרן'!$C$42</f>
        <v>7.209470207501193E-7</v>
      </c>
    </row>
    <row r="143" spans="2:15">
      <c r="B143" s="75" t="s">
        <v>981</v>
      </c>
      <c r="C143" s="69" t="s">
        <v>982</v>
      </c>
      <c r="D143" s="82" t="s">
        <v>117</v>
      </c>
      <c r="E143" s="82" t="s">
        <v>250</v>
      </c>
      <c r="F143" s="69" t="s">
        <v>983</v>
      </c>
      <c r="G143" s="82" t="s">
        <v>360</v>
      </c>
      <c r="H143" s="82" t="s">
        <v>130</v>
      </c>
      <c r="I143" s="76">
        <v>2775.5891029999998</v>
      </c>
      <c r="J143" s="78">
        <v>97.2</v>
      </c>
      <c r="K143" s="69"/>
      <c r="L143" s="76">
        <v>2.6978726100000001</v>
      </c>
      <c r="M143" s="77">
        <v>1.5874112548780589E-5</v>
      </c>
      <c r="N143" s="77">
        <f t="shared" si="2"/>
        <v>1.2893063002827201E-4</v>
      </c>
      <c r="O143" s="77">
        <f>L143/'סכום נכסי הקרן'!$C$42</f>
        <v>8.1748999499298967E-7</v>
      </c>
    </row>
    <row r="144" spans="2:15">
      <c r="B144" s="75" t="s">
        <v>984</v>
      </c>
      <c r="C144" s="69" t="s">
        <v>985</v>
      </c>
      <c r="D144" s="82" t="s">
        <v>117</v>
      </c>
      <c r="E144" s="82" t="s">
        <v>250</v>
      </c>
      <c r="F144" s="69" t="s">
        <v>986</v>
      </c>
      <c r="G144" s="82" t="s">
        <v>508</v>
      </c>
      <c r="H144" s="82" t="s">
        <v>130</v>
      </c>
      <c r="I144" s="76">
        <v>643.629323</v>
      </c>
      <c r="J144" s="78">
        <v>1780</v>
      </c>
      <c r="K144" s="69"/>
      <c r="L144" s="76">
        <v>11.456601949</v>
      </c>
      <c r="M144" s="77">
        <v>4.5216768769759483E-5</v>
      </c>
      <c r="N144" s="77">
        <f t="shared" si="2"/>
        <v>5.4750802606194919E-4</v>
      </c>
      <c r="O144" s="77">
        <f>L144/'סכום נכסי הקרן'!$C$42</f>
        <v>3.4714972957617466E-6</v>
      </c>
    </row>
    <row r="145" spans="2:15">
      <c r="B145" s="75" t="s">
        <v>987</v>
      </c>
      <c r="C145" s="69" t="s">
        <v>988</v>
      </c>
      <c r="D145" s="82" t="s">
        <v>117</v>
      </c>
      <c r="E145" s="82" t="s">
        <v>250</v>
      </c>
      <c r="F145" s="69" t="s">
        <v>989</v>
      </c>
      <c r="G145" s="82" t="s">
        <v>990</v>
      </c>
      <c r="H145" s="82" t="s">
        <v>130</v>
      </c>
      <c r="I145" s="76">
        <v>3942.394526</v>
      </c>
      <c r="J145" s="78">
        <v>670.4</v>
      </c>
      <c r="K145" s="69"/>
      <c r="L145" s="76">
        <v>26.429812901000005</v>
      </c>
      <c r="M145" s="77">
        <v>4.1896095604506428E-5</v>
      </c>
      <c r="N145" s="77">
        <f t="shared" si="2"/>
        <v>1.2630738813332191E-3</v>
      </c>
      <c r="O145" s="77">
        <f>L145/'סכום נכסי הקרן'!$C$42</f>
        <v>8.0085722120527213E-6</v>
      </c>
    </row>
    <row r="146" spans="2:15">
      <c r="B146" s="75" t="s">
        <v>991</v>
      </c>
      <c r="C146" s="69" t="s">
        <v>992</v>
      </c>
      <c r="D146" s="82" t="s">
        <v>117</v>
      </c>
      <c r="E146" s="82" t="s">
        <v>250</v>
      </c>
      <c r="F146" s="69" t="s">
        <v>993</v>
      </c>
      <c r="G146" s="82" t="s">
        <v>578</v>
      </c>
      <c r="H146" s="82" t="s">
        <v>130</v>
      </c>
      <c r="I146" s="76">
        <v>556.383781</v>
      </c>
      <c r="J146" s="78">
        <v>227.3</v>
      </c>
      <c r="K146" s="69"/>
      <c r="L146" s="76">
        <v>1.2646603330000001</v>
      </c>
      <c r="M146" s="77">
        <v>7.5631579274325927E-6</v>
      </c>
      <c r="N146" s="77">
        <f t="shared" si="2"/>
        <v>6.0437788241400426E-5</v>
      </c>
      <c r="O146" s="77">
        <f>L146/'סכום נכסי הקרן'!$C$42</f>
        <v>3.8320829733024451E-7</v>
      </c>
    </row>
    <row r="147" spans="2:15">
      <c r="B147" s="75" t="s">
        <v>994</v>
      </c>
      <c r="C147" s="69" t="s">
        <v>995</v>
      </c>
      <c r="D147" s="82" t="s">
        <v>117</v>
      </c>
      <c r="E147" s="82" t="s">
        <v>250</v>
      </c>
      <c r="F147" s="69" t="s">
        <v>996</v>
      </c>
      <c r="G147" s="82" t="s">
        <v>498</v>
      </c>
      <c r="H147" s="82" t="s">
        <v>130</v>
      </c>
      <c r="I147" s="76">
        <v>1256.9155599999999</v>
      </c>
      <c r="J147" s="78">
        <v>428.7</v>
      </c>
      <c r="K147" s="69"/>
      <c r="L147" s="76">
        <v>5.3883970040000015</v>
      </c>
      <c r="M147" s="77">
        <v>1.7282311331271352E-5</v>
      </c>
      <c r="N147" s="77">
        <f t="shared" si="2"/>
        <v>2.5751009072595666E-4</v>
      </c>
      <c r="O147" s="77">
        <f>L147/'סכום נכסי הקרן'!$C$42</f>
        <v>1.6327533863135967E-6</v>
      </c>
    </row>
    <row r="148" spans="2:15">
      <c r="B148" s="75" t="s">
        <v>997</v>
      </c>
      <c r="C148" s="69" t="s">
        <v>998</v>
      </c>
      <c r="D148" s="82" t="s">
        <v>117</v>
      </c>
      <c r="E148" s="82" t="s">
        <v>250</v>
      </c>
      <c r="F148" s="69" t="s">
        <v>999</v>
      </c>
      <c r="G148" s="82" t="s">
        <v>360</v>
      </c>
      <c r="H148" s="82" t="s">
        <v>130</v>
      </c>
      <c r="I148" s="76">
        <v>1845.7264829999999</v>
      </c>
      <c r="J148" s="78">
        <v>353.6</v>
      </c>
      <c r="K148" s="69"/>
      <c r="L148" s="76">
        <v>6.5264888440000011</v>
      </c>
      <c r="M148" s="77">
        <v>1.4780489007828685E-5</v>
      </c>
      <c r="N148" s="77">
        <f t="shared" si="2"/>
        <v>3.1189920362081468E-4</v>
      </c>
      <c r="O148" s="77">
        <f>L148/'סכום נכסי הקרן'!$C$42</f>
        <v>1.9776098073079012E-6</v>
      </c>
    </row>
    <row r="149" spans="2:15">
      <c r="B149" s="75" t="s">
        <v>1000</v>
      </c>
      <c r="C149" s="69" t="s">
        <v>1001</v>
      </c>
      <c r="D149" s="82" t="s">
        <v>117</v>
      </c>
      <c r="E149" s="82" t="s">
        <v>250</v>
      </c>
      <c r="F149" s="69" t="s">
        <v>1002</v>
      </c>
      <c r="G149" s="82" t="s">
        <v>482</v>
      </c>
      <c r="H149" s="82" t="s">
        <v>130</v>
      </c>
      <c r="I149" s="76">
        <v>442.788116</v>
      </c>
      <c r="J149" s="78">
        <v>7273</v>
      </c>
      <c r="K149" s="69"/>
      <c r="L149" s="76">
        <v>32.203979660000002</v>
      </c>
      <c r="M149" s="77">
        <v>7.4661791554735614E-6</v>
      </c>
      <c r="N149" s="77">
        <f t="shared" si="2"/>
        <v>1.5390198082708795E-3</v>
      </c>
      <c r="O149" s="77">
        <f>L149/'סכום נכסי הקרן'!$C$42</f>
        <v>9.75821878076287E-6</v>
      </c>
    </row>
    <row r="150" spans="2:15">
      <c r="B150" s="75" t="s">
        <v>1003</v>
      </c>
      <c r="C150" s="69" t="s">
        <v>1004</v>
      </c>
      <c r="D150" s="82" t="s">
        <v>117</v>
      </c>
      <c r="E150" s="82" t="s">
        <v>250</v>
      </c>
      <c r="F150" s="69" t="s">
        <v>1005</v>
      </c>
      <c r="G150" s="82" t="s">
        <v>126</v>
      </c>
      <c r="H150" s="82" t="s">
        <v>130</v>
      </c>
      <c r="I150" s="76">
        <v>644.163006</v>
      </c>
      <c r="J150" s="78">
        <v>1355</v>
      </c>
      <c r="K150" s="76">
        <v>0.64416300599999998</v>
      </c>
      <c r="L150" s="76">
        <v>9.372571743</v>
      </c>
      <c r="M150" s="77">
        <v>5.5894239976898268E-5</v>
      </c>
      <c r="N150" s="77">
        <f t="shared" si="2"/>
        <v>4.4791276479513593E-4</v>
      </c>
      <c r="O150" s="77">
        <f>L150/'סכום נכסי הקרן'!$C$42</f>
        <v>2.8400094203323065E-6</v>
      </c>
    </row>
    <row r="151" spans="2:15">
      <c r="B151" s="75" t="s">
        <v>1006</v>
      </c>
      <c r="C151" s="69" t="s">
        <v>1007</v>
      </c>
      <c r="D151" s="82" t="s">
        <v>117</v>
      </c>
      <c r="E151" s="82" t="s">
        <v>250</v>
      </c>
      <c r="F151" s="69" t="s">
        <v>1008</v>
      </c>
      <c r="G151" s="82" t="s">
        <v>456</v>
      </c>
      <c r="H151" s="82" t="s">
        <v>130</v>
      </c>
      <c r="I151" s="76">
        <v>270.20742100000001</v>
      </c>
      <c r="J151" s="78">
        <v>26800</v>
      </c>
      <c r="K151" s="69"/>
      <c r="L151" s="76">
        <v>72.415588937999999</v>
      </c>
      <c r="M151" s="77">
        <v>7.4025536464931163E-5</v>
      </c>
      <c r="N151" s="77">
        <f t="shared" si="2"/>
        <v>3.4607221523497746E-3</v>
      </c>
      <c r="O151" s="77">
        <f>L151/'סכום נכסי הקרן'!$C$42</f>
        <v>2.1942852015662823E-5</v>
      </c>
    </row>
    <row r="152" spans="2:15">
      <c r="B152" s="75" t="s">
        <v>1009</v>
      </c>
      <c r="C152" s="69" t="s">
        <v>1010</v>
      </c>
      <c r="D152" s="82" t="s">
        <v>117</v>
      </c>
      <c r="E152" s="82" t="s">
        <v>250</v>
      </c>
      <c r="F152" s="69" t="s">
        <v>1011</v>
      </c>
      <c r="G152" s="82" t="s">
        <v>808</v>
      </c>
      <c r="H152" s="82" t="s">
        <v>130</v>
      </c>
      <c r="I152" s="76">
        <v>785.70056699999998</v>
      </c>
      <c r="J152" s="78">
        <v>654.6</v>
      </c>
      <c r="K152" s="69"/>
      <c r="L152" s="76">
        <v>5.1431959120000004</v>
      </c>
      <c r="M152" s="77">
        <v>3.5921774939475488E-5</v>
      </c>
      <c r="N152" s="77">
        <f t="shared" si="2"/>
        <v>2.457919943421617E-4</v>
      </c>
      <c r="O152" s="77">
        <f>L152/'סכום נכסי הקרן'!$C$42</f>
        <v>1.5584543112837509E-6</v>
      </c>
    </row>
    <row r="153" spans="2:15">
      <c r="B153" s="75" t="s">
        <v>1012</v>
      </c>
      <c r="C153" s="69" t="s">
        <v>1013</v>
      </c>
      <c r="D153" s="82" t="s">
        <v>117</v>
      </c>
      <c r="E153" s="82" t="s">
        <v>250</v>
      </c>
      <c r="F153" s="69" t="s">
        <v>1014</v>
      </c>
      <c r="G153" s="82" t="s">
        <v>508</v>
      </c>
      <c r="H153" s="82" t="s">
        <v>130</v>
      </c>
      <c r="I153" s="76">
        <v>27.143274999999999</v>
      </c>
      <c r="J153" s="78">
        <v>11220</v>
      </c>
      <c r="K153" s="69"/>
      <c r="L153" s="76">
        <v>3.0454754739999998</v>
      </c>
      <c r="M153" s="77">
        <v>8.1638231076291555E-6</v>
      </c>
      <c r="N153" s="77">
        <f t="shared" si="2"/>
        <v>1.4554248045035392E-4</v>
      </c>
      <c r="O153" s="77">
        <f>L153/'סכום נכסי הקרן'!$C$42</f>
        <v>9.2281812001180167E-7</v>
      </c>
    </row>
    <row r="154" spans="2:15">
      <c r="B154" s="75" t="s">
        <v>1015</v>
      </c>
      <c r="C154" s="69" t="s">
        <v>1016</v>
      </c>
      <c r="D154" s="82" t="s">
        <v>117</v>
      </c>
      <c r="E154" s="82" t="s">
        <v>250</v>
      </c>
      <c r="F154" s="69" t="s">
        <v>1017</v>
      </c>
      <c r="G154" s="82" t="s">
        <v>125</v>
      </c>
      <c r="H154" s="82" t="s">
        <v>130</v>
      </c>
      <c r="I154" s="76">
        <v>1745.596605</v>
      </c>
      <c r="J154" s="78">
        <v>881.6</v>
      </c>
      <c r="K154" s="69"/>
      <c r="L154" s="76">
        <v>15.389179670999999</v>
      </c>
      <c r="M154" s="77">
        <v>4.4058351609196813E-5</v>
      </c>
      <c r="N154" s="77">
        <f t="shared" si="2"/>
        <v>7.3544489211457083E-4</v>
      </c>
      <c r="O154" s="77">
        <f>L154/'סכום נכסי הקרן'!$C$42</f>
        <v>4.6631187720134824E-6</v>
      </c>
    </row>
    <row r="155" spans="2:15">
      <c r="B155" s="75" t="s">
        <v>1020</v>
      </c>
      <c r="C155" s="69" t="s">
        <v>1021</v>
      </c>
      <c r="D155" s="82" t="s">
        <v>117</v>
      </c>
      <c r="E155" s="82" t="s">
        <v>250</v>
      </c>
      <c r="F155" s="69" t="s">
        <v>1022</v>
      </c>
      <c r="G155" s="82" t="s">
        <v>428</v>
      </c>
      <c r="H155" s="82" t="s">
        <v>130</v>
      </c>
      <c r="I155" s="76">
        <v>847.04835300000002</v>
      </c>
      <c r="J155" s="78">
        <v>7550</v>
      </c>
      <c r="K155" s="69"/>
      <c r="L155" s="76">
        <v>63.952150634999995</v>
      </c>
      <c r="M155" s="77">
        <v>3.3881934120000003E-5</v>
      </c>
      <c r="N155" s="77">
        <f t="shared" si="2"/>
        <v>3.0562566380899301E-3</v>
      </c>
      <c r="O155" s="77">
        <f>L155/'סכום נכסי הקרן'!$C$42</f>
        <v>1.9378321685247053E-5</v>
      </c>
    </row>
    <row r="156" spans="2:15">
      <c r="B156" s="75" t="s">
        <v>1023</v>
      </c>
      <c r="C156" s="69" t="s">
        <v>1024</v>
      </c>
      <c r="D156" s="82" t="s">
        <v>117</v>
      </c>
      <c r="E156" s="82" t="s">
        <v>250</v>
      </c>
      <c r="F156" s="69" t="s">
        <v>1025</v>
      </c>
      <c r="G156" s="82" t="s">
        <v>360</v>
      </c>
      <c r="H156" s="82" t="s">
        <v>130</v>
      </c>
      <c r="I156" s="76">
        <v>2455.1506530000001</v>
      </c>
      <c r="J156" s="78">
        <v>701.5</v>
      </c>
      <c r="K156" s="76">
        <v>1.0599450070000001</v>
      </c>
      <c r="L156" s="76">
        <v>18.282826840000002</v>
      </c>
      <c r="M156" s="77">
        <v>1.7665751627290048E-5</v>
      </c>
      <c r="N156" s="77">
        <f t="shared" si="2"/>
        <v>8.737315373756663E-4</v>
      </c>
      <c r="O156" s="77">
        <f>L156/'סכום נכסי הקרן'!$C$42</f>
        <v>5.5399309687529308E-6</v>
      </c>
    </row>
    <row r="157" spans="2:15">
      <c r="B157" s="75" t="s">
        <v>1026</v>
      </c>
      <c r="C157" s="69" t="s">
        <v>1027</v>
      </c>
      <c r="D157" s="82" t="s">
        <v>117</v>
      </c>
      <c r="E157" s="82" t="s">
        <v>250</v>
      </c>
      <c r="F157" s="69" t="s">
        <v>1028</v>
      </c>
      <c r="G157" s="82" t="s">
        <v>152</v>
      </c>
      <c r="H157" s="82" t="s">
        <v>130</v>
      </c>
      <c r="I157" s="76">
        <v>362.37761999999998</v>
      </c>
      <c r="J157" s="78">
        <v>546.4</v>
      </c>
      <c r="K157" s="69"/>
      <c r="L157" s="76">
        <v>1.9800313159999998</v>
      </c>
      <c r="M157" s="77">
        <v>4.7804261121311326E-5</v>
      </c>
      <c r="N157" s="77">
        <f t="shared" si="2"/>
        <v>9.4625181374886528E-5</v>
      </c>
      <c r="O157" s="77">
        <f>L157/'סכום נכסי הקרן'!$C$42</f>
        <v>5.9997487820701909E-7</v>
      </c>
    </row>
    <row r="158" spans="2:15">
      <c r="B158" s="75" t="s">
        <v>1029</v>
      </c>
      <c r="C158" s="69" t="s">
        <v>1030</v>
      </c>
      <c r="D158" s="82" t="s">
        <v>117</v>
      </c>
      <c r="E158" s="82" t="s">
        <v>250</v>
      </c>
      <c r="F158" s="69" t="s">
        <v>1031</v>
      </c>
      <c r="G158" s="82" t="s">
        <v>498</v>
      </c>
      <c r="H158" s="82" t="s">
        <v>130</v>
      </c>
      <c r="I158" s="76">
        <v>1186.9640509999999</v>
      </c>
      <c r="J158" s="78">
        <v>701.5</v>
      </c>
      <c r="K158" s="69"/>
      <c r="L158" s="76">
        <v>8.3265528200000016</v>
      </c>
      <c r="M158" s="77">
        <v>4.2446178743017932E-5</v>
      </c>
      <c r="N158" s="77">
        <f t="shared" si="2"/>
        <v>3.9792379264574879E-4</v>
      </c>
      <c r="O158" s="77">
        <f>L158/'סכום נכסי הקרן'!$C$42</f>
        <v>2.5230522738175787E-6</v>
      </c>
    </row>
    <row r="159" spans="2:15">
      <c r="B159" s="75" t="s">
        <v>1032</v>
      </c>
      <c r="C159" s="69" t="s">
        <v>1033</v>
      </c>
      <c r="D159" s="82" t="s">
        <v>117</v>
      </c>
      <c r="E159" s="82" t="s">
        <v>250</v>
      </c>
      <c r="F159" s="69" t="s">
        <v>1034</v>
      </c>
      <c r="G159" s="82" t="s">
        <v>154</v>
      </c>
      <c r="H159" s="82" t="s">
        <v>130</v>
      </c>
      <c r="I159" s="76">
        <v>7243.7128439999997</v>
      </c>
      <c r="J159" s="78">
        <v>44.1</v>
      </c>
      <c r="K159" s="69"/>
      <c r="L159" s="76">
        <v>3.1944773660000001</v>
      </c>
      <c r="M159" s="77">
        <v>5.276273503201209E-5</v>
      </c>
      <c r="N159" s="77">
        <f t="shared" si="2"/>
        <v>1.5266324209779308E-4</v>
      </c>
      <c r="O159" s="77">
        <f>L159/'סכום נכסי הקרן'!$C$42</f>
        <v>9.6796760390275013E-7</v>
      </c>
    </row>
    <row r="160" spans="2:15">
      <c r="B160" s="75" t="s">
        <v>1035</v>
      </c>
      <c r="C160" s="69" t="s">
        <v>1036</v>
      </c>
      <c r="D160" s="82" t="s">
        <v>117</v>
      </c>
      <c r="E160" s="82" t="s">
        <v>250</v>
      </c>
      <c r="F160" s="69" t="s">
        <v>1037</v>
      </c>
      <c r="G160" s="82" t="s">
        <v>890</v>
      </c>
      <c r="H160" s="82" t="s">
        <v>130</v>
      </c>
      <c r="I160" s="76">
        <v>78.499590999999995</v>
      </c>
      <c r="J160" s="78">
        <v>711</v>
      </c>
      <c r="K160" s="69"/>
      <c r="L160" s="76">
        <v>0.558132089</v>
      </c>
      <c r="M160" s="77">
        <v>4.2096562939837638E-6</v>
      </c>
      <c r="N160" s="77">
        <f t="shared" si="2"/>
        <v>2.6672987303787328E-5</v>
      </c>
      <c r="O160" s="77">
        <f>L160/'סכום נכסי הקרן'!$C$42</f>
        <v>1.6912117975875698E-7</v>
      </c>
    </row>
    <row r="161" spans="2:15">
      <c r="B161" s="75" t="s">
        <v>1038</v>
      </c>
      <c r="C161" s="69" t="s">
        <v>1039</v>
      </c>
      <c r="D161" s="82" t="s">
        <v>117</v>
      </c>
      <c r="E161" s="82" t="s">
        <v>250</v>
      </c>
      <c r="F161" s="69" t="s">
        <v>1040</v>
      </c>
      <c r="G161" s="82" t="s">
        <v>367</v>
      </c>
      <c r="H161" s="82" t="s">
        <v>130</v>
      </c>
      <c r="I161" s="76">
        <v>7077.5621570000003</v>
      </c>
      <c r="J161" s="78">
        <v>861.4</v>
      </c>
      <c r="K161" s="76">
        <v>0.79577985900000003</v>
      </c>
      <c r="L161" s="76">
        <v>61.761900273000002</v>
      </c>
      <c r="M161" s="77">
        <v>6.6314733557704884E-5</v>
      </c>
      <c r="N161" s="77">
        <f t="shared" si="2"/>
        <v>2.9515851432070379E-3</v>
      </c>
      <c r="O161" s="77">
        <f>L161/'סכום נכסי הקרן'!$C$42</f>
        <v>1.8714647740514442E-5</v>
      </c>
    </row>
    <row r="162" spans="2:15">
      <c r="B162" s="75" t="s">
        <v>1041</v>
      </c>
      <c r="C162" s="69" t="s">
        <v>1042</v>
      </c>
      <c r="D162" s="82" t="s">
        <v>117</v>
      </c>
      <c r="E162" s="82" t="s">
        <v>250</v>
      </c>
      <c r="F162" s="69" t="s">
        <v>1043</v>
      </c>
      <c r="G162" s="82" t="s">
        <v>152</v>
      </c>
      <c r="H162" s="82" t="s">
        <v>130</v>
      </c>
      <c r="I162" s="76">
        <v>2953.9821149999998</v>
      </c>
      <c r="J162" s="78">
        <v>265.39999999999998</v>
      </c>
      <c r="K162" s="69"/>
      <c r="L162" s="76">
        <v>7.8398685299999995</v>
      </c>
      <c r="M162" s="77">
        <v>3.8619907990192261E-5</v>
      </c>
      <c r="N162" s="77">
        <f t="shared" si="2"/>
        <v>3.7466527706499924E-4</v>
      </c>
      <c r="O162" s="77">
        <f>L162/'סכום נכסי הקרן'!$C$42</f>
        <v>2.3755806933135351E-6</v>
      </c>
    </row>
    <row r="163" spans="2:15">
      <c r="B163" s="75" t="s">
        <v>1044</v>
      </c>
      <c r="C163" s="69" t="s">
        <v>1045</v>
      </c>
      <c r="D163" s="82" t="s">
        <v>117</v>
      </c>
      <c r="E163" s="82" t="s">
        <v>250</v>
      </c>
      <c r="F163" s="69" t="s">
        <v>1046</v>
      </c>
      <c r="G163" s="82" t="s">
        <v>456</v>
      </c>
      <c r="H163" s="82" t="s">
        <v>130</v>
      </c>
      <c r="I163" s="76">
        <v>8.3967449999999992</v>
      </c>
      <c r="J163" s="78">
        <v>168.7</v>
      </c>
      <c r="K163" s="69"/>
      <c r="L163" s="76">
        <v>1.4165314E-2</v>
      </c>
      <c r="M163" s="77">
        <v>1.224800356730108E-6</v>
      </c>
      <c r="N163" s="77">
        <f t="shared" si="2"/>
        <v>6.7695667015511967E-7</v>
      </c>
      <c r="O163" s="77">
        <f>L163/'סכום נכסי הקרן'!$C$42</f>
        <v>4.2922717803692466E-9</v>
      </c>
    </row>
    <row r="164" spans="2:15">
      <c r="B164" s="75" t="s">
        <v>1047</v>
      </c>
      <c r="C164" s="69" t="s">
        <v>1048</v>
      </c>
      <c r="D164" s="82" t="s">
        <v>117</v>
      </c>
      <c r="E164" s="82" t="s">
        <v>250</v>
      </c>
      <c r="F164" s="69" t="s">
        <v>1049</v>
      </c>
      <c r="G164" s="82" t="s">
        <v>1050</v>
      </c>
      <c r="H164" s="82" t="s">
        <v>130</v>
      </c>
      <c r="I164" s="76">
        <v>892.217625</v>
      </c>
      <c r="J164" s="78">
        <v>751.1</v>
      </c>
      <c r="K164" s="69"/>
      <c r="L164" s="76">
        <v>6.7014465809999999</v>
      </c>
      <c r="M164" s="77">
        <v>1.787377487830267E-5</v>
      </c>
      <c r="N164" s="77">
        <f t="shared" si="2"/>
        <v>3.2026038834692764E-4</v>
      </c>
      <c r="O164" s="77">
        <f>L164/'סכום נכסי הקרן'!$C$42</f>
        <v>2.0306242450593239E-6</v>
      </c>
    </row>
    <row r="165" spans="2:15">
      <c r="B165" s="75" t="s">
        <v>1051</v>
      </c>
      <c r="C165" s="69" t="s">
        <v>1052</v>
      </c>
      <c r="D165" s="82" t="s">
        <v>117</v>
      </c>
      <c r="E165" s="82" t="s">
        <v>250</v>
      </c>
      <c r="F165" s="69" t="s">
        <v>1053</v>
      </c>
      <c r="G165" s="82" t="s">
        <v>367</v>
      </c>
      <c r="H165" s="82" t="s">
        <v>130</v>
      </c>
      <c r="I165" s="76">
        <v>405.37262600000003</v>
      </c>
      <c r="J165" s="78">
        <v>490</v>
      </c>
      <c r="K165" s="69"/>
      <c r="L165" s="76">
        <v>1.9863258699999999</v>
      </c>
      <c r="M165" s="77">
        <v>2.7008865089337489E-5</v>
      </c>
      <c r="N165" s="77">
        <f t="shared" si="2"/>
        <v>9.4925996472663515E-5</v>
      </c>
      <c r="O165" s="77">
        <f>L165/'סכום נכסי הקרן'!$C$42</f>
        <v>6.0188220878255103E-7</v>
      </c>
    </row>
    <row r="166" spans="2:15">
      <c r="B166" s="75" t="s">
        <v>1054</v>
      </c>
      <c r="C166" s="69" t="s">
        <v>1055</v>
      </c>
      <c r="D166" s="82" t="s">
        <v>117</v>
      </c>
      <c r="E166" s="82" t="s">
        <v>250</v>
      </c>
      <c r="F166" s="69" t="s">
        <v>1056</v>
      </c>
      <c r="G166" s="82" t="s">
        <v>367</v>
      </c>
      <c r="H166" s="82" t="s">
        <v>130</v>
      </c>
      <c r="I166" s="76">
        <v>889.37186299999996</v>
      </c>
      <c r="J166" s="78">
        <v>2190</v>
      </c>
      <c r="K166" s="69"/>
      <c r="L166" s="76">
        <v>19.477243789999999</v>
      </c>
      <c r="M166" s="77">
        <v>3.4571623969645353E-5</v>
      </c>
      <c r="N166" s="77">
        <f t="shared" si="2"/>
        <v>9.3081241262127205E-4</v>
      </c>
      <c r="O166" s="77">
        <f>L166/'סכום נכסי הקרן'!$C$42</f>
        <v>5.9018546203203931E-6</v>
      </c>
    </row>
    <row r="167" spans="2:15">
      <c r="B167" s="75" t="s">
        <v>1057</v>
      </c>
      <c r="C167" s="69" t="s">
        <v>1058</v>
      </c>
      <c r="D167" s="82" t="s">
        <v>117</v>
      </c>
      <c r="E167" s="82" t="s">
        <v>250</v>
      </c>
      <c r="F167" s="69" t="s">
        <v>1059</v>
      </c>
      <c r="G167" s="82" t="s">
        <v>438</v>
      </c>
      <c r="H167" s="82" t="s">
        <v>130</v>
      </c>
      <c r="I167" s="76">
        <v>12338.900310000003</v>
      </c>
      <c r="J167" s="78">
        <v>150.1</v>
      </c>
      <c r="K167" s="69"/>
      <c r="L167" s="76">
        <v>18.520689367999999</v>
      </c>
      <c r="M167" s="77">
        <v>5.4035641556004685E-5</v>
      </c>
      <c r="N167" s="77">
        <f t="shared" si="2"/>
        <v>8.8509892569544214E-4</v>
      </c>
      <c r="O167" s="77">
        <f>L167/'סכום נכסי הקרן'!$C$42</f>
        <v>5.6120063647901585E-6</v>
      </c>
    </row>
    <row r="168" spans="2:15">
      <c r="B168" s="75" t="s">
        <v>1060</v>
      </c>
      <c r="C168" s="69" t="s">
        <v>1061</v>
      </c>
      <c r="D168" s="82" t="s">
        <v>117</v>
      </c>
      <c r="E168" s="82" t="s">
        <v>250</v>
      </c>
      <c r="F168" s="69" t="s">
        <v>1062</v>
      </c>
      <c r="G168" s="82" t="s">
        <v>578</v>
      </c>
      <c r="H168" s="82" t="s">
        <v>130</v>
      </c>
      <c r="I168" s="76">
        <v>4941.5129999999999</v>
      </c>
      <c r="J168" s="78">
        <v>414.8</v>
      </c>
      <c r="K168" s="69"/>
      <c r="L168" s="76">
        <v>20.497395923999999</v>
      </c>
      <c r="M168" s="77">
        <v>1.7187273486139612E-5</v>
      </c>
      <c r="N168" s="77">
        <f t="shared" si="2"/>
        <v>9.7956521765505235E-4</v>
      </c>
      <c r="O168" s="77">
        <f>L168/'סכום נכסי הקרן'!$C$42</f>
        <v>6.2109737980845902E-6</v>
      </c>
    </row>
    <row r="169" spans="2:15">
      <c r="B169" s="75" t="s">
        <v>1063</v>
      </c>
      <c r="C169" s="69" t="s">
        <v>1064</v>
      </c>
      <c r="D169" s="82" t="s">
        <v>117</v>
      </c>
      <c r="E169" s="82" t="s">
        <v>250</v>
      </c>
      <c r="F169" s="69" t="s">
        <v>1065</v>
      </c>
      <c r="G169" s="82" t="s">
        <v>428</v>
      </c>
      <c r="H169" s="82" t="s">
        <v>130</v>
      </c>
      <c r="I169" s="76">
        <v>4151.9690339999997</v>
      </c>
      <c r="J169" s="78">
        <v>483.7</v>
      </c>
      <c r="K169" s="69"/>
      <c r="L169" s="76">
        <v>20.083074217</v>
      </c>
      <c r="M169" s="77">
        <v>2.7226440115814741E-5</v>
      </c>
      <c r="N169" s="77">
        <f t="shared" si="2"/>
        <v>9.5976489108666821E-4</v>
      </c>
      <c r="O169" s="77">
        <f>L169/'סכום נכסי הקרן'!$C$42</f>
        <v>6.0854290081173145E-6</v>
      </c>
    </row>
    <row r="170" spans="2:15">
      <c r="B170" s="75" t="s">
        <v>1066</v>
      </c>
      <c r="C170" s="69" t="s">
        <v>1067</v>
      </c>
      <c r="D170" s="82" t="s">
        <v>117</v>
      </c>
      <c r="E170" s="82" t="s">
        <v>250</v>
      </c>
      <c r="F170" s="69" t="s">
        <v>1068</v>
      </c>
      <c r="G170" s="82" t="s">
        <v>578</v>
      </c>
      <c r="H170" s="82" t="s">
        <v>130</v>
      </c>
      <c r="I170" s="76">
        <v>77.085955999999996</v>
      </c>
      <c r="J170" s="78">
        <v>17030</v>
      </c>
      <c r="K170" s="69"/>
      <c r="L170" s="76">
        <v>13.127738244</v>
      </c>
      <c r="M170" s="77">
        <v>3.4098736259045441E-5</v>
      </c>
      <c r="N170" s="77">
        <f t="shared" si="2"/>
        <v>6.2737119475969659E-4</v>
      </c>
      <c r="O170" s="77">
        <f>L170/'סכום נכסי הקרן'!$C$42</f>
        <v>3.9778730217201914E-6</v>
      </c>
    </row>
    <row r="171" spans="2:15">
      <c r="B171" s="75" t="s">
        <v>1069</v>
      </c>
      <c r="C171" s="69" t="s">
        <v>1070</v>
      </c>
      <c r="D171" s="82" t="s">
        <v>117</v>
      </c>
      <c r="E171" s="82" t="s">
        <v>250</v>
      </c>
      <c r="F171" s="69" t="s">
        <v>1071</v>
      </c>
      <c r="G171" s="82" t="s">
        <v>1072</v>
      </c>
      <c r="H171" s="82" t="s">
        <v>130</v>
      </c>
      <c r="I171" s="76">
        <v>364.39540399999998</v>
      </c>
      <c r="J171" s="78">
        <v>1684</v>
      </c>
      <c r="K171" s="69"/>
      <c r="L171" s="76">
        <v>6.1364186109999999</v>
      </c>
      <c r="M171" s="77">
        <v>8.1302040488302108E-6</v>
      </c>
      <c r="N171" s="77">
        <f t="shared" si="2"/>
        <v>2.9325784868450245E-4</v>
      </c>
      <c r="O171" s="77">
        <f>L171/'סכום נכסי הקרן'!$C$42</f>
        <v>1.8594135249333654E-6</v>
      </c>
    </row>
    <row r="172" spans="2:15">
      <c r="B172" s="75" t="s">
        <v>1073</v>
      </c>
      <c r="C172" s="69" t="s">
        <v>1074</v>
      </c>
      <c r="D172" s="82" t="s">
        <v>117</v>
      </c>
      <c r="E172" s="82" t="s">
        <v>250</v>
      </c>
      <c r="F172" s="69" t="s">
        <v>500</v>
      </c>
      <c r="G172" s="82" t="s">
        <v>428</v>
      </c>
      <c r="H172" s="82" t="s">
        <v>130</v>
      </c>
      <c r="I172" s="76">
        <v>588.52878999999996</v>
      </c>
      <c r="J172" s="78">
        <v>5.0999999999999996</v>
      </c>
      <c r="K172" s="69"/>
      <c r="L172" s="76">
        <v>3.0014970000000002E-2</v>
      </c>
      <c r="M172" s="77">
        <v>2.3943526391981471E-5</v>
      </c>
      <c r="N172" s="77">
        <f t="shared" si="2"/>
        <v>1.4344076062137283E-6</v>
      </c>
      <c r="O172" s="77">
        <f>L172/'סכום נכסי הקרן'!$C$42</f>
        <v>9.0949207846454757E-9</v>
      </c>
    </row>
    <row r="173" spans="2:15">
      <c r="B173" s="75" t="s">
        <v>1075</v>
      </c>
      <c r="C173" s="69" t="s">
        <v>1076</v>
      </c>
      <c r="D173" s="82" t="s">
        <v>117</v>
      </c>
      <c r="E173" s="82" t="s">
        <v>250</v>
      </c>
      <c r="F173" s="69" t="s">
        <v>1077</v>
      </c>
      <c r="G173" s="82" t="s">
        <v>508</v>
      </c>
      <c r="H173" s="82" t="s">
        <v>130</v>
      </c>
      <c r="I173" s="76">
        <v>468.58610800000002</v>
      </c>
      <c r="J173" s="78">
        <v>7922</v>
      </c>
      <c r="K173" s="69"/>
      <c r="L173" s="76">
        <v>37.121391473000003</v>
      </c>
      <c r="M173" s="77">
        <v>3.7255801335937556E-5</v>
      </c>
      <c r="N173" s="77">
        <f t="shared" si="2"/>
        <v>1.7740216392722911E-3</v>
      </c>
      <c r="O173" s="77">
        <f>L173/'סכום נכסי הקרן'!$C$42</f>
        <v>1.1248257614875144E-5</v>
      </c>
    </row>
    <row r="174" spans="2:15">
      <c r="B174" s="75" t="s">
        <v>1078</v>
      </c>
      <c r="C174" s="69" t="s">
        <v>1079</v>
      </c>
      <c r="D174" s="82" t="s">
        <v>117</v>
      </c>
      <c r="E174" s="82" t="s">
        <v>250</v>
      </c>
      <c r="F174" s="69" t="s">
        <v>1080</v>
      </c>
      <c r="G174" s="82" t="s">
        <v>367</v>
      </c>
      <c r="H174" s="82" t="s">
        <v>130</v>
      </c>
      <c r="I174" s="76">
        <v>4546.050303</v>
      </c>
      <c r="J174" s="78">
        <v>470.4</v>
      </c>
      <c r="K174" s="69"/>
      <c r="L174" s="76">
        <v>21.384620628</v>
      </c>
      <c r="M174" s="77">
        <v>5.3234280527689449E-5</v>
      </c>
      <c r="N174" s="77">
        <f t="shared" si="2"/>
        <v>1.0219654553976964E-3</v>
      </c>
      <c r="O174" s="77">
        <f>L174/'סכום נכסי הקרן'!$C$42</f>
        <v>6.479814260062748E-6</v>
      </c>
    </row>
    <row r="175" spans="2:15">
      <c r="B175" s="75" t="s">
        <v>1081</v>
      </c>
      <c r="C175" s="69" t="s">
        <v>1082</v>
      </c>
      <c r="D175" s="82" t="s">
        <v>117</v>
      </c>
      <c r="E175" s="82" t="s">
        <v>250</v>
      </c>
      <c r="F175" s="69" t="s">
        <v>622</v>
      </c>
      <c r="G175" s="82" t="s">
        <v>274</v>
      </c>
      <c r="H175" s="82" t="s">
        <v>130</v>
      </c>
      <c r="I175" s="76">
        <v>6094.5326999999997</v>
      </c>
      <c r="J175" s="78">
        <v>576</v>
      </c>
      <c r="K175" s="69"/>
      <c r="L175" s="76">
        <v>35.104508351999996</v>
      </c>
      <c r="M175" s="77">
        <v>8.5717494263730821E-5</v>
      </c>
      <c r="N175" s="77">
        <f t="shared" si="2"/>
        <v>1.6776353197255284E-3</v>
      </c>
      <c r="O175" s="77">
        <f>L175/'סכום נכסי הקרן'!$C$42</f>
        <v>1.0637116167211409E-5</v>
      </c>
    </row>
    <row r="176" spans="2:15">
      <c r="B176" s="75" t="s">
        <v>1083</v>
      </c>
      <c r="C176" s="69" t="s">
        <v>1084</v>
      </c>
      <c r="D176" s="82" t="s">
        <v>117</v>
      </c>
      <c r="E176" s="82" t="s">
        <v>250</v>
      </c>
      <c r="F176" s="69" t="s">
        <v>1085</v>
      </c>
      <c r="G176" s="82" t="s">
        <v>154</v>
      </c>
      <c r="H176" s="82" t="s">
        <v>130</v>
      </c>
      <c r="I176" s="76">
        <v>1032.7762170000001</v>
      </c>
      <c r="J176" s="78">
        <v>68.400000000000006</v>
      </c>
      <c r="K176" s="69"/>
      <c r="L176" s="76">
        <v>0.70641893200000005</v>
      </c>
      <c r="M176" s="77">
        <v>2.6304166219466869E-5</v>
      </c>
      <c r="N176" s="77">
        <f t="shared" si="2"/>
        <v>3.3759576945576776E-5</v>
      </c>
      <c r="O176" s="77">
        <f>L176/'סכום נכסי הקרן'!$C$42</f>
        <v>2.1405399463380635E-7</v>
      </c>
    </row>
    <row r="177" spans="2:15">
      <c r="B177" s="75" t="s">
        <v>1086</v>
      </c>
      <c r="C177" s="69" t="s">
        <v>1087</v>
      </c>
      <c r="D177" s="82" t="s">
        <v>117</v>
      </c>
      <c r="E177" s="82" t="s">
        <v>250</v>
      </c>
      <c r="F177" s="69" t="s">
        <v>1088</v>
      </c>
      <c r="G177" s="82" t="s">
        <v>456</v>
      </c>
      <c r="H177" s="82" t="s">
        <v>130</v>
      </c>
      <c r="I177" s="76">
        <v>1259.6460199999999</v>
      </c>
      <c r="J177" s="78">
        <v>2540</v>
      </c>
      <c r="K177" s="69"/>
      <c r="L177" s="76">
        <v>31.995008917</v>
      </c>
      <c r="M177" s="77">
        <v>3.5294088540207336E-5</v>
      </c>
      <c r="N177" s="77">
        <f t="shared" si="2"/>
        <v>1.529033150838427E-3</v>
      </c>
      <c r="O177" s="77">
        <f>L177/'סכום נכסי הקרן'!$C$42</f>
        <v>9.6948979660529596E-6</v>
      </c>
    </row>
    <row r="178" spans="2:15">
      <c r="B178" s="75" t="s">
        <v>1089</v>
      </c>
      <c r="C178" s="69" t="s">
        <v>1090</v>
      </c>
      <c r="D178" s="82" t="s">
        <v>117</v>
      </c>
      <c r="E178" s="82" t="s">
        <v>250</v>
      </c>
      <c r="F178" s="69" t="s">
        <v>1091</v>
      </c>
      <c r="G178" s="82" t="s">
        <v>367</v>
      </c>
      <c r="H178" s="82" t="s">
        <v>130</v>
      </c>
      <c r="I178" s="76">
        <v>274.52850000000001</v>
      </c>
      <c r="J178" s="78">
        <v>5790</v>
      </c>
      <c r="K178" s="69"/>
      <c r="L178" s="76">
        <v>15.895200150000001</v>
      </c>
      <c r="M178" s="77">
        <v>3.2667186272876556E-5</v>
      </c>
      <c r="N178" s="77">
        <f t="shared" si="2"/>
        <v>7.5962747913623082E-4</v>
      </c>
      <c r="O178" s="77">
        <f>L178/'סכום נכסי הקרן'!$C$42</f>
        <v>4.8164494657277643E-6</v>
      </c>
    </row>
    <row r="179" spans="2:15">
      <c r="B179" s="75" t="s">
        <v>1092</v>
      </c>
      <c r="C179" s="69" t="s">
        <v>1093</v>
      </c>
      <c r="D179" s="82" t="s">
        <v>117</v>
      </c>
      <c r="E179" s="82" t="s">
        <v>250</v>
      </c>
      <c r="F179" s="69" t="s">
        <v>1094</v>
      </c>
      <c r="G179" s="82" t="s">
        <v>367</v>
      </c>
      <c r="H179" s="82" t="s">
        <v>130</v>
      </c>
      <c r="I179" s="76">
        <v>1076.476762</v>
      </c>
      <c r="J179" s="78">
        <v>1013</v>
      </c>
      <c r="K179" s="76">
        <v>0.17754008500000001</v>
      </c>
      <c r="L179" s="76">
        <v>11.082249680999999</v>
      </c>
      <c r="M179" s="77">
        <v>6.4560044356376745E-5</v>
      </c>
      <c r="N179" s="77">
        <f t="shared" si="2"/>
        <v>5.296178285830724E-4</v>
      </c>
      <c r="O179" s="77">
        <f>L179/'סכום נכסי הקרן'!$C$42</f>
        <v>3.3580637583298458E-6</v>
      </c>
    </row>
    <row r="180" spans="2:15">
      <c r="B180" s="75" t="s">
        <v>1095</v>
      </c>
      <c r="C180" s="69" t="s">
        <v>1096</v>
      </c>
      <c r="D180" s="82" t="s">
        <v>117</v>
      </c>
      <c r="E180" s="82" t="s">
        <v>250</v>
      </c>
      <c r="F180" s="69" t="s">
        <v>1097</v>
      </c>
      <c r="G180" s="82" t="s">
        <v>124</v>
      </c>
      <c r="H180" s="82" t="s">
        <v>130</v>
      </c>
      <c r="I180" s="76">
        <v>873.27515900000003</v>
      </c>
      <c r="J180" s="78">
        <v>819.8</v>
      </c>
      <c r="K180" s="69"/>
      <c r="L180" s="76">
        <v>7.1591097490000006</v>
      </c>
      <c r="M180" s="77">
        <v>4.3661574871256441E-5</v>
      </c>
      <c r="N180" s="77">
        <f t="shared" si="2"/>
        <v>3.4213199205877787E-4</v>
      </c>
      <c r="O180" s="77">
        <f>L180/'סכום נכסי הקרן'!$C$42</f>
        <v>2.1693020534665922E-6</v>
      </c>
    </row>
    <row r="181" spans="2:15">
      <c r="B181" s="75" t="s">
        <v>1098</v>
      </c>
      <c r="C181" s="69" t="s">
        <v>1099</v>
      </c>
      <c r="D181" s="82" t="s">
        <v>117</v>
      </c>
      <c r="E181" s="82" t="s">
        <v>250</v>
      </c>
      <c r="F181" s="69" t="s">
        <v>631</v>
      </c>
      <c r="G181" s="82" t="s">
        <v>124</v>
      </c>
      <c r="H181" s="82" t="s">
        <v>130</v>
      </c>
      <c r="I181" s="76">
        <v>3646.0355199999995</v>
      </c>
      <c r="J181" s="78">
        <v>1003</v>
      </c>
      <c r="K181" s="69"/>
      <c r="L181" s="76">
        <v>36.569736263999999</v>
      </c>
      <c r="M181" s="77">
        <v>4.1200201013438227E-5</v>
      </c>
      <c r="N181" s="77">
        <f t="shared" si="2"/>
        <v>1.7476581803783781E-3</v>
      </c>
      <c r="O181" s="77">
        <f>L181/'סכום נכסי הקרן'!$C$42</f>
        <v>1.108109901280784E-5</v>
      </c>
    </row>
    <row r="182" spans="2:15">
      <c r="B182" s="72"/>
      <c r="C182" s="69"/>
      <c r="D182" s="69"/>
      <c r="E182" s="69"/>
      <c r="F182" s="69"/>
      <c r="G182" s="69"/>
      <c r="H182" s="69"/>
      <c r="I182" s="76"/>
      <c r="J182" s="78"/>
      <c r="K182" s="69"/>
      <c r="L182" s="69"/>
      <c r="M182" s="69"/>
      <c r="N182" s="77"/>
      <c r="O182" s="69"/>
    </row>
    <row r="183" spans="2:15">
      <c r="B183" s="70" t="s">
        <v>193</v>
      </c>
      <c r="C183" s="71"/>
      <c r="D183" s="71"/>
      <c r="E183" s="71"/>
      <c r="F183" s="71"/>
      <c r="G183" s="71"/>
      <c r="H183" s="71"/>
      <c r="I183" s="79"/>
      <c r="J183" s="81"/>
      <c r="K183" s="79">
        <v>0.76263645499999999</v>
      </c>
      <c r="L183" s="79">
        <f>L184+L211</f>
        <v>5014.2465900570005</v>
      </c>
      <c r="M183" s="71"/>
      <c r="N183" s="80">
        <f t="shared" si="2"/>
        <v>0.23962953979994023</v>
      </c>
      <c r="O183" s="80">
        <f>L183/'סכום נכסי הקרן'!$C$42</f>
        <v>1.5193810132492923E-3</v>
      </c>
    </row>
    <row r="184" spans="2:15">
      <c r="B184" s="86" t="s">
        <v>62</v>
      </c>
      <c r="C184" s="71"/>
      <c r="D184" s="71"/>
      <c r="E184" s="71"/>
      <c r="F184" s="71"/>
      <c r="G184" s="71"/>
      <c r="H184" s="71"/>
      <c r="I184" s="79"/>
      <c r="J184" s="81"/>
      <c r="K184" s="71"/>
      <c r="L184" s="79">
        <f>SUM(L185:L209)</f>
        <v>2030.4102638510001</v>
      </c>
      <c r="M184" s="71"/>
      <c r="N184" s="80">
        <f t="shared" si="2"/>
        <v>9.703277818376288E-2</v>
      </c>
      <c r="O184" s="80">
        <f>L184/'סכום נכסי הקרן'!$C$42</f>
        <v>6.152403454028428E-4</v>
      </c>
    </row>
    <row r="185" spans="2:15">
      <c r="B185" s="75" t="s">
        <v>1100</v>
      </c>
      <c r="C185" s="69" t="s">
        <v>1101</v>
      </c>
      <c r="D185" s="82" t="s">
        <v>1102</v>
      </c>
      <c r="E185" s="82" t="s">
        <v>635</v>
      </c>
      <c r="F185" s="69" t="s">
        <v>1103</v>
      </c>
      <c r="G185" s="82" t="s">
        <v>1104</v>
      </c>
      <c r="H185" s="82" t="s">
        <v>129</v>
      </c>
      <c r="I185" s="76">
        <v>768.6798</v>
      </c>
      <c r="J185" s="78">
        <v>319</v>
      </c>
      <c r="K185" s="69"/>
      <c r="L185" s="76">
        <v>8.8643001520000002</v>
      </c>
      <c r="M185" s="77">
        <v>1.1853558337578259E-5</v>
      </c>
      <c r="N185" s="77">
        <f t="shared" si="2"/>
        <v>4.2362259771674959E-4</v>
      </c>
      <c r="O185" s="77">
        <f>L185/'סכום נכסי הקרן'!$C$42</f>
        <v>2.6859966108165639E-6</v>
      </c>
    </row>
    <row r="186" spans="2:15">
      <c r="B186" s="75" t="s">
        <v>1105</v>
      </c>
      <c r="C186" s="69" t="s">
        <v>1106</v>
      </c>
      <c r="D186" s="82" t="s">
        <v>1102</v>
      </c>
      <c r="E186" s="82" t="s">
        <v>635</v>
      </c>
      <c r="F186" s="69" t="s">
        <v>860</v>
      </c>
      <c r="G186" s="82" t="s">
        <v>689</v>
      </c>
      <c r="H186" s="82" t="s">
        <v>129</v>
      </c>
      <c r="I186" s="76">
        <v>841.14049899999998</v>
      </c>
      <c r="J186" s="78">
        <v>2835</v>
      </c>
      <c r="K186" s="69"/>
      <c r="L186" s="76">
        <v>86.204494373000003</v>
      </c>
      <c r="M186" s="77">
        <v>1.8939085345888593E-5</v>
      </c>
      <c r="N186" s="77">
        <f t="shared" si="2"/>
        <v>4.1196903551274497E-3</v>
      </c>
      <c r="O186" s="77">
        <f>L186/'סכום נכסי הקרן'!$C$42</f>
        <v>2.6121067174241775E-5</v>
      </c>
    </row>
    <row r="187" spans="2:15">
      <c r="B187" s="75" t="s">
        <v>1107</v>
      </c>
      <c r="C187" s="69" t="s">
        <v>1108</v>
      </c>
      <c r="D187" s="82" t="s">
        <v>1102</v>
      </c>
      <c r="E187" s="82" t="s">
        <v>635</v>
      </c>
      <c r="F187" s="69" t="s">
        <v>1109</v>
      </c>
      <c r="G187" s="82" t="s">
        <v>1110</v>
      </c>
      <c r="H187" s="82" t="s">
        <v>129</v>
      </c>
      <c r="I187" s="76">
        <v>114.76883599999999</v>
      </c>
      <c r="J187" s="78">
        <v>13000</v>
      </c>
      <c r="K187" s="69"/>
      <c r="L187" s="76">
        <v>53.935614315000002</v>
      </c>
      <c r="M187" s="77">
        <v>9.5037766778466001E-7</v>
      </c>
      <c r="N187" s="77">
        <f t="shared" si="2"/>
        <v>2.577568973723647E-3</v>
      </c>
      <c r="O187" s="77">
        <f>L187/'סכום נכסי הקרן'!$C$42</f>
        <v>1.6343182740682916E-5</v>
      </c>
    </row>
    <row r="188" spans="2:15">
      <c r="B188" s="75" t="s">
        <v>1111</v>
      </c>
      <c r="C188" s="69" t="s">
        <v>1112</v>
      </c>
      <c r="D188" s="82" t="s">
        <v>1102</v>
      </c>
      <c r="E188" s="82" t="s">
        <v>635</v>
      </c>
      <c r="F188" s="69" t="s">
        <v>1113</v>
      </c>
      <c r="G188" s="82" t="s">
        <v>1110</v>
      </c>
      <c r="H188" s="82" t="s">
        <v>129</v>
      </c>
      <c r="I188" s="76">
        <v>83.017417999999992</v>
      </c>
      <c r="J188" s="78">
        <v>14798</v>
      </c>
      <c r="K188" s="69"/>
      <c r="L188" s="76">
        <v>44.409977033000004</v>
      </c>
      <c r="M188" s="77">
        <v>2.038921976487615E-6</v>
      </c>
      <c r="N188" s="77">
        <f t="shared" si="2"/>
        <v>2.1223412466483287E-3</v>
      </c>
      <c r="O188" s="77">
        <f>L188/'סכום נכסי הקרן'!$C$42</f>
        <v>1.3456792499311507E-5</v>
      </c>
    </row>
    <row r="189" spans="2:15">
      <c r="B189" s="75" t="s">
        <v>1114</v>
      </c>
      <c r="C189" s="69" t="s">
        <v>1115</v>
      </c>
      <c r="D189" s="82" t="s">
        <v>1102</v>
      </c>
      <c r="E189" s="82" t="s">
        <v>635</v>
      </c>
      <c r="F189" s="69" t="s">
        <v>624</v>
      </c>
      <c r="G189" s="82" t="s">
        <v>511</v>
      </c>
      <c r="H189" s="82" t="s">
        <v>129</v>
      </c>
      <c r="I189" s="76">
        <v>3.8433989999999998</v>
      </c>
      <c r="J189" s="78">
        <v>17021</v>
      </c>
      <c r="K189" s="69"/>
      <c r="L189" s="76">
        <v>2.3648785720000003</v>
      </c>
      <c r="M189" s="77">
        <v>8.6670746511475605E-8</v>
      </c>
      <c r="N189" s="77">
        <f t="shared" si="2"/>
        <v>1.1301693159942056E-4</v>
      </c>
      <c r="O189" s="77">
        <f>L189/'סכום נכסי הקרן'!$C$42</f>
        <v>7.165885315775932E-7</v>
      </c>
    </row>
    <row r="190" spans="2:15">
      <c r="B190" s="75" t="s">
        <v>1118</v>
      </c>
      <c r="C190" s="69" t="s">
        <v>1119</v>
      </c>
      <c r="D190" s="82" t="s">
        <v>1120</v>
      </c>
      <c r="E190" s="82" t="s">
        <v>635</v>
      </c>
      <c r="F190" s="69" t="s">
        <v>1121</v>
      </c>
      <c r="G190" s="82" t="s">
        <v>1122</v>
      </c>
      <c r="H190" s="82" t="s">
        <v>129</v>
      </c>
      <c r="I190" s="76">
        <v>109.675783</v>
      </c>
      <c r="J190" s="78">
        <v>3492</v>
      </c>
      <c r="K190" s="69"/>
      <c r="L190" s="76">
        <v>13.845010199000001</v>
      </c>
      <c r="M190" s="77">
        <v>2.9047440388549347E-6</v>
      </c>
      <c r="N190" s="77">
        <f t="shared" si="2"/>
        <v>6.6164943485041777E-4</v>
      </c>
      <c r="O190" s="77">
        <f>L190/'סכום נכסי הקרן'!$C$42</f>
        <v>4.1952156214886668E-6</v>
      </c>
    </row>
    <row r="191" spans="2:15">
      <c r="B191" s="75" t="s">
        <v>1123</v>
      </c>
      <c r="C191" s="69" t="s">
        <v>1124</v>
      </c>
      <c r="D191" s="82" t="s">
        <v>1120</v>
      </c>
      <c r="E191" s="82" t="s">
        <v>635</v>
      </c>
      <c r="F191" s="69" t="s">
        <v>1125</v>
      </c>
      <c r="G191" s="82" t="s">
        <v>1126</v>
      </c>
      <c r="H191" s="82" t="s">
        <v>129</v>
      </c>
      <c r="I191" s="76">
        <v>450.22674000000001</v>
      </c>
      <c r="J191" s="78">
        <v>3223</v>
      </c>
      <c r="K191" s="69"/>
      <c r="L191" s="76">
        <v>52.456570306000003</v>
      </c>
      <c r="M191" s="77">
        <v>2.8774085841127396E-6</v>
      </c>
      <c r="N191" s="77">
        <f t="shared" si="2"/>
        <v>2.5068858453902035E-3</v>
      </c>
      <c r="O191" s="77">
        <f>L191/'סכום נכסי הקרן'!$C$42</f>
        <v>1.5895013440535041E-5</v>
      </c>
    </row>
    <row r="192" spans="2:15">
      <c r="B192" s="75" t="s">
        <v>1127</v>
      </c>
      <c r="C192" s="69" t="s">
        <v>1128</v>
      </c>
      <c r="D192" s="82" t="s">
        <v>1102</v>
      </c>
      <c r="E192" s="82" t="s">
        <v>635</v>
      </c>
      <c r="F192" s="69" t="s">
        <v>1129</v>
      </c>
      <c r="G192" s="82" t="s">
        <v>1130</v>
      </c>
      <c r="H192" s="82" t="s">
        <v>129</v>
      </c>
      <c r="I192" s="76">
        <v>540.36323100000004</v>
      </c>
      <c r="J192" s="78">
        <v>3196</v>
      </c>
      <c r="K192" s="69"/>
      <c r="L192" s="76">
        <v>62.431082093999997</v>
      </c>
      <c r="M192" s="77">
        <v>6.5040467817702902E-6</v>
      </c>
      <c r="N192" s="77">
        <f t="shared" si="2"/>
        <v>2.9835651683072575E-3</v>
      </c>
      <c r="O192" s="77">
        <f>L192/'סכום נכסי הקרן'!$C$42</f>
        <v>1.8917418413032847E-5</v>
      </c>
    </row>
    <row r="193" spans="2:15">
      <c r="B193" s="75" t="s">
        <v>1131</v>
      </c>
      <c r="C193" s="69" t="s">
        <v>1132</v>
      </c>
      <c r="D193" s="82" t="s">
        <v>1120</v>
      </c>
      <c r="E193" s="82" t="s">
        <v>635</v>
      </c>
      <c r="F193" s="69" t="s">
        <v>1133</v>
      </c>
      <c r="G193" s="82" t="s">
        <v>1134</v>
      </c>
      <c r="H193" s="82" t="s">
        <v>129</v>
      </c>
      <c r="I193" s="76">
        <v>696.37338599999998</v>
      </c>
      <c r="J193" s="78">
        <v>141</v>
      </c>
      <c r="K193" s="69"/>
      <c r="L193" s="76">
        <v>3.5495196010000005</v>
      </c>
      <c r="M193" s="77">
        <v>5.1098273748639543E-6</v>
      </c>
      <c r="N193" s="77">
        <f t="shared" si="2"/>
        <v>1.6963061812419331E-4</v>
      </c>
      <c r="O193" s="77">
        <f>L193/'סכום נכסי הקרן'!$C$42</f>
        <v>1.0755499537278037E-6</v>
      </c>
    </row>
    <row r="194" spans="2:15">
      <c r="B194" s="75" t="s">
        <v>1135</v>
      </c>
      <c r="C194" s="69" t="s">
        <v>1136</v>
      </c>
      <c r="D194" s="82" t="s">
        <v>1120</v>
      </c>
      <c r="E194" s="82" t="s">
        <v>635</v>
      </c>
      <c r="F194" s="69" t="s">
        <v>1137</v>
      </c>
      <c r="G194" s="82" t="s">
        <v>1104</v>
      </c>
      <c r="H194" s="82" t="s">
        <v>129</v>
      </c>
      <c r="I194" s="76">
        <v>1133.8027050000001</v>
      </c>
      <c r="J194" s="78">
        <v>350</v>
      </c>
      <c r="K194" s="69"/>
      <c r="L194" s="76">
        <v>14.345438724999999</v>
      </c>
      <c r="M194" s="77">
        <v>8.3484746085446938E-6</v>
      </c>
      <c r="N194" s="77">
        <f t="shared" si="2"/>
        <v>6.8556478389326947E-4</v>
      </c>
      <c r="O194" s="77">
        <f>L194/'סכום נכסי הקרן'!$C$42</f>
        <v>4.3468518817396979E-6</v>
      </c>
    </row>
    <row r="195" spans="2:15">
      <c r="B195" s="75" t="s">
        <v>1138</v>
      </c>
      <c r="C195" s="69" t="s">
        <v>1139</v>
      </c>
      <c r="D195" s="82" t="s">
        <v>1102</v>
      </c>
      <c r="E195" s="82" t="s">
        <v>635</v>
      </c>
      <c r="F195" s="69" t="s">
        <v>1140</v>
      </c>
      <c r="G195" s="82" t="s">
        <v>1110</v>
      </c>
      <c r="H195" s="82" t="s">
        <v>129</v>
      </c>
      <c r="I195" s="76">
        <v>82.358549999999994</v>
      </c>
      <c r="J195" s="78">
        <v>1970</v>
      </c>
      <c r="K195" s="69"/>
      <c r="L195" s="76">
        <v>5.8652053180000001</v>
      </c>
      <c r="M195" s="77">
        <v>8.0972766686108262E-7</v>
      </c>
      <c r="N195" s="77">
        <f t="shared" si="2"/>
        <v>2.8029663598345787E-4</v>
      </c>
      <c r="O195" s="77">
        <f>L195/'סכום נכסי הקרן'!$C$42</f>
        <v>1.7772324194524057E-6</v>
      </c>
    </row>
    <row r="196" spans="2:15">
      <c r="B196" s="75" t="s">
        <v>1141</v>
      </c>
      <c r="C196" s="69" t="s">
        <v>1142</v>
      </c>
      <c r="D196" s="82" t="s">
        <v>1102</v>
      </c>
      <c r="E196" s="82" t="s">
        <v>635</v>
      </c>
      <c r="F196" s="69" t="s">
        <v>1143</v>
      </c>
      <c r="G196" s="82" t="s">
        <v>1144</v>
      </c>
      <c r="H196" s="82" t="s">
        <v>129</v>
      </c>
      <c r="I196" s="76">
        <v>260.078418</v>
      </c>
      <c r="J196" s="78">
        <v>1936</v>
      </c>
      <c r="K196" s="69"/>
      <c r="L196" s="76">
        <v>18.201952181999999</v>
      </c>
      <c r="M196" s="77">
        <v>5.2240669536305393E-6</v>
      </c>
      <c r="N196" s="77">
        <f t="shared" si="2"/>
        <v>8.6986655851394707E-4</v>
      </c>
      <c r="O196" s="77">
        <f>L196/'סכום נכסי הקרן'!$C$42</f>
        <v>5.5154249103429006E-6</v>
      </c>
    </row>
    <row r="197" spans="2:15">
      <c r="B197" s="75" t="s">
        <v>1147</v>
      </c>
      <c r="C197" s="69" t="s">
        <v>1148</v>
      </c>
      <c r="D197" s="82" t="s">
        <v>1102</v>
      </c>
      <c r="E197" s="82" t="s">
        <v>635</v>
      </c>
      <c r="F197" s="69" t="s">
        <v>1149</v>
      </c>
      <c r="G197" s="82" t="s">
        <v>1110</v>
      </c>
      <c r="H197" s="82" t="s">
        <v>129</v>
      </c>
      <c r="I197" s="76">
        <v>82.603978000000012</v>
      </c>
      <c r="J197" s="78">
        <v>14275</v>
      </c>
      <c r="K197" s="69"/>
      <c r="L197" s="76">
        <v>42.627060303999997</v>
      </c>
      <c r="M197" s="77">
        <v>1.7303658806044714E-6</v>
      </c>
      <c r="N197" s="77">
        <f t="shared" si="2"/>
        <v>2.0371361200957013E-3</v>
      </c>
      <c r="O197" s="77">
        <f>L197/'סכום נכסי הקרן'!$C$42</f>
        <v>1.2916545868517798E-5</v>
      </c>
    </row>
    <row r="198" spans="2:15">
      <c r="B198" s="75" t="s">
        <v>1150</v>
      </c>
      <c r="C198" s="69" t="s">
        <v>1151</v>
      </c>
      <c r="D198" s="82" t="s">
        <v>1102</v>
      </c>
      <c r="E198" s="82" t="s">
        <v>635</v>
      </c>
      <c r="F198" s="69" t="s">
        <v>711</v>
      </c>
      <c r="G198" s="82" t="s">
        <v>154</v>
      </c>
      <c r="H198" s="82" t="s">
        <v>129</v>
      </c>
      <c r="I198" s="76">
        <v>659.29117399999984</v>
      </c>
      <c r="J198" s="78">
        <v>22889</v>
      </c>
      <c r="K198" s="69"/>
      <c r="L198" s="76">
        <v>545.52214180199996</v>
      </c>
      <c r="M198" s="77">
        <v>1.0360513353415887E-5</v>
      </c>
      <c r="N198" s="77">
        <f t="shared" si="2"/>
        <v>2.6070361208383443E-2</v>
      </c>
      <c r="O198" s="77">
        <f>L198/'סכום נכסי הקרן'!$C$42</f>
        <v>1.6530020406348319E-4</v>
      </c>
    </row>
    <row r="199" spans="2:15">
      <c r="B199" s="75" t="s">
        <v>1152</v>
      </c>
      <c r="C199" s="69" t="s">
        <v>1153</v>
      </c>
      <c r="D199" s="82" t="s">
        <v>1102</v>
      </c>
      <c r="E199" s="82" t="s">
        <v>635</v>
      </c>
      <c r="F199" s="69" t="s">
        <v>705</v>
      </c>
      <c r="G199" s="82" t="s">
        <v>689</v>
      </c>
      <c r="H199" s="82" t="s">
        <v>129</v>
      </c>
      <c r="I199" s="76">
        <v>577.43501100000003</v>
      </c>
      <c r="J199" s="78">
        <v>10447</v>
      </c>
      <c r="K199" s="69"/>
      <c r="L199" s="76">
        <v>218.07355770800001</v>
      </c>
      <c r="M199" s="77">
        <v>2.0134787183251997E-5</v>
      </c>
      <c r="N199" s="77">
        <f t="shared" si="2"/>
        <v>1.0421678578737331E-2</v>
      </c>
      <c r="O199" s="77">
        <f>L199/'סכום נכסי הקרן'!$C$42</f>
        <v>6.6079084289608607E-5</v>
      </c>
    </row>
    <row r="200" spans="2:15">
      <c r="B200" s="75" t="s">
        <v>1156</v>
      </c>
      <c r="C200" s="69" t="s">
        <v>1157</v>
      </c>
      <c r="D200" s="82" t="s">
        <v>1102</v>
      </c>
      <c r="E200" s="82" t="s">
        <v>635</v>
      </c>
      <c r="F200" s="69" t="s">
        <v>855</v>
      </c>
      <c r="G200" s="82" t="s">
        <v>154</v>
      </c>
      <c r="H200" s="82" t="s">
        <v>129</v>
      </c>
      <c r="I200" s="76">
        <v>1053.6617960000001</v>
      </c>
      <c r="J200" s="78">
        <v>3958</v>
      </c>
      <c r="K200" s="69"/>
      <c r="L200" s="76">
        <v>150.759721025</v>
      </c>
      <c r="M200" s="77">
        <v>2.359139670252098E-5</v>
      </c>
      <c r="N200" s="77">
        <f t="shared" ref="N200:N211" si="3">IFERROR(L200/$L$11,0)</f>
        <v>7.2047678391455906E-3</v>
      </c>
      <c r="O200" s="77">
        <f>L200/'סכום נכסי הקרן'!$C$42</f>
        <v>4.5682128625736622E-5</v>
      </c>
    </row>
    <row r="201" spans="2:15">
      <c r="B201" s="75" t="s">
        <v>1158</v>
      </c>
      <c r="C201" s="69" t="s">
        <v>1159</v>
      </c>
      <c r="D201" s="82" t="s">
        <v>1120</v>
      </c>
      <c r="E201" s="82" t="s">
        <v>635</v>
      </c>
      <c r="F201" s="69" t="s">
        <v>1160</v>
      </c>
      <c r="G201" s="82" t="s">
        <v>1110</v>
      </c>
      <c r="H201" s="82" t="s">
        <v>129</v>
      </c>
      <c r="I201" s="76">
        <v>405.50549799999999</v>
      </c>
      <c r="J201" s="78">
        <v>564</v>
      </c>
      <c r="K201" s="69"/>
      <c r="L201" s="76">
        <v>8.2676894020000002</v>
      </c>
      <c r="M201" s="77">
        <v>3.9082488801597169E-6</v>
      </c>
      <c r="N201" s="77">
        <f t="shared" si="3"/>
        <v>3.9511072521616485E-4</v>
      </c>
      <c r="O201" s="77">
        <f>L201/'סכום נכסי הקרן'!$C$42</f>
        <v>2.5052159033723145E-6</v>
      </c>
    </row>
    <row r="202" spans="2:15">
      <c r="B202" s="75" t="s">
        <v>1163</v>
      </c>
      <c r="C202" s="69" t="s">
        <v>1164</v>
      </c>
      <c r="D202" s="82" t="s">
        <v>1120</v>
      </c>
      <c r="E202" s="82" t="s">
        <v>635</v>
      </c>
      <c r="F202" s="69" t="s">
        <v>1165</v>
      </c>
      <c r="G202" s="82" t="s">
        <v>1110</v>
      </c>
      <c r="H202" s="82" t="s">
        <v>129</v>
      </c>
      <c r="I202" s="76">
        <v>871.32600600000001</v>
      </c>
      <c r="J202" s="78">
        <v>676</v>
      </c>
      <c r="K202" s="69"/>
      <c r="L202" s="76">
        <v>21.292942143000001</v>
      </c>
      <c r="M202" s="77">
        <v>1.1344818882891983E-5</v>
      </c>
      <c r="N202" s="77">
        <f t="shared" si="3"/>
        <v>1.0175841644548718E-3</v>
      </c>
      <c r="O202" s="77">
        <f>L202/'סכום נכסי הקרן'!$C$42</f>
        <v>6.4520345035368771E-6</v>
      </c>
    </row>
    <row r="203" spans="2:15">
      <c r="B203" s="75" t="s">
        <v>1166</v>
      </c>
      <c r="C203" s="69" t="s">
        <v>1167</v>
      </c>
      <c r="D203" s="82" t="s">
        <v>1102</v>
      </c>
      <c r="E203" s="82" t="s">
        <v>635</v>
      </c>
      <c r="F203" s="69" t="s">
        <v>1168</v>
      </c>
      <c r="G203" s="82" t="s">
        <v>1169</v>
      </c>
      <c r="H203" s="82" t="s">
        <v>129</v>
      </c>
      <c r="I203" s="76">
        <v>675.68930999999998</v>
      </c>
      <c r="J203" s="78">
        <v>388</v>
      </c>
      <c r="K203" s="69"/>
      <c r="L203" s="76">
        <v>9.4773534020000003</v>
      </c>
      <c r="M203" s="77">
        <v>2.6296060183087609E-5</v>
      </c>
      <c r="N203" s="77">
        <f t="shared" si="3"/>
        <v>4.5292025301389119E-4</v>
      </c>
      <c r="O203" s="77">
        <f>L203/'סכום נכסי הקרן'!$C$42</f>
        <v>2.871759606598984E-6</v>
      </c>
    </row>
    <row r="204" spans="2:15">
      <c r="B204" s="75" t="s">
        <v>1170</v>
      </c>
      <c r="C204" s="69" t="s">
        <v>1171</v>
      </c>
      <c r="D204" s="82" t="s">
        <v>1102</v>
      </c>
      <c r="E204" s="82" t="s">
        <v>635</v>
      </c>
      <c r="F204" s="69" t="s">
        <v>636</v>
      </c>
      <c r="G204" s="82" t="s">
        <v>637</v>
      </c>
      <c r="H204" s="82" t="s">
        <v>129</v>
      </c>
      <c r="I204" s="76">
        <v>142.12779699999999</v>
      </c>
      <c r="J204" s="78">
        <v>30395</v>
      </c>
      <c r="K204" s="69"/>
      <c r="L204" s="76">
        <v>156.16707409</v>
      </c>
      <c r="M204" s="77">
        <v>2.5313692503027072E-6</v>
      </c>
      <c r="N204" s="77">
        <f t="shared" si="3"/>
        <v>7.4631838350942489E-3</v>
      </c>
      <c r="O204" s="77">
        <f>L204/'סכום נכסי הקרן'!$C$42</f>
        <v>4.7320625941602167E-5</v>
      </c>
    </row>
    <row r="205" spans="2:15">
      <c r="B205" s="75" t="s">
        <v>1172</v>
      </c>
      <c r="C205" s="69" t="s">
        <v>1173</v>
      </c>
      <c r="D205" s="82" t="s">
        <v>1102</v>
      </c>
      <c r="E205" s="82" t="s">
        <v>635</v>
      </c>
      <c r="F205" s="69" t="s">
        <v>1174</v>
      </c>
      <c r="G205" s="82" t="s">
        <v>1110</v>
      </c>
      <c r="H205" s="82" t="s">
        <v>133</v>
      </c>
      <c r="I205" s="76">
        <v>7302.4580999999998</v>
      </c>
      <c r="J205" s="78">
        <v>13.5</v>
      </c>
      <c r="K205" s="69"/>
      <c r="L205" s="76">
        <v>2.3816711509999999</v>
      </c>
      <c r="M205" s="77">
        <v>1.3603208289956888E-5</v>
      </c>
      <c r="N205" s="77">
        <f t="shared" si="3"/>
        <v>1.1381944458029459E-4</v>
      </c>
      <c r="O205" s="77">
        <f>L205/'סכום נכסי הקרן'!$C$42</f>
        <v>7.2167689834174112E-7</v>
      </c>
    </row>
    <row r="206" spans="2:15">
      <c r="B206" s="75" t="s">
        <v>1175</v>
      </c>
      <c r="C206" s="69" t="s">
        <v>1176</v>
      </c>
      <c r="D206" s="82" t="s">
        <v>1102</v>
      </c>
      <c r="E206" s="82" t="s">
        <v>635</v>
      </c>
      <c r="F206" s="69" t="s">
        <v>692</v>
      </c>
      <c r="G206" s="82" t="s">
        <v>693</v>
      </c>
      <c r="H206" s="82" t="s">
        <v>129</v>
      </c>
      <c r="I206" s="76">
        <v>12811.03717</v>
      </c>
      <c r="J206" s="78">
        <v>885</v>
      </c>
      <c r="K206" s="69"/>
      <c r="L206" s="76">
        <v>409.86030940799998</v>
      </c>
      <c r="M206" s="77">
        <v>1.1534774273635487E-5</v>
      </c>
      <c r="N206" s="77">
        <f t="shared" si="3"/>
        <v>1.9587117538346608E-2</v>
      </c>
      <c r="O206" s="77">
        <f>L206/'סכום נכסי הקרן'!$C$42</f>
        <v>1.2419292928948601E-4</v>
      </c>
    </row>
    <row r="207" spans="2:15">
      <c r="B207" s="75" t="s">
        <v>1177</v>
      </c>
      <c r="C207" s="69" t="s">
        <v>1178</v>
      </c>
      <c r="D207" s="82" t="s">
        <v>1102</v>
      </c>
      <c r="E207" s="82" t="s">
        <v>635</v>
      </c>
      <c r="F207" s="69" t="s">
        <v>688</v>
      </c>
      <c r="G207" s="82" t="s">
        <v>689</v>
      </c>
      <c r="H207" s="82" t="s">
        <v>129</v>
      </c>
      <c r="I207" s="76">
        <v>307.91446000000002</v>
      </c>
      <c r="J207" s="78">
        <v>4247</v>
      </c>
      <c r="K207" s="69"/>
      <c r="L207" s="76">
        <v>47.273814518999998</v>
      </c>
      <c r="M207" s="77">
        <v>2.7978273160669852E-6</v>
      </c>
      <c r="N207" s="77">
        <f t="shared" si="3"/>
        <v>2.259203294915523E-3</v>
      </c>
      <c r="O207" s="77">
        <f>L207/'סכום נכסי הקרן'!$C$42</f>
        <v>1.4324571979859654E-5</v>
      </c>
    </row>
    <row r="208" spans="2:15">
      <c r="B208" s="75" t="s">
        <v>1179</v>
      </c>
      <c r="C208" s="69" t="s">
        <v>1180</v>
      </c>
      <c r="D208" s="82" t="s">
        <v>1102</v>
      </c>
      <c r="E208" s="82" t="s">
        <v>635</v>
      </c>
      <c r="F208" s="69" t="s">
        <v>1181</v>
      </c>
      <c r="G208" s="82" t="s">
        <v>1169</v>
      </c>
      <c r="H208" s="82" t="s">
        <v>129</v>
      </c>
      <c r="I208" s="76">
        <v>383.407601</v>
      </c>
      <c r="J208" s="78">
        <v>924</v>
      </c>
      <c r="K208" s="69"/>
      <c r="L208" s="76">
        <v>12.806810743</v>
      </c>
      <c r="M208" s="77">
        <v>1.6356616006956501E-5</v>
      </c>
      <c r="N208" s="77">
        <f t="shared" si="3"/>
        <v>6.1203415299428544E-4</v>
      </c>
      <c r="O208" s="77">
        <f>L208/'סכום נכסי הקרן'!$C$42</f>
        <v>3.880627873742058E-6</v>
      </c>
    </row>
    <row r="209" spans="2:15">
      <c r="B209" s="75" t="s">
        <v>1182</v>
      </c>
      <c r="C209" s="69" t="s">
        <v>1183</v>
      </c>
      <c r="D209" s="82" t="s">
        <v>1102</v>
      </c>
      <c r="E209" s="82" t="s">
        <v>635</v>
      </c>
      <c r="F209" s="69" t="s">
        <v>1184</v>
      </c>
      <c r="G209" s="82" t="s">
        <v>1110</v>
      </c>
      <c r="H209" s="82" t="s">
        <v>129</v>
      </c>
      <c r="I209" s="76">
        <v>109.28101099999999</v>
      </c>
      <c r="J209" s="78">
        <v>9980</v>
      </c>
      <c r="K209" s="69"/>
      <c r="L209" s="76">
        <v>39.426075283999999</v>
      </c>
      <c r="M209" s="77">
        <v>1.9247949517012681E-6</v>
      </c>
      <c r="N209" s="77">
        <f t="shared" si="3"/>
        <v>1.8841618789065815E-3</v>
      </c>
      <c r="O209" s="77">
        <f>L209/'סכום נכסי הקרן'!$C$42</f>
        <v>1.1946606362006987E-5</v>
      </c>
    </row>
    <row r="210" spans="2:15">
      <c r="B210" s="72"/>
      <c r="C210" s="69"/>
      <c r="D210" s="69"/>
      <c r="E210" s="69"/>
      <c r="F210" s="69"/>
      <c r="G210" s="69"/>
      <c r="H210" s="69"/>
      <c r="I210" s="76"/>
      <c r="J210" s="78"/>
      <c r="K210" s="69"/>
      <c r="L210" s="69"/>
      <c r="M210" s="69"/>
      <c r="N210" s="77"/>
      <c r="O210" s="69"/>
    </row>
    <row r="211" spans="2:15">
      <c r="B211" s="86" t="s">
        <v>61</v>
      </c>
      <c r="C211" s="71"/>
      <c r="D211" s="71"/>
      <c r="E211" s="71"/>
      <c r="F211" s="71"/>
      <c r="G211" s="71"/>
      <c r="H211" s="71"/>
      <c r="I211" s="79"/>
      <c r="J211" s="81"/>
      <c r="K211" s="79">
        <v>0.76263645499999999</v>
      </c>
      <c r="L211" s="79">
        <f>SUM(L212:L247)</f>
        <v>2983.8363262060002</v>
      </c>
      <c r="M211" s="71"/>
      <c r="N211" s="80">
        <f t="shared" si="3"/>
        <v>0.14259676161617732</v>
      </c>
      <c r="O211" s="80">
        <f>L211/'סכום נכסי הקרן'!$C$42</f>
        <v>9.0414066784644948E-4</v>
      </c>
    </row>
    <row r="212" spans="2:15">
      <c r="B212" s="75" t="s">
        <v>1185</v>
      </c>
      <c r="C212" s="69" t="s">
        <v>1186</v>
      </c>
      <c r="D212" s="82" t="s">
        <v>1120</v>
      </c>
      <c r="E212" s="82" t="s">
        <v>635</v>
      </c>
      <c r="F212" s="69"/>
      <c r="G212" s="82" t="s">
        <v>1144</v>
      </c>
      <c r="H212" s="82" t="s">
        <v>129</v>
      </c>
      <c r="I212" s="76">
        <v>156.73699999999999</v>
      </c>
      <c r="J212" s="78">
        <v>13520</v>
      </c>
      <c r="K212" s="69"/>
      <c r="L212" s="76">
        <v>76.604895275999993</v>
      </c>
      <c r="M212" s="77">
        <v>2.0941210947564911E-6</v>
      </c>
      <c r="N212" s="77">
        <f t="shared" ref="N212:N247" si="4">IFERROR(L212/$L$11,0)</f>
        <v>3.6609280121586156E-3</v>
      </c>
      <c r="O212" s="77">
        <f>L212/'סכום נכסי הקרן'!$C$42</f>
        <v>2.3212265554531033E-5</v>
      </c>
    </row>
    <row r="213" spans="2:15">
      <c r="B213" s="75" t="s">
        <v>1187</v>
      </c>
      <c r="C213" s="69" t="s">
        <v>1188</v>
      </c>
      <c r="D213" s="82" t="s">
        <v>1102</v>
      </c>
      <c r="E213" s="82" t="s">
        <v>635</v>
      </c>
      <c r="F213" s="69"/>
      <c r="G213" s="82" t="s">
        <v>1134</v>
      </c>
      <c r="H213" s="82" t="s">
        <v>129</v>
      </c>
      <c r="I213" s="76">
        <v>189.25879900000001</v>
      </c>
      <c r="J213" s="78">
        <v>10400</v>
      </c>
      <c r="K213" s="69"/>
      <c r="L213" s="76">
        <v>71.15373806800001</v>
      </c>
      <c r="M213" s="77">
        <v>3.1712265247989278E-8</v>
      </c>
      <c r="N213" s="77">
        <f t="shared" si="4"/>
        <v>3.4004186276141045E-3</v>
      </c>
      <c r="O213" s="77">
        <f>L213/'סכום נכסי הקרן'!$C$42</f>
        <v>2.1560495021646639E-5</v>
      </c>
    </row>
    <row r="214" spans="2:15">
      <c r="B214" s="75" t="s">
        <v>1189</v>
      </c>
      <c r="C214" s="69" t="s">
        <v>1190</v>
      </c>
      <c r="D214" s="82" t="s">
        <v>1102</v>
      </c>
      <c r="E214" s="82" t="s">
        <v>635</v>
      </c>
      <c r="F214" s="69"/>
      <c r="G214" s="82" t="s">
        <v>1126</v>
      </c>
      <c r="H214" s="82" t="s">
        <v>129</v>
      </c>
      <c r="I214" s="76">
        <v>210.02758000000003</v>
      </c>
      <c r="J214" s="78">
        <v>10329</v>
      </c>
      <c r="K214" s="69"/>
      <c r="L214" s="76">
        <v>78.422901689</v>
      </c>
      <c r="M214" s="77">
        <v>2.0495975019714731E-8</v>
      </c>
      <c r="N214" s="77">
        <f t="shared" si="4"/>
        <v>3.7478100655790438E-3</v>
      </c>
      <c r="O214" s="77">
        <f>L214/'סכום נכסי הקרן'!$C$42</f>
        <v>2.3763144809523208E-5</v>
      </c>
    </row>
    <row r="215" spans="2:15">
      <c r="B215" s="75" t="s">
        <v>1191</v>
      </c>
      <c r="C215" s="69" t="s">
        <v>1192</v>
      </c>
      <c r="D215" s="82" t="s">
        <v>1102</v>
      </c>
      <c r="E215" s="82" t="s">
        <v>635</v>
      </c>
      <c r="F215" s="69"/>
      <c r="G215" s="82" t="s">
        <v>1104</v>
      </c>
      <c r="H215" s="82" t="s">
        <v>129</v>
      </c>
      <c r="I215" s="76">
        <v>215.56541200000001</v>
      </c>
      <c r="J215" s="78">
        <v>16490</v>
      </c>
      <c r="K215" s="69"/>
      <c r="L215" s="76">
        <v>128.50145204099999</v>
      </c>
      <c r="M215" s="77">
        <v>1.3624456308977418E-8</v>
      </c>
      <c r="N215" s="77">
        <f t="shared" si="4"/>
        <v>6.141050956143518E-3</v>
      </c>
      <c r="O215" s="77">
        <f>L215/'סכום נכסי הקרן'!$C$42</f>
        <v>3.8937587711225914E-5</v>
      </c>
    </row>
    <row r="216" spans="2:15">
      <c r="B216" s="75" t="s">
        <v>1193</v>
      </c>
      <c r="C216" s="69" t="s">
        <v>1194</v>
      </c>
      <c r="D216" s="82" t="s">
        <v>26</v>
      </c>
      <c r="E216" s="82" t="s">
        <v>635</v>
      </c>
      <c r="F216" s="69"/>
      <c r="G216" s="82" t="s">
        <v>1195</v>
      </c>
      <c r="H216" s="82" t="s">
        <v>131</v>
      </c>
      <c r="I216" s="76">
        <v>4172.8332</v>
      </c>
      <c r="J216" s="78">
        <v>132.44999999999999</v>
      </c>
      <c r="K216" s="69"/>
      <c r="L216" s="76">
        <v>21.732945281999999</v>
      </c>
      <c r="M216" s="77">
        <v>2.7148755203336367E-6</v>
      </c>
      <c r="N216" s="77">
        <f t="shared" si="4"/>
        <v>1.038611799976064E-3</v>
      </c>
      <c r="O216" s="77">
        <f>L216/'סכום נכסי הקרן'!$C$42</f>
        <v>6.5853610967068964E-6</v>
      </c>
    </row>
    <row r="217" spans="2:15">
      <c r="B217" s="75" t="s">
        <v>1196</v>
      </c>
      <c r="C217" s="69" t="s">
        <v>1197</v>
      </c>
      <c r="D217" s="82" t="s">
        <v>26</v>
      </c>
      <c r="E217" s="82" t="s">
        <v>635</v>
      </c>
      <c r="F217" s="69"/>
      <c r="G217" s="82" t="s">
        <v>637</v>
      </c>
      <c r="H217" s="82" t="s">
        <v>131</v>
      </c>
      <c r="I217" s="76">
        <v>53.290579999999999</v>
      </c>
      <c r="J217" s="78">
        <v>62520</v>
      </c>
      <c r="K217" s="69"/>
      <c r="L217" s="76">
        <v>131.01017151600001</v>
      </c>
      <c r="M217" s="77">
        <v>1.321893492075378E-7</v>
      </c>
      <c r="N217" s="77">
        <f t="shared" si="4"/>
        <v>6.2609420070689906E-3</v>
      </c>
      <c r="O217" s="77">
        <f>L217/'סכום נכסי הקרן'!$C$42</f>
        <v>3.969776188084936E-5</v>
      </c>
    </row>
    <row r="218" spans="2:15">
      <c r="B218" s="75" t="s">
        <v>1198</v>
      </c>
      <c r="C218" s="69" t="s">
        <v>1199</v>
      </c>
      <c r="D218" s="82" t="s">
        <v>1120</v>
      </c>
      <c r="E218" s="82" t="s">
        <v>635</v>
      </c>
      <c r="F218" s="69"/>
      <c r="G218" s="82" t="s">
        <v>1144</v>
      </c>
      <c r="H218" s="82" t="s">
        <v>129</v>
      </c>
      <c r="I218" s="76">
        <v>186.20355599999999</v>
      </c>
      <c r="J218" s="78">
        <v>21243</v>
      </c>
      <c r="K218" s="69"/>
      <c r="L218" s="76">
        <v>142.99212536500002</v>
      </c>
      <c r="M218" s="77">
        <v>3.1076548988971575E-7</v>
      </c>
      <c r="N218" s="77">
        <f t="shared" si="4"/>
        <v>6.8335564637320313E-3</v>
      </c>
      <c r="O218" s="77">
        <f>L218/'סכום נכסי הקרן'!$C$42</f>
        <v>4.332844753877049E-5</v>
      </c>
    </row>
    <row r="219" spans="2:15">
      <c r="B219" s="75" t="s">
        <v>1200</v>
      </c>
      <c r="C219" s="69" t="s">
        <v>1201</v>
      </c>
      <c r="D219" s="82" t="s">
        <v>1102</v>
      </c>
      <c r="E219" s="82" t="s">
        <v>635</v>
      </c>
      <c r="F219" s="69"/>
      <c r="G219" s="82" t="s">
        <v>637</v>
      </c>
      <c r="H219" s="82" t="s">
        <v>129</v>
      </c>
      <c r="I219" s="76">
        <v>48.901944</v>
      </c>
      <c r="J219" s="78">
        <v>64154</v>
      </c>
      <c r="K219" s="69"/>
      <c r="L219" s="76">
        <v>113.41177965099999</v>
      </c>
      <c r="M219" s="77">
        <v>1.1729232044741888E-7</v>
      </c>
      <c r="N219" s="77">
        <f t="shared" si="4"/>
        <v>5.4199194390542353E-3</v>
      </c>
      <c r="O219" s="77">
        <f>L219/'סכום נכסי הקרן'!$C$42</f>
        <v>3.4365223485864303E-5</v>
      </c>
    </row>
    <row r="220" spans="2:15">
      <c r="B220" s="75" t="s">
        <v>1202</v>
      </c>
      <c r="C220" s="69" t="s">
        <v>1203</v>
      </c>
      <c r="D220" s="82" t="s">
        <v>1102</v>
      </c>
      <c r="E220" s="82" t="s">
        <v>635</v>
      </c>
      <c r="F220" s="69"/>
      <c r="G220" s="82" t="s">
        <v>1204</v>
      </c>
      <c r="H220" s="82" t="s">
        <v>129</v>
      </c>
      <c r="I220" s="76">
        <v>549.05700000000002</v>
      </c>
      <c r="J220" s="78">
        <v>1015</v>
      </c>
      <c r="K220" s="69"/>
      <c r="L220" s="76">
        <v>20.146136708</v>
      </c>
      <c r="M220" s="77">
        <v>1.6439200986872432E-5</v>
      </c>
      <c r="N220" s="77">
        <f t="shared" si="4"/>
        <v>9.6277863112229664E-4</v>
      </c>
      <c r="O220" s="77">
        <f>L220/'סכום נכסי הקרן'!$C$42</f>
        <v>6.104537751525268E-6</v>
      </c>
    </row>
    <row r="221" spans="2:15">
      <c r="B221" s="75" t="s">
        <v>1205</v>
      </c>
      <c r="C221" s="69" t="s">
        <v>1206</v>
      </c>
      <c r="D221" s="82" t="s">
        <v>1102</v>
      </c>
      <c r="E221" s="82" t="s">
        <v>635</v>
      </c>
      <c r="F221" s="69"/>
      <c r="G221" s="82" t="s">
        <v>1110</v>
      </c>
      <c r="H221" s="82" t="s">
        <v>129</v>
      </c>
      <c r="I221" s="76">
        <v>72.146090000000001</v>
      </c>
      <c r="J221" s="78">
        <v>13726</v>
      </c>
      <c r="K221" s="69"/>
      <c r="L221" s="76">
        <v>35.798521813999997</v>
      </c>
      <c r="M221" s="77">
        <v>3.2361614126364765E-7</v>
      </c>
      <c r="N221" s="77">
        <f t="shared" si="4"/>
        <v>1.7108020424877876E-3</v>
      </c>
      <c r="O221" s="77">
        <f>L221/'סכום נכסי הקרן'!$C$42</f>
        <v>1.0847411145362897E-5</v>
      </c>
    </row>
    <row r="222" spans="2:15">
      <c r="B222" s="75" t="s">
        <v>1207</v>
      </c>
      <c r="C222" s="69" t="s">
        <v>1208</v>
      </c>
      <c r="D222" s="82" t="s">
        <v>1120</v>
      </c>
      <c r="E222" s="82" t="s">
        <v>635</v>
      </c>
      <c r="F222" s="69"/>
      <c r="G222" s="82" t="s">
        <v>1144</v>
      </c>
      <c r="H222" s="82" t="s">
        <v>129</v>
      </c>
      <c r="I222" s="76">
        <v>56.425319999999999</v>
      </c>
      <c r="J222" s="78">
        <v>41288</v>
      </c>
      <c r="K222" s="76">
        <v>0.25497191499999999</v>
      </c>
      <c r="L222" s="76">
        <v>84.473215244000016</v>
      </c>
      <c r="M222" s="77">
        <v>1.9041876072542139E-7</v>
      </c>
      <c r="N222" s="77">
        <f t="shared" si="4"/>
        <v>4.0369529760423909E-3</v>
      </c>
      <c r="O222" s="77">
        <f>L222/'סכום נכסי הקרן'!$C$42</f>
        <v>2.5596467398384431E-5</v>
      </c>
    </row>
    <row r="223" spans="2:15">
      <c r="B223" s="75" t="s">
        <v>1209</v>
      </c>
      <c r="C223" s="69" t="s">
        <v>1210</v>
      </c>
      <c r="D223" s="82" t="s">
        <v>26</v>
      </c>
      <c r="E223" s="82" t="s">
        <v>635</v>
      </c>
      <c r="F223" s="69"/>
      <c r="G223" s="82" t="s">
        <v>1144</v>
      </c>
      <c r="H223" s="82" t="s">
        <v>131</v>
      </c>
      <c r="I223" s="76">
        <v>191.21914000000001</v>
      </c>
      <c r="J223" s="78">
        <v>9974</v>
      </c>
      <c r="K223" s="69"/>
      <c r="L223" s="76">
        <v>74.995693136</v>
      </c>
      <c r="M223" s="77">
        <v>1.9512157142857145E-6</v>
      </c>
      <c r="N223" s="77">
        <f t="shared" si="4"/>
        <v>3.5840246606126573E-3</v>
      </c>
      <c r="O223" s="77">
        <f>L223/'סכום נכסי הקרן'!$C$42</f>
        <v>2.2724656671704167E-5</v>
      </c>
    </row>
    <row r="224" spans="2:15">
      <c r="B224" s="75" t="s">
        <v>1211</v>
      </c>
      <c r="C224" s="69" t="s">
        <v>1212</v>
      </c>
      <c r="D224" s="82" t="s">
        <v>1120</v>
      </c>
      <c r="E224" s="82" t="s">
        <v>635</v>
      </c>
      <c r="F224" s="69"/>
      <c r="G224" s="82" t="s">
        <v>1144</v>
      </c>
      <c r="H224" s="82" t="s">
        <v>129</v>
      </c>
      <c r="I224" s="76">
        <v>175.54544000000001</v>
      </c>
      <c r="J224" s="78">
        <v>8714</v>
      </c>
      <c r="K224" s="69"/>
      <c r="L224" s="76">
        <v>55.298762153999988</v>
      </c>
      <c r="M224" s="77">
        <v>3.0721988099404971E-7</v>
      </c>
      <c r="N224" s="77">
        <f t="shared" si="4"/>
        <v>2.6427134542497104E-3</v>
      </c>
      <c r="O224" s="77">
        <f>L224/'סכום נכסי הקרן'!$C$42</f>
        <v>1.6756234015212444E-5</v>
      </c>
    </row>
    <row r="225" spans="2:15">
      <c r="B225" s="75" t="s">
        <v>1116</v>
      </c>
      <c r="C225" s="69" t="s">
        <v>1117</v>
      </c>
      <c r="D225" s="82" t="s">
        <v>118</v>
      </c>
      <c r="E225" s="82" t="s">
        <v>635</v>
      </c>
      <c r="F225" s="69"/>
      <c r="G225" s="82" t="s">
        <v>124</v>
      </c>
      <c r="H225" s="82" t="s">
        <v>132</v>
      </c>
      <c r="I225" s="76">
        <v>2178.8190500000001</v>
      </c>
      <c r="J225" s="78">
        <v>1302</v>
      </c>
      <c r="K225" s="69"/>
      <c r="L225" s="76">
        <v>126.726530371</v>
      </c>
      <c r="M225" s="77">
        <v>1.2176400647424762E-5</v>
      </c>
      <c r="N225" s="77">
        <f t="shared" si="4"/>
        <v>6.0562279113801354E-3</v>
      </c>
      <c r="O225" s="77">
        <f>L225/'סכום נכסי הקרן'!$C$42</f>
        <v>3.8399763685827903E-5</v>
      </c>
    </row>
    <row r="226" spans="2:15">
      <c r="B226" s="75" t="s">
        <v>1213</v>
      </c>
      <c r="C226" s="69" t="s">
        <v>1214</v>
      </c>
      <c r="D226" s="82" t="s">
        <v>1120</v>
      </c>
      <c r="E226" s="82" t="s">
        <v>635</v>
      </c>
      <c r="F226" s="69"/>
      <c r="G226" s="82" t="s">
        <v>1215</v>
      </c>
      <c r="H226" s="82" t="s">
        <v>129</v>
      </c>
      <c r="I226" s="76">
        <v>87.251098999999996</v>
      </c>
      <c r="J226" s="78">
        <v>24646</v>
      </c>
      <c r="K226" s="69"/>
      <c r="L226" s="76">
        <v>77.736619919000006</v>
      </c>
      <c r="M226" s="77">
        <v>3.7660475035953859E-7</v>
      </c>
      <c r="N226" s="77">
        <f t="shared" si="4"/>
        <v>3.7150128383656297E-3</v>
      </c>
      <c r="O226" s="77">
        <f>L226/'סכום נכסי הקרן'!$C$42</f>
        <v>2.3555192633189325E-5</v>
      </c>
    </row>
    <row r="227" spans="2:15">
      <c r="B227" s="75" t="s">
        <v>1216</v>
      </c>
      <c r="C227" s="69" t="s">
        <v>1217</v>
      </c>
      <c r="D227" s="82" t="s">
        <v>1102</v>
      </c>
      <c r="E227" s="82" t="s">
        <v>635</v>
      </c>
      <c r="F227" s="69"/>
      <c r="G227" s="82" t="s">
        <v>1110</v>
      </c>
      <c r="H227" s="82" t="s">
        <v>129</v>
      </c>
      <c r="I227" s="76">
        <v>126.420374</v>
      </c>
      <c r="J227" s="78">
        <v>6646</v>
      </c>
      <c r="K227" s="69"/>
      <c r="L227" s="76">
        <v>30.372861534999998</v>
      </c>
      <c r="M227" s="77">
        <v>1.6123684409546143E-7</v>
      </c>
      <c r="N227" s="77">
        <f t="shared" si="4"/>
        <v>1.4515111495457223E-3</v>
      </c>
      <c r="O227" s="77">
        <f>L227/'סכום נכסי הקרן'!$C$42</f>
        <v>9.2033665089064065E-6</v>
      </c>
    </row>
    <row r="228" spans="2:15">
      <c r="B228" s="75" t="s">
        <v>1145</v>
      </c>
      <c r="C228" s="69" t="s">
        <v>1146</v>
      </c>
      <c r="D228" s="82" t="s">
        <v>1102</v>
      </c>
      <c r="E228" s="82" t="s">
        <v>635</v>
      </c>
      <c r="F228" s="69"/>
      <c r="G228" s="82" t="s">
        <v>1144</v>
      </c>
      <c r="H228" s="82" t="s">
        <v>129</v>
      </c>
      <c r="I228" s="76">
        <v>719.13124899999991</v>
      </c>
      <c r="J228" s="78">
        <v>1297</v>
      </c>
      <c r="K228" s="69"/>
      <c r="L228" s="76">
        <v>33.717583271000002</v>
      </c>
      <c r="M228" s="77">
        <v>2.7600720366304863E-6</v>
      </c>
      <c r="N228" s="77">
        <f t="shared" si="4"/>
        <v>1.6113545309912741E-3</v>
      </c>
      <c r="O228" s="77">
        <f>L228/'סכום נכסי הקרן'!$C$42</f>
        <v>1.0216860083466099E-5</v>
      </c>
    </row>
    <row r="229" spans="2:15">
      <c r="B229" s="75" t="s">
        <v>1218</v>
      </c>
      <c r="C229" s="69" t="s">
        <v>1219</v>
      </c>
      <c r="D229" s="82" t="s">
        <v>1102</v>
      </c>
      <c r="E229" s="82" t="s">
        <v>635</v>
      </c>
      <c r="F229" s="69"/>
      <c r="G229" s="82" t="s">
        <v>1134</v>
      </c>
      <c r="H229" s="82" t="s">
        <v>129</v>
      </c>
      <c r="I229" s="76">
        <v>200.62335999999999</v>
      </c>
      <c r="J229" s="78">
        <v>21194</v>
      </c>
      <c r="K229" s="69"/>
      <c r="L229" s="76">
        <v>153.71021543000001</v>
      </c>
      <c r="M229" s="77">
        <v>9.0136889223750519E-8</v>
      </c>
      <c r="N229" s="77">
        <f t="shared" si="4"/>
        <v>7.3457711990231132E-3</v>
      </c>
      <c r="O229" s="77">
        <f>L229/'סכום נכסי הקרן'!$C$42</f>
        <v>4.6576166263922324E-5</v>
      </c>
    </row>
    <row r="230" spans="2:15">
      <c r="B230" s="75" t="s">
        <v>1220</v>
      </c>
      <c r="C230" s="69" t="s">
        <v>1221</v>
      </c>
      <c r="D230" s="82" t="s">
        <v>1120</v>
      </c>
      <c r="E230" s="82" t="s">
        <v>635</v>
      </c>
      <c r="F230" s="69"/>
      <c r="G230" s="82" t="s">
        <v>1204</v>
      </c>
      <c r="H230" s="82" t="s">
        <v>129</v>
      </c>
      <c r="I230" s="76">
        <v>344.30103300000002</v>
      </c>
      <c r="J230" s="78">
        <v>8780</v>
      </c>
      <c r="K230" s="69"/>
      <c r="L230" s="76">
        <v>109.280115022</v>
      </c>
      <c r="M230" s="77">
        <v>2.0470468701069809E-7</v>
      </c>
      <c r="N230" s="77">
        <f t="shared" si="4"/>
        <v>5.2224682615197651E-3</v>
      </c>
      <c r="O230" s="77">
        <f>L230/'סכום נכסי הקרן'!$C$42</f>
        <v>3.3113276123948684E-5</v>
      </c>
    </row>
    <row r="231" spans="2:15">
      <c r="B231" s="75" t="s">
        <v>1222</v>
      </c>
      <c r="C231" s="69" t="s">
        <v>1223</v>
      </c>
      <c r="D231" s="82" t="s">
        <v>1120</v>
      </c>
      <c r="E231" s="82" t="s">
        <v>635</v>
      </c>
      <c r="F231" s="69"/>
      <c r="G231" s="82" t="s">
        <v>1224</v>
      </c>
      <c r="H231" s="82" t="s">
        <v>129</v>
      </c>
      <c r="I231" s="76">
        <v>65.886840000000007</v>
      </c>
      <c r="J231" s="78">
        <v>7385</v>
      </c>
      <c r="K231" s="76">
        <v>0.12623589099999999</v>
      </c>
      <c r="L231" s="76">
        <v>17.715897321</v>
      </c>
      <c r="M231" s="77">
        <v>1.3197325074161098E-7</v>
      </c>
      <c r="N231" s="77">
        <f t="shared" si="4"/>
        <v>8.4663812318132618E-4</v>
      </c>
      <c r="O231" s="77">
        <f>L231/'סכום נכסי הקרן'!$C$42</f>
        <v>5.3681440548968726E-6</v>
      </c>
    </row>
    <row r="232" spans="2:15">
      <c r="B232" s="75" t="s">
        <v>1154</v>
      </c>
      <c r="C232" s="69" t="s">
        <v>1155</v>
      </c>
      <c r="D232" s="82" t="s">
        <v>1120</v>
      </c>
      <c r="E232" s="82" t="s">
        <v>635</v>
      </c>
      <c r="F232" s="69"/>
      <c r="G232" s="82" t="s">
        <v>498</v>
      </c>
      <c r="H232" s="82" t="s">
        <v>129</v>
      </c>
      <c r="I232" s="76">
        <v>625.11567000000002</v>
      </c>
      <c r="J232" s="78">
        <v>8477</v>
      </c>
      <c r="K232" s="69"/>
      <c r="L232" s="76">
        <v>191.562665071</v>
      </c>
      <c r="M232" s="77">
        <v>1.0377789378091656E-5</v>
      </c>
      <c r="N232" s="77">
        <f t="shared" si="4"/>
        <v>9.1547299179181342E-3</v>
      </c>
      <c r="O232" s="77">
        <f>L232/'סכום נכסי הקרן'!$C$42</f>
        <v>5.8045943877882189E-5</v>
      </c>
    </row>
    <row r="233" spans="2:15">
      <c r="B233" s="75" t="s">
        <v>1225</v>
      </c>
      <c r="C233" s="69" t="s">
        <v>1226</v>
      </c>
      <c r="D233" s="82" t="s">
        <v>1120</v>
      </c>
      <c r="E233" s="82" t="s">
        <v>635</v>
      </c>
      <c r="F233" s="69"/>
      <c r="G233" s="82" t="s">
        <v>1110</v>
      </c>
      <c r="H233" s="82" t="s">
        <v>129</v>
      </c>
      <c r="I233" s="76">
        <v>127.32851499999998</v>
      </c>
      <c r="J233" s="78">
        <v>19974</v>
      </c>
      <c r="K233" s="69"/>
      <c r="L233" s="76">
        <v>91.938839932999997</v>
      </c>
      <c r="M233" s="77">
        <v>4.207705658961191E-7</v>
      </c>
      <c r="N233" s="77">
        <f t="shared" si="4"/>
        <v>4.3937332373266292E-3</v>
      </c>
      <c r="O233" s="77">
        <f>L233/'סכום נכסי הקרן'!$C$42</f>
        <v>2.785864740903739E-5</v>
      </c>
    </row>
    <row r="234" spans="2:15">
      <c r="B234" s="75" t="s">
        <v>1227</v>
      </c>
      <c r="C234" s="69" t="s">
        <v>1228</v>
      </c>
      <c r="D234" s="82" t="s">
        <v>1120</v>
      </c>
      <c r="E234" s="82" t="s">
        <v>635</v>
      </c>
      <c r="F234" s="69"/>
      <c r="G234" s="82" t="s">
        <v>1169</v>
      </c>
      <c r="H234" s="82" t="s">
        <v>129</v>
      </c>
      <c r="I234" s="76">
        <v>532.9058</v>
      </c>
      <c r="J234" s="78">
        <v>4080</v>
      </c>
      <c r="K234" s="69"/>
      <c r="L234" s="76">
        <v>78.599342254000007</v>
      </c>
      <c r="M234" s="77">
        <v>9.4413148700318378E-8</v>
      </c>
      <c r="N234" s="77">
        <f t="shared" si="4"/>
        <v>3.7562421142694358E-3</v>
      </c>
      <c r="O234" s="77">
        <f>L234/'סכום נכסי הקרן'!$C$42</f>
        <v>2.3816608563172576E-5</v>
      </c>
    </row>
    <row r="235" spans="2:15">
      <c r="B235" s="75" t="s">
        <v>1229</v>
      </c>
      <c r="C235" s="69" t="s">
        <v>1230</v>
      </c>
      <c r="D235" s="82" t="s">
        <v>1102</v>
      </c>
      <c r="E235" s="82" t="s">
        <v>635</v>
      </c>
      <c r="F235" s="69"/>
      <c r="G235" s="82" t="s">
        <v>637</v>
      </c>
      <c r="H235" s="82" t="s">
        <v>129</v>
      </c>
      <c r="I235" s="76">
        <v>169.27596000000003</v>
      </c>
      <c r="J235" s="78">
        <v>12758</v>
      </c>
      <c r="K235" s="69"/>
      <c r="L235" s="76">
        <v>78.070360520999998</v>
      </c>
      <c r="M235" s="77">
        <v>1.5181700448430496E-7</v>
      </c>
      <c r="N235" s="77">
        <f t="shared" si="4"/>
        <v>3.7309622148937798E-3</v>
      </c>
      <c r="O235" s="77">
        <f>L235/'סכום נכסי הקרן'!$C$42</f>
        <v>2.3656320315069728E-5</v>
      </c>
    </row>
    <row r="236" spans="2:15">
      <c r="B236" s="75" t="s">
        <v>1231</v>
      </c>
      <c r="C236" s="69" t="s">
        <v>1232</v>
      </c>
      <c r="D236" s="82" t="s">
        <v>1120</v>
      </c>
      <c r="E236" s="82" t="s">
        <v>635</v>
      </c>
      <c r="F236" s="69"/>
      <c r="G236" s="82" t="s">
        <v>1144</v>
      </c>
      <c r="H236" s="82" t="s">
        <v>129</v>
      </c>
      <c r="I236" s="76">
        <v>225.70128</v>
      </c>
      <c r="J236" s="78">
        <v>9793</v>
      </c>
      <c r="K236" s="69"/>
      <c r="L236" s="76">
        <v>79.902078756999998</v>
      </c>
      <c r="M236" s="77">
        <v>1.5425098138725746E-7</v>
      </c>
      <c r="N236" s="77">
        <f t="shared" si="4"/>
        <v>3.8184995527674741E-3</v>
      </c>
      <c r="O236" s="77">
        <f>L236/'סכום נכסי הקרן'!$C$42</f>
        <v>2.4211354428254265E-5</v>
      </c>
    </row>
    <row r="237" spans="2:15">
      <c r="B237" s="75" t="s">
        <v>1233</v>
      </c>
      <c r="C237" s="69" t="s">
        <v>1234</v>
      </c>
      <c r="D237" s="82" t="s">
        <v>26</v>
      </c>
      <c r="E237" s="82" t="s">
        <v>635</v>
      </c>
      <c r="F237" s="69"/>
      <c r="G237" s="82" t="s">
        <v>123</v>
      </c>
      <c r="H237" s="82" t="s">
        <v>131</v>
      </c>
      <c r="I237" s="76">
        <v>156.110052</v>
      </c>
      <c r="J237" s="78">
        <v>13654</v>
      </c>
      <c r="K237" s="69"/>
      <c r="L237" s="76">
        <v>83.815890929999995</v>
      </c>
      <c r="M237" s="77">
        <v>3.6537437235515739E-7</v>
      </c>
      <c r="N237" s="77">
        <f t="shared" si="4"/>
        <v>4.005539618116301E-3</v>
      </c>
      <c r="O237" s="77">
        <f>L237/'סכום נכסי הקרן'!$C$42</f>
        <v>2.539728970253294E-5</v>
      </c>
    </row>
    <row r="238" spans="2:15">
      <c r="B238" s="75" t="s">
        <v>1235</v>
      </c>
      <c r="C238" s="69" t="s">
        <v>1236</v>
      </c>
      <c r="D238" s="82" t="s">
        <v>26</v>
      </c>
      <c r="E238" s="82" t="s">
        <v>635</v>
      </c>
      <c r="F238" s="69"/>
      <c r="G238" s="82" t="s">
        <v>1104</v>
      </c>
      <c r="H238" s="82" t="s">
        <v>129</v>
      </c>
      <c r="I238" s="76">
        <v>22.946297000000001</v>
      </c>
      <c r="J238" s="78">
        <v>122850</v>
      </c>
      <c r="K238" s="69"/>
      <c r="L238" s="76">
        <v>101.90513511199998</v>
      </c>
      <c r="M238" s="77">
        <v>9.6093521027830402E-8</v>
      </c>
      <c r="N238" s="77">
        <f t="shared" si="4"/>
        <v>4.8700198906375869E-3</v>
      </c>
      <c r="O238" s="77">
        <f>L238/'סכום נכסי הקרן'!$C$42</f>
        <v>3.0878562643648623E-5</v>
      </c>
    </row>
    <row r="239" spans="2:15">
      <c r="B239" s="75" t="s">
        <v>1161</v>
      </c>
      <c r="C239" s="69" t="s">
        <v>1162</v>
      </c>
      <c r="D239" s="82" t="s">
        <v>1102</v>
      </c>
      <c r="E239" s="82" t="s">
        <v>635</v>
      </c>
      <c r="F239" s="69"/>
      <c r="G239" s="82" t="s">
        <v>154</v>
      </c>
      <c r="H239" s="82" t="s">
        <v>129</v>
      </c>
      <c r="I239" s="76">
        <v>66.779058000000006</v>
      </c>
      <c r="J239" s="78">
        <v>2172</v>
      </c>
      <c r="K239" s="69"/>
      <c r="L239" s="76">
        <v>5.2433446880000005</v>
      </c>
      <c r="M239" s="77">
        <v>1.1620113806334204E-6</v>
      </c>
      <c r="N239" s="77">
        <f t="shared" si="4"/>
        <v>2.5057807828785265E-4</v>
      </c>
      <c r="O239" s="77">
        <f>L239/'סכום נכסי הקרן'!$C$42</f>
        <v>1.5888006745950987E-6</v>
      </c>
    </row>
    <row r="240" spans="2:15">
      <c r="B240" s="75" t="s">
        <v>1237</v>
      </c>
      <c r="C240" s="69" t="s">
        <v>1238</v>
      </c>
      <c r="D240" s="82" t="s">
        <v>26</v>
      </c>
      <c r="E240" s="82" t="s">
        <v>635</v>
      </c>
      <c r="F240" s="69"/>
      <c r="G240" s="82" t="s">
        <v>1144</v>
      </c>
      <c r="H240" s="82" t="s">
        <v>131</v>
      </c>
      <c r="I240" s="76">
        <v>237.613292</v>
      </c>
      <c r="J240" s="78">
        <v>15368</v>
      </c>
      <c r="K240" s="69"/>
      <c r="L240" s="76">
        <v>143.58983020900001</v>
      </c>
      <c r="M240" s="77">
        <v>4.160676542513123E-7</v>
      </c>
      <c r="N240" s="77">
        <f t="shared" si="4"/>
        <v>6.8621206227001859E-3</v>
      </c>
      <c r="O240" s="77">
        <f>L240/'סכום נכסי הקרן'!$C$42</f>
        <v>4.3509559770726035E-5</v>
      </c>
    </row>
    <row r="241" spans="2:15">
      <c r="B241" s="75" t="s">
        <v>1239</v>
      </c>
      <c r="C241" s="69" t="s">
        <v>1240</v>
      </c>
      <c r="D241" s="82" t="s">
        <v>1102</v>
      </c>
      <c r="E241" s="82" t="s">
        <v>635</v>
      </c>
      <c r="F241" s="69"/>
      <c r="G241" s="82" t="s">
        <v>1110</v>
      </c>
      <c r="H241" s="82" t="s">
        <v>129</v>
      </c>
      <c r="I241" s="76">
        <v>603.96270000000004</v>
      </c>
      <c r="J241" s="78">
        <v>1636</v>
      </c>
      <c r="K241" s="69"/>
      <c r="L241" s="76">
        <v>35.719199625999998</v>
      </c>
      <c r="M241" s="77">
        <v>2.5699048896477028E-6</v>
      </c>
      <c r="N241" s="77">
        <f t="shared" si="4"/>
        <v>1.7070112557634059E-3</v>
      </c>
      <c r="O241" s="77">
        <f>L241/'סכום נכסי הקרן'!$C$42</f>
        <v>1.0823375505269812E-5</v>
      </c>
    </row>
    <row r="242" spans="2:15">
      <c r="B242" s="75" t="s">
        <v>1241</v>
      </c>
      <c r="C242" s="69" t="s">
        <v>1242</v>
      </c>
      <c r="D242" s="82" t="s">
        <v>26</v>
      </c>
      <c r="E242" s="82" t="s">
        <v>635</v>
      </c>
      <c r="F242" s="69"/>
      <c r="G242" s="82" t="s">
        <v>1144</v>
      </c>
      <c r="H242" s="82" t="s">
        <v>131</v>
      </c>
      <c r="I242" s="76">
        <v>197.48862</v>
      </c>
      <c r="J242" s="78">
        <v>14912</v>
      </c>
      <c r="K242" s="69"/>
      <c r="L242" s="76">
        <v>115.801335753</v>
      </c>
      <c r="M242" s="77">
        <v>2.4686077499999998E-7</v>
      </c>
      <c r="N242" s="77">
        <f t="shared" si="4"/>
        <v>5.5341157033911067E-3</v>
      </c>
      <c r="O242" s="77">
        <f>L242/'סכום נכסי הקרן'!$C$42</f>
        <v>3.5089289625465852E-5</v>
      </c>
    </row>
    <row r="243" spans="2:15">
      <c r="B243" s="75" t="s">
        <v>1243</v>
      </c>
      <c r="C243" s="69" t="s">
        <v>1244</v>
      </c>
      <c r="D243" s="82" t="s">
        <v>1120</v>
      </c>
      <c r="E243" s="82" t="s">
        <v>635</v>
      </c>
      <c r="F243" s="69"/>
      <c r="G243" s="82" t="s">
        <v>1134</v>
      </c>
      <c r="H243" s="82" t="s">
        <v>129</v>
      </c>
      <c r="I243" s="76">
        <v>1681.890619</v>
      </c>
      <c r="J243" s="78">
        <v>272</v>
      </c>
      <c r="K243" s="69"/>
      <c r="L243" s="76">
        <v>16.537694082999998</v>
      </c>
      <c r="M243" s="77">
        <v>5.6882892342409308E-6</v>
      </c>
      <c r="N243" s="77">
        <f t="shared" si="4"/>
        <v>7.9033209701328915E-4</v>
      </c>
      <c r="O243" s="77">
        <f>L243/'סכום נכסי הקרן'!$C$42</f>
        <v>5.0111333659698866E-6</v>
      </c>
    </row>
    <row r="244" spans="2:15">
      <c r="B244" s="75" t="s">
        <v>1245</v>
      </c>
      <c r="C244" s="69" t="s">
        <v>1246</v>
      </c>
      <c r="D244" s="82" t="s">
        <v>1120</v>
      </c>
      <c r="E244" s="82" t="s">
        <v>635</v>
      </c>
      <c r="F244" s="69"/>
      <c r="G244" s="82" t="s">
        <v>637</v>
      </c>
      <c r="H244" s="82" t="s">
        <v>129</v>
      </c>
      <c r="I244" s="76">
        <v>235.10550000000001</v>
      </c>
      <c r="J244" s="78">
        <v>9302</v>
      </c>
      <c r="K244" s="76">
        <v>0.38142864900000001</v>
      </c>
      <c r="L244" s="76">
        <v>79.439720348999998</v>
      </c>
      <c r="M244" s="77">
        <v>4.5330297212032604E-8</v>
      </c>
      <c r="N244" s="77">
        <f t="shared" si="4"/>
        <v>3.7964035647577552E-3</v>
      </c>
      <c r="O244" s="77">
        <f>L244/'סכום נכסי הקרן'!$C$42</f>
        <v>2.4071253901921081E-5</v>
      </c>
    </row>
    <row r="245" spans="2:15">
      <c r="B245" s="75" t="s">
        <v>1247</v>
      </c>
      <c r="C245" s="69" t="s">
        <v>1248</v>
      </c>
      <c r="D245" s="82" t="s">
        <v>1102</v>
      </c>
      <c r="E245" s="82" t="s">
        <v>635</v>
      </c>
      <c r="F245" s="69"/>
      <c r="G245" s="82" t="s">
        <v>1130</v>
      </c>
      <c r="H245" s="82" t="s">
        <v>129</v>
      </c>
      <c r="I245" s="76">
        <v>1098.114</v>
      </c>
      <c r="J245" s="78">
        <v>69.510000000000005</v>
      </c>
      <c r="K245" s="69"/>
      <c r="L245" s="76">
        <v>2.759326035</v>
      </c>
      <c r="M245" s="77">
        <v>6.770301828489029E-6</v>
      </c>
      <c r="N245" s="77">
        <f t="shared" si="4"/>
        <v>1.3186747321844959E-4</v>
      </c>
      <c r="O245" s="77">
        <f>L245/'סכום נכסי הקרן'!$C$42</f>
        <v>8.3611117077028181E-7</v>
      </c>
    </row>
    <row r="246" spans="2:15">
      <c r="B246" s="75" t="s">
        <v>1249</v>
      </c>
      <c r="C246" s="69" t="s">
        <v>1250</v>
      </c>
      <c r="D246" s="82" t="s">
        <v>26</v>
      </c>
      <c r="E246" s="82" t="s">
        <v>635</v>
      </c>
      <c r="F246" s="69"/>
      <c r="G246" s="82" t="s">
        <v>1144</v>
      </c>
      <c r="H246" s="82" t="s">
        <v>131</v>
      </c>
      <c r="I246" s="76">
        <v>224.79910200000003</v>
      </c>
      <c r="J246" s="78">
        <v>13635</v>
      </c>
      <c r="K246" s="69"/>
      <c r="L246" s="76">
        <v>120.52726809699999</v>
      </c>
      <c r="M246" s="77">
        <v>1.0694017995516297E-6</v>
      </c>
      <c r="N246" s="77">
        <f t="shared" si="4"/>
        <v>5.7599667803931841E-3</v>
      </c>
      <c r="O246" s="77">
        <f>L246/'סכום נכסי הקרן'!$C$42</f>
        <v>3.6521307725176556E-5</v>
      </c>
    </row>
    <row r="247" spans="2:15">
      <c r="B247" s="75" t="s">
        <v>1251</v>
      </c>
      <c r="C247" s="69" t="s">
        <v>1252</v>
      </c>
      <c r="D247" s="82" t="s">
        <v>26</v>
      </c>
      <c r="E247" s="82" t="s">
        <v>635</v>
      </c>
      <c r="F247" s="69"/>
      <c r="G247" s="82" t="s">
        <v>1144</v>
      </c>
      <c r="H247" s="82" t="s">
        <v>131</v>
      </c>
      <c r="I247" s="76">
        <v>420.05536699999999</v>
      </c>
      <c r="J247" s="78">
        <v>10572</v>
      </c>
      <c r="K247" s="69"/>
      <c r="L247" s="76">
        <v>174.622133975</v>
      </c>
      <c r="M247" s="77">
        <v>7.1133008681496243E-7</v>
      </c>
      <c r="N247" s="77">
        <f t="shared" si="4"/>
        <v>8.3451463448743299E-3</v>
      </c>
      <c r="O247" s="77">
        <f>L247/'סכום נכסי הקרן'!$C$42</f>
        <v>5.2912745731492458E-5</v>
      </c>
    </row>
    <row r="248" spans="2:15">
      <c r="B248" s="118"/>
      <c r="C248" s="118"/>
      <c r="D248" s="11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8"/>
      <c r="D249" s="11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8"/>
      <c r="D250" s="11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26" t="s">
        <v>215</v>
      </c>
      <c r="C251" s="118"/>
      <c r="D251" s="11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26" t="s">
        <v>109</v>
      </c>
      <c r="C252" s="118"/>
      <c r="D252" s="11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26" t="s">
        <v>198</v>
      </c>
      <c r="C253" s="118"/>
      <c r="D253" s="11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26" t="s">
        <v>206</v>
      </c>
      <c r="C254" s="118"/>
      <c r="D254" s="11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26" t="s">
        <v>212</v>
      </c>
      <c r="C255" s="118"/>
      <c r="D255" s="11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8"/>
      <c r="D256" s="11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8"/>
      <c r="D257" s="11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8"/>
      <c r="D258" s="11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8"/>
      <c r="D259" s="11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8"/>
      <c r="D260" s="11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8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8"/>
      <c r="D262" s="11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8"/>
      <c r="D263" s="11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8"/>
      <c r="D265" s="11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8"/>
      <c r="D266" s="11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8"/>
      <c r="D267" s="11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8"/>
      <c r="D268" s="11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8"/>
      <c r="D269" s="11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8"/>
      <c r="D270" s="11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27"/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27"/>
      <c r="C273" s="118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28"/>
      <c r="C274" s="118"/>
      <c r="D274" s="11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18"/>
      <c r="C275" s="118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8"/>
      <c r="D276" s="11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8"/>
      <c r="D277" s="11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8"/>
      <c r="D278" s="11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8"/>
      <c r="D279" s="11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8"/>
      <c r="D280" s="11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8"/>
      <c r="D281" s="11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8"/>
      <c r="D282" s="11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8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8"/>
      <c r="D284" s="11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8"/>
      <c r="D285" s="11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8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8"/>
      <c r="D287" s="11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8"/>
      <c r="D288" s="11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8"/>
      <c r="D289" s="11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8"/>
      <c r="D290" s="11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8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8"/>
      <c r="D292" s="11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27"/>
      <c r="C293" s="118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27"/>
      <c r="C294" s="118"/>
      <c r="D294" s="11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28"/>
      <c r="C295" s="118"/>
      <c r="D295" s="11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8"/>
      <c r="D296" s="11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8"/>
      <c r="D297" s="11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8"/>
      <c r="D298" s="11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8"/>
      <c r="D299" s="11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8"/>
      <c r="D300" s="11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>
      <c r="B301" s="118"/>
      <c r="C301" s="118"/>
      <c r="D301" s="11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>
      <c r="B302" s="118"/>
      <c r="C302" s="118"/>
      <c r="D302" s="11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>
      <c r="B303" s="118"/>
      <c r="C303" s="118"/>
      <c r="D303" s="11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>
      <c r="B304" s="118"/>
      <c r="C304" s="118"/>
      <c r="D304" s="11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>
      <c r="B305" s="118"/>
      <c r="C305" s="118"/>
      <c r="D305" s="11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>
      <c r="B306" s="118"/>
      <c r="C306" s="118"/>
      <c r="D306" s="11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>
      <c r="B307" s="118"/>
      <c r="C307" s="118"/>
      <c r="D307" s="11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>
      <c r="B308" s="118"/>
      <c r="C308" s="118"/>
      <c r="D308" s="11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>
      <c r="B309" s="118"/>
      <c r="C309" s="118"/>
      <c r="D309" s="11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>
      <c r="B310" s="118"/>
      <c r="C310" s="118"/>
      <c r="D310" s="11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>
      <c r="B311" s="118"/>
      <c r="C311" s="118"/>
      <c r="D311" s="11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>
      <c r="B312" s="118"/>
      <c r="C312" s="118"/>
      <c r="D312" s="11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>
      <c r="B313" s="118"/>
      <c r="C313" s="118"/>
      <c r="D313" s="11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>
      <c r="B314" s="118"/>
      <c r="C314" s="118"/>
      <c r="D314" s="11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>
      <c r="B315" s="118"/>
      <c r="C315" s="118"/>
      <c r="D315" s="11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>
      <c r="B316" s="118"/>
      <c r="C316" s="118"/>
      <c r="D316" s="11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>
      <c r="B317" s="118"/>
      <c r="C317" s="118"/>
      <c r="D317" s="11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>
      <c r="B318" s="118"/>
      <c r="C318" s="118"/>
      <c r="D318" s="11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>
      <c r="B319" s="118"/>
      <c r="C319" s="118"/>
      <c r="D319" s="11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>
      <c r="B320" s="118"/>
      <c r="C320" s="118"/>
      <c r="D320" s="11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>
      <c r="B321" s="118"/>
      <c r="C321" s="118"/>
      <c r="D321" s="11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>
      <c r="B322" s="118"/>
      <c r="C322" s="118"/>
      <c r="D322" s="118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>
      <c r="B323" s="118"/>
      <c r="C323" s="118"/>
      <c r="D323" s="11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>
      <c r="B324" s="118"/>
      <c r="C324" s="118"/>
      <c r="D324" s="11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>
      <c r="B325" s="118"/>
      <c r="C325" s="118"/>
      <c r="D325" s="11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>
      <c r="B326" s="118"/>
      <c r="C326" s="118"/>
      <c r="D326" s="11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>
      <c r="B327" s="118"/>
      <c r="C327" s="118"/>
      <c r="D327" s="11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>
      <c r="B328" s="118"/>
      <c r="C328" s="118"/>
      <c r="D328" s="11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>
      <c r="B329" s="118"/>
      <c r="C329" s="118"/>
      <c r="D329" s="11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>
      <c r="B330" s="118"/>
      <c r="C330" s="118"/>
      <c r="D330" s="11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>
      <c r="B331" s="118"/>
      <c r="C331" s="118"/>
      <c r="D331" s="11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2:15">
      <c r="B332" s="118"/>
      <c r="C332" s="118"/>
      <c r="D332" s="11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2:15">
      <c r="B333" s="118"/>
      <c r="C333" s="118"/>
      <c r="D333" s="11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2:15">
      <c r="B334" s="118"/>
      <c r="C334" s="118"/>
      <c r="D334" s="11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15">
      <c r="B335" s="118"/>
      <c r="C335" s="118"/>
      <c r="D335" s="11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2:15">
      <c r="B336" s="118"/>
      <c r="C336" s="118"/>
      <c r="D336" s="11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2:15">
      <c r="B337" s="118"/>
      <c r="C337" s="118"/>
      <c r="D337" s="11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2:15">
      <c r="B338" s="118"/>
      <c r="C338" s="118"/>
      <c r="D338" s="11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2:15">
      <c r="B339" s="118"/>
      <c r="C339" s="118"/>
      <c r="D339" s="11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2:15">
      <c r="B340" s="118"/>
      <c r="C340" s="118"/>
      <c r="D340" s="11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2:15">
      <c r="B341" s="118"/>
      <c r="C341" s="118"/>
      <c r="D341" s="11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2:15">
      <c r="B342" s="118"/>
      <c r="C342" s="118"/>
      <c r="D342" s="11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2:15">
      <c r="B343" s="118"/>
      <c r="C343" s="118"/>
      <c r="D343" s="11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2:15">
      <c r="B344" s="118"/>
      <c r="C344" s="118"/>
      <c r="D344" s="11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2:15">
      <c r="B345" s="118"/>
      <c r="C345" s="118"/>
      <c r="D345" s="11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2:15">
      <c r="B346" s="118"/>
      <c r="C346" s="118"/>
      <c r="D346" s="11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2:15">
      <c r="B347" s="118"/>
      <c r="C347" s="118"/>
      <c r="D347" s="11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2:15">
      <c r="B348" s="118"/>
      <c r="C348" s="118"/>
      <c r="D348" s="118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2:15">
      <c r="B349" s="118"/>
      <c r="C349" s="118"/>
      <c r="D349" s="11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2:15">
      <c r="B350" s="118"/>
      <c r="C350" s="118"/>
      <c r="D350" s="11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2:15">
      <c r="B351" s="118"/>
      <c r="C351" s="118"/>
      <c r="D351" s="11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2:15">
      <c r="B352" s="118"/>
      <c r="C352" s="118"/>
      <c r="D352" s="11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2:15">
      <c r="B353" s="118"/>
      <c r="C353" s="118"/>
      <c r="D353" s="11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2:15">
      <c r="B354" s="118"/>
      <c r="C354" s="118"/>
      <c r="D354" s="11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2:15">
      <c r="B355" s="118"/>
      <c r="C355" s="118"/>
      <c r="D355" s="11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2:15">
      <c r="B356" s="118"/>
      <c r="C356" s="118"/>
      <c r="D356" s="11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2:15">
      <c r="B357" s="118"/>
      <c r="C357" s="118"/>
      <c r="D357" s="11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2:15">
      <c r="B358" s="118"/>
      <c r="C358" s="118"/>
      <c r="D358" s="11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2:15">
      <c r="B359" s="118"/>
      <c r="C359" s="118"/>
      <c r="D359" s="11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2:15">
      <c r="B360" s="127"/>
      <c r="C360" s="118"/>
      <c r="D360" s="11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2:15">
      <c r="B361" s="127"/>
      <c r="C361" s="118"/>
      <c r="D361" s="11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2:15">
      <c r="B362" s="128"/>
      <c r="C362" s="118"/>
      <c r="D362" s="118"/>
      <c r="E362" s="118"/>
      <c r="F362" s="118"/>
      <c r="G362" s="118"/>
      <c r="H362" s="119"/>
      <c r="I362" s="119"/>
      <c r="J362" s="119"/>
      <c r="K362" s="119"/>
      <c r="L362" s="119"/>
      <c r="M362" s="119"/>
      <c r="N362" s="119"/>
      <c r="O362" s="119"/>
    </row>
    <row r="363" spans="2:15">
      <c r="B363" s="118"/>
      <c r="C363" s="118"/>
      <c r="D363" s="118"/>
      <c r="E363" s="118"/>
      <c r="F363" s="118"/>
      <c r="G363" s="118"/>
      <c r="H363" s="119"/>
      <c r="I363" s="119"/>
      <c r="J363" s="119"/>
      <c r="K363" s="119"/>
      <c r="L363" s="119"/>
      <c r="M363" s="119"/>
      <c r="N363" s="119"/>
      <c r="O363" s="119"/>
    </row>
    <row r="364" spans="2:15">
      <c r="B364" s="118"/>
      <c r="C364" s="118"/>
      <c r="D364" s="118"/>
      <c r="E364" s="118"/>
      <c r="F364" s="118"/>
      <c r="G364" s="118"/>
      <c r="H364" s="119"/>
      <c r="I364" s="119"/>
      <c r="J364" s="119"/>
      <c r="K364" s="119"/>
      <c r="L364" s="119"/>
      <c r="M364" s="119"/>
      <c r="N364" s="119"/>
      <c r="O364" s="119"/>
    </row>
    <row r="365" spans="2:15">
      <c r="B365" s="118"/>
      <c r="C365" s="118"/>
      <c r="D365" s="118"/>
      <c r="E365" s="118"/>
      <c r="F365" s="118"/>
      <c r="G365" s="118"/>
      <c r="H365" s="119"/>
      <c r="I365" s="119"/>
      <c r="J365" s="119"/>
      <c r="K365" s="119"/>
      <c r="L365" s="119"/>
      <c r="M365" s="119"/>
      <c r="N365" s="119"/>
      <c r="O365" s="119"/>
    </row>
    <row r="366" spans="2:15">
      <c r="B366" s="118"/>
      <c r="C366" s="118"/>
      <c r="D366" s="118"/>
      <c r="E366" s="118"/>
      <c r="F366" s="118"/>
      <c r="G366" s="118"/>
      <c r="H366" s="119"/>
      <c r="I366" s="119"/>
      <c r="J366" s="119"/>
      <c r="K366" s="119"/>
      <c r="L366" s="119"/>
      <c r="M366" s="119"/>
      <c r="N366" s="119"/>
      <c r="O366" s="119"/>
    </row>
    <row r="367" spans="2:15">
      <c r="B367" s="118"/>
      <c r="C367" s="118"/>
      <c r="D367" s="118"/>
      <c r="E367" s="118"/>
      <c r="F367" s="118"/>
      <c r="G367" s="118"/>
      <c r="H367" s="119"/>
      <c r="I367" s="119"/>
      <c r="J367" s="119"/>
      <c r="K367" s="119"/>
      <c r="L367" s="119"/>
      <c r="M367" s="119"/>
      <c r="N367" s="119"/>
      <c r="O367" s="119"/>
    </row>
    <row r="368" spans="2:15">
      <c r="B368" s="118"/>
      <c r="C368" s="118"/>
      <c r="D368" s="118"/>
      <c r="E368" s="118"/>
      <c r="F368" s="118"/>
      <c r="G368" s="118"/>
      <c r="H368" s="119"/>
      <c r="I368" s="119"/>
      <c r="J368" s="119"/>
      <c r="K368" s="119"/>
      <c r="L368" s="119"/>
      <c r="M368" s="119"/>
      <c r="N368" s="119"/>
      <c r="O368" s="119"/>
    </row>
    <row r="369" spans="2:15">
      <c r="B369" s="118"/>
      <c r="C369" s="118"/>
      <c r="D369" s="118"/>
      <c r="E369" s="118"/>
      <c r="F369" s="118"/>
      <c r="G369" s="118"/>
      <c r="H369" s="119"/>
      <c r="I369" s="119"/>
      <c r="J369" s="119"/>
      <c r="K369" s="119"/>
      <c r="L369" s="119"/>
      <c r="M369" s="119"/>
      <c r="N369" s="119"/>
      <c r="O369" s="119"/>
    </row>
    <row r="370" spans="2:15">
      <c r="B370" s="118"/>
      <c r="C370" s="118"/>
      <c r="D370" s="118"/>
      <c r="E370" s="118"/>
      <c r="F370" s="118"/>
      <c r="G370" s="118"/>
      <c r="H370" s="119"/>
      <c r="I370" s="119"/>
      <c r="J370" s="119"/>
      <c r="K370" s="119"/>
      <c r="L370" s="119"/>
      <c r="M370" s="119"/>
      <c r="N370" s="119"/>
      <c r="O370" s="119"/>
    </row>
    <row r="371" spans="2:15">
      <c r="B371" s="118"/>
      <c r="C371" s="118"/>
      <c r="D371" s="118"/>
      <c r="E371" s="118"/>
      <c r="F371" s="118"/>
      <c r="G371" s="118"/>
      <c r="H371" s="119"/>
      <c r="I371" s="119"/>
      <c r="J371" s="119"/>
      <c r="K371" s="119"/>
      <c r="L371" s="119"/>
      <c r="M371" s="119"/>
      <c r="N371" s="119"/>
      <c r="O371" s="119"/>
    </row>
    <row r="372" spans="2:15">
      <c r="B372" s="118"/>
      <c r="C372" s="118"/>
      <c r="D372" s="118"/>
      <c r="E372" s="118"/>
      <c r="F372" s="118"/>
      <c r="G372" s="118"/>
      <c r="H372" s="119"/>
      <c r="I372" s="119"/>
      <c r="J372" s="119"/>
      <c r="K372" s="119"/>
      <c r="L372" s="119"/>
      <c r="M372" s="119"/>
      <c r="N372" s="119"/>
      <c r="O372" s="119"/>
    </row>
    <row r="373" spans="2:15">
      <c r="B373" s="118"/>
      <c r="C373" s="118"/>
      <c r="D373" s="118"/>
      <c r="E373" s="118"/>
      <c r="F373" s="118"/>
      <c r="G373" s="118"/>
      <c r="H373" s="119"/>
      <c r="I373" s="119"/>
      <c r="J373" s="119"/>
      <c r="K373" s="119"/>
      <c r="L373" s="119"/>
      <c r="M373" s="119"/>
      <c r="N373" s="119"/>
      <c r="O373" s="119"/>
    </row>
    <row r="374" spans="2:15">
      <c r="B374" s="118"/>
      <c r="C374" s="118"/>
      <c r="D374" s="118"/>
      <c r="E374" s="118"/>
      <c r="F374" s="118"/>
      <c r="G374" s="118"/>
      <c r="H374" s="119"/>
      <c r="I374" s="119"/>
      <c r="J374" s="119"/>
      <c r="K374" s="119"/>
      <c r="L374" s="119"/>
      <c r="M374" s="119"/>
      <c r="N374" s="119"/>
      <c r="O374" s="119"/>
    </row>
    <row r="375" spans="2:15">
      <c r="B375" s="118"/>
      <c r="C375" s="118"/>
      <c r="D375" s="118"/>
      <c r="E375" s="118"/>
      <c r="F375" s="118"/>
      <c r="G375" s="118"/>
      <c r="H375" s="119"/>
      <c r="I375" s="119"/>
      <c r="J375" s="119"/>
      <c r="K375" s="119"/>
      <c r="L375" s="119"/>
      <c r="M375" s="119"/>
      <c r="N375" s="119"/>
      <c r="O375" s="119"/>
    </row>
    <row r="376" spans="2:15">
      <c r="B376" s="118"/>
      <c r="C376" s="118"/>
      <c r="D376" s="118"/>
      <c r="E376" s="118"/>
      <c r="F376" s="118"/>
      <c r="G376" s="118"/>
      <c r="H376" s="119"/>
      <c r="I376" s="119"/>
      <c r="J376" s="119"/>
      <c r="K376" s="119"/>
      <c r="L376" s="119"/>
      <c r="M376" s="119"/>
      <c r="N376" s="119"/>
      <c r="O376" s="119"/>
    </row>
    <row r="377" spans="2:15">
      <c r="B377" s="118"/>
      <c r="C377" s="118"/>
      <c r="D377" s="118"/>
      <c r="E377" s="118"/>
      <c r="F377" s="118"/>
      <c r="G377" s="118"/>
      <c r="H377" s="119"/>
      <c r="I377" s="119"/>
      <c r="J377" s="119"/>
      <c r="K377" s="119"/>
      <c r="L377" s="119"/>
      <c r="M377" s="119"/>
      <c r="N377" s="119"/>
      <c r="O377" s="119"/>
    </row>
    <row r="378" spans="2:15">
      <c r="B378" s="118"/>
      <c r="C378" s="118"/>
      <c r="D378" s="118"/>
      <c r="E378" s="118"/>
      <c r="F378" s="118"/>
      <c r="G378" s="118"/>
      <c r="H378" s="119"/>
      <c r="I378" s="119"/>
      <c r="J378" s="119"/>
      <c r="K378" s="119"/>
      <c r="L378" s="119"/>
      <c r="M378" s="119"/>
      <c r="N378" s="119"/>
      <c r="O378" s="119"/>
    </row>
    <row r="379" spans="2:15">
      <c r="B379" s="118"/>
      <c r="C379" s="118"/>
      <c r="D379" s="118"/>
      <c r="E379" s="118"/>
      <c r="F379" s="118"/>
      <c r="G379" s="118"/>
      <c r="H379" s="119"/>
      <c r="I379" s="119"/>
      <c r="J379" s="119"/>
      <c r="K379" s="119"/>
      <c r="L379" s="119"/>
      <c r="M379" s="119"/>
      <c r="N379" s="119"/>
      <c r="O379" s="119"/>
    </row>
    <row r="380" spans="2:15">
      <c r="B380" s="118"/>
      <c r="C380" s="118"/>
      <c r="D380" s="118"/>
      <c r="E380" s="118"/>
      <c r="F380" s="118"/>
      <c r="G380" s="118"/>
      <c r="H380" s="119"/>
      <c r="I380" s="119"/>
      <c r="J380" s="119"/>
      <c r="K380" s="119"/>
      <c r="L380" s="119"/>
      <c r="M380" s="119"/>
      <c r="N380" s="119"/>
      <c r="O380" s="119"/>
    </row>
    <row r="381" spans="2:15">
      <c r="B381" s="118"/>
      <c r="C381" s="118"/>
      <c r="D381" s="118"/>
      <c r="E381" s="118"/>
      <c r="F381" s="118"/>
      <c r="G381" s="118"/>
      <c r="H381" s="119"/>
      <c r="I381" s="119"/>
      <c r="J381" s="119"/>
      <c r="K381" s="119"/>
      <c r="L381" s="119"/>
      <c r="M381" s="119"/>
      <c r="N381" s="119"/>
      <c r="O381" s="119"/>
    </row>
    <row r="382" spans="2:15">
      <c r="B382" s="118"/>
      <c r="C382" s="118"/>
      <c r="D382" s="118"/>
      <c r="E382" s="118"/>
      <c r="F382" s="118"/>
      <c r="G382" s="118"/>
      <c r="H382" s="119"/>
      <c r="I382" s="119"/>
      <c r="J382" s="119"/>
      <c r="K382" s="119"/>
      <c r="L382" s="119"/>
      <c r="M382" s="119"/>
      <c r="N382" s="119"/>
      <c r="O382" s="119"/>
    </row>
    <row r="383" spans="2:15">
      <c r="B383" s="118"/>
      <c r="C383" s="118"/>
      <c r="D383" s="118"/>
      <c r="E383" s="118"/>
      <c r="F383" s="118"/>
      <c r="G383" s="118"/>
      <c r="H383" s="119"/>
      <c r="I383" s="119"/>
      <c r="J383" s="119"/>
      <c r="K383" s="119"/>
      <c r="L383" s="119"/>
      <c r="M383" s="119"/>
      <c r="N383" s="119"/>
      <c r="O383" s="119"/>
    </row>
    <row r="384" spans="2:15">
      <c r="B384" s="118"/>
      <c r="C384" s="118"/>
      <c r="D384" s="118"/>
      <c r="E384" s="118"/>
      <c r="F384" s="118"/>
      <c r="G384" s="118"/>
      <c r="H384" s="119"/>
      <c r="I384" s="119"/>
      <c r="J384" s="119"/>
      <c r="K384" s="119"/>
      <c r="L384" s="119"/>
      <c r="M384" s="119"/>
      <c r="N384" s="119"/>
      <c r="O384" s="119"/>
    </row>
    <row r="385" spans="2:15">
      <c r="B385" s="118"/>
      <c r="C385" s="118"/>
      <c r="D385" s="118"/>
      <c r="E385" s="118"/>
      <c r="F385" s="118"/>
      <c r="G385" s="118"/>
      <c r="H385" s="119"/>
      <c r="I385" s="119"/>
      <c r="J385" s="119"/>
      <c r="K385" s="119"/>
      <c r="L385" s="119"/>
      <c r="M385" s="119"/>
      <c r="N385" s="119"/>
      <c r="O385" s="119"/>
    </row>
    <row r="386" spans="2:15">
      <c r="B386" s="118"/>
      <c r="C386" s="118"/>
      <c r="D386" s="118"/>
      <c r="E386" s="118"/>
      <c r="F386" s="118"/>
      <c r="G386" s="118"/>
      <c r="H386" s="119"/>
      <c r="I386" s="119"/>
      <c r="J386" s="119"/>
      <c r="K386" s="119"/>
      <c r="L386" s="119"/>
      <c r="M386" s="119"/>
      <c r="N386" s="119"/>
      <c r="O386" s="119"/>
    </row>
    <row r="387" spans="2:15">
      <c r="B387" s="118"/>
      <c r="C387" s="118"/>
      <c r="D387" s="118"/>
      <c r="E387" s="118"/>
      <c r="F387" s="118"/>
      <c r="G387" s="118"/>
      <c r="H387" s="119"/>
      <c r="I387" s="119"/>
      <c r="J387" s="119"/>
      <c r="K387" s="119"/>
      <c r="L387" s="119"/>
      <c r="M387" s="119"/>
      <c r="N387" s="119"/>
      <c r="O387" s="119"/>
    </row>
    <row r="388" spans="2:15">
      <c r="B388" s="118"/>
      <c r="C388" s="118"/>
      <c r="D388" s="118"/>
      <c r="E388" s="118"/>
      <c r="F388" s="118"/>
      <c r="G388" s="118"/>
      <c r="H388" s="119"/>
      <c r="I388" s="119"/>
      <c r="J388" s="119"/>
      <c r="K388" s="119"/>
      <c r="L388" s="119"/>
      <c r="M388" s="119"/>
      <c r="N388" s="119"/>
      <c r="O388" s="119"/>
    </row>
    <row r="389" spans="2:15">
      <c r="B389" s="118"/>
      <c r="C389" s="118"/>
      <c r="D389" s="118"/>
      <c r="E389" s="118"/>
      <c r="F389" s="118"/>
      <c r="G389" s="118"/>
      <c r="H389" s="119"/>
      <c r="I389" s="119"/>
      <c r="J389" s="119"/>
      <c r="K389" s="119"/>
      <c r="L389" s="119"/>
      <c r="M389" s="119"/>
      <c r="N389" s="119"/>
      <c r="O389" s="119"/>
    </row>
    <row r="390" spans="2:15">
      <c r="B390" s="118"/>
      <c r="C390" s="118"/>
      <c r="D390" s="118"/>
      <c r="E390" s="118"/>
      <c r="F390" s="118"/>
      <c r="G390" s="118"/>
      <c r="H390" s="119"/>
      <c r="I390" s="119"/>
      <c r="J390" s="119"/>
      <c r="K390" s="119"/>
      <c r="L390" s="119"/>
      <c r="M390" s="119"/>
      <c r="N390" s="119"/>
      <c r="O390" s="119"/>
    </row>
    <row r="391" spans="2:15">
      <c r="B391" s="118"/>
      <c r="C391" s="118"/>
      <c r="D391" s="118"/>
      <c r="E391" s="118"/>
      <c r="F391" s="118"/>
      <c r="G391" s="118"/>
      <c r="H391" s="119"/>
      <c r="I391" s="119"/>
      <c r="J391" s="119"/>
      <c r="K391" s="119"/>
      <c r="L391" s="119"/>
      <c r="M391" s="119"/>
      <c r="N391" s="119"/>
      <c r="O391" s="119"/>
    </row>
    <row r="392" spans="2:15">
      <c r="B392" s="118"/>
      <c r="C392" s="118"/>
      <c r="D392" s="118"/>
      <c r="E392" s="118"/>
      <c r="F392" s="118"/>
      <c r="G392" s="118"/>
      <c r="H392" s="119"/>
      <c r="I392" s="119"/>
      <c r="J392" s="119"/>
      <c r="K392" s="119"/>
      <c r="L392" s="119"/>
      <c r="M392" s="119"/>
      <c r="N392" s="119"/>
      <c r="O392" s="119"/>
    </row>
    <row r="393" spans="2:15">
      <c r="B393" s="118"/>
      <c r="C393" s="118"/>
      <c r="D393" s="118"/>
      <c r="E393" s="118"/>
      <c r="F393" s="118"/>
      <c r="G393" s="118"/>
      <c r="H393" s="119"/>
      <c r="I393" s="119"/>
      <c r="J393" s="119"/>
      <c r="K393" s="119"/>
      <c r="L393" s="119"/>
      <c r="M393" s="119"/>
      <c r="N393" s="119"/>
      <c r="O393" s="119"/>
    </row>
    <row r="394" spans="2:15">
      <c r="B394" s="118"/>
      <c r="C394" s="118"/>
      <c r="D394" s="118"/>
      <c r="E394" s="118"/>
      <c r="F394" s="118"/>
      <c r="G394" s="118"/>
      <c r="H394" s="119"/>
      <c r="I394" s="119"/>
      <c r="J394" s="119"/>
      <c r="K394" s="119"/>
      <c r="L394" s="119"/>
      <c r="M394" s="119"/>
      <c r="N394" s="119"/>
      <c r="O394" s="119"/>
    </row>
    <row r="395" spans="2:15">
      <c r="B395" s="118"/>
      <c r="C395" s="118"/>
      <c r="D395" s="118"/>
      <c r="E395" s="118"/>
      <c r="F395" s="118"/>
      <c r="G395" s="118"/>
      <c r="H395" s="119"/>
      <c r="I395" s="119"/>
      <c r="J395" s="119"/>
      <c r="K395" s="119"/>
      <c r="L395" s="119"/>
      <c r="M395" s="119"/>
      <c r="N395" s="119"/>
      <c r="O395" s="119"/>
    </row>
    <row r="396" spans="2:15">
      <c r="B396" s="118"/>
      <c r="C396" s="118"/>
      <c r="D396" s="118"/>
      <c r="E396" s="118"/>
      <c r="F396" s="118"/>
      <c r="G396" s="118"/>
      <c r="H396" s="119"/>
      <c r="I396" s="119"/>
      <c r="J396" s="119"/>
      <c r="K396" s="119"/>
      <c r="L396" s="119"/>
      <c r="M396" s="119"/>
      <c r="N396" s="119"/>
      <c r="O396" s="119"/>
    </row>
    <row r="397" spans="2:15">
      <c r="B397" s="118"/>
      <c r="C397" s="118"/>
      <c r="D397" s="118"/>
      <c r="E397" s="118"/>
      <c r="F397" s="118"/>
      <c r="G397" s="118"/>
      <c r="H397" s="119"/>
      <c r="I397" s="119"/>
      <c r="J397" s="119"/>
      <c r="K397" s="119"/>
      <c r="L397" s="119"/>
      <c r="M397" s="119"/>
      <c r="N397" s="119"/>
      <c r="O397" s="119"/>
    </row>
    <row r="398" spans="2:15">
      <c r="B398" s="118"/>
      <c r="C398" s="118"/>
      <c r="D398" s="118"/>
      <c r="E398" s="118"/>
      <c r="F398" s="118"/>
      <c r="G398" s="118"/>
      <c r="H398" s="119"/>
      <c r="I398" s="119"/>
      <c r="J398" s="119"/>
      <c r="K398" s="119"/>
      <c r="L398" s="119"/>
      <c r="M398" s="119"/>
      <c r="N398" s="119"/>
      <c r="O398" s="119"/>
    </row>
    <row r="399" spans="2:15">
      <c r="B399" s="118"/>
      <c r="C399" s="118"/>
      <c r="D399" s="118"/>
      <c r="E399" s="118"/>
      <c r="F399" s="118"/>
      <c r="G399" s="118"/>
      <c r="H399" s="119"/>
      <c r="I399" s="119"/>
      <c r="J399" s="119"/>
      <c r="K399" s="119"/>
      <c r="L399" s="119"/>
      <c r="M399" s="119"/>
      <c r="N399" s="119"/>
      <c r="O399" s="119"/>
    </row>
    <row r="400" spans="2:15">
      <c r="B400" s="118"/>
      <c r="C400" s="118"/>
      <c r="D400" s="118"/>
      <c r="E400" s="118"/>
      <c r="F400" s="118"/>
      <c r="G400" s="118"/>
      <c r="H400" s="119"/>
      <c r="I400" s="119"/>
      <c r="J400" s="119"/>
      <c r="K400" s="119"/>
      <c r="L400" s="119"/>
      <c r="M400" s="119"/>
      <c r="N400" s="119"/>
      <c r="O400" s="119"/>
    </row>
    <row r="401" spans="2:15">
      <c r="B401" s="118"/>
      <c r="C401" s="118"/>
      <c r="D401" s="118"/>
      <c r="E401" s="118"/>
      <c r="F401" s="118"/>
      <c r="G401" s="118"/>
      <c r="H401" s="119"/>
      <c r="I401" s="119"/>
      <c r="J401" s="119"/>
      <c r="K401" s="119"/>
      <c r="L401" s="119"/>
      <c r="M401" s="119"/>
      <c r="N401" s="119"/>
      <c r="O401" s="119"/>
    </row>
    <row r="402" spans="2:15">
      <c r="B402" s="118"/>
      <c r="C402" s="118"/>
      <c r="D402" s="118"/>
      <c r="E402" s="118"/>
      <c r="F402" s="118"/>
      <c r="G402" s="118"/>
      <c r="H402" s="119"/>
      <c r="I402" s="119"/>
      <c r="J402" s="119"/>
      <c r="K402" s="119"/>
      <c r="L402" s="119"/>
      <c r="M402" s="119"/>
      <c r="N402" s="119"/>
      <c r="O402" s="119"/>
    </row>
    <row r="403" spans="2:15">
      <c r="B403" s="118"/>
      <c r="C403" s="118"/>
      <c r="D403" s="118"/>
      <c r="E403" s="118"/>
      <c r="F403" s="118"/>
      <c r="G403" s="118"/>
      <c r="H403" s="119"/>
      <c r="I403" s="119"/>
      <c r="J403" s="119"/>
      <c r="K403" s="119"/>
      <c r="L403" s="119"/>
      <c r="M403" s="119"/>
      <c r="N403" s="119"/>
      <c r="O403" s="119"/>
    </row>
    <row r="404" spans="2:15">
      <c r="B404" s="118"/>
      <c r="C404" s="118"/>
      <c r="D404" s="118"/>
      <c r="E404" s="118"/>
      <c r="F404" s="118"/>
      <c r="G404" s="118"/>
      <c r="H404" s="119"/>
      <c r="I404" s="119"/>
      <c r="J404" s="119"/>
      <c r="K404" s="119"/>
      <c r="L404" s="119"/>
      <c r="M404" s="119"/>
      <c r="N404" s="119"/>
      <c r="O404" s="119"/>
    </row>
    <row r="405" spans="2:15">
      <c r="B405" s="118"/>
      <c r="C405" s="118"/>
      <c r="D405" s="118"/>
      <c r="E405" s="118"/>
      <c r="F405" s="118"/>
      <c r="G405" s="118"/>
      <c r="H405" s="119"/>
      <c r="I405" s="119"/>
      <c r="J405" s="119"/>
      <c r="K405" s="119"/>
      <c r="L405" s="119"/>
      <c r="M405" s="119"/>
      <c r="N405" s="119"/>
      <c r="O405" s="119"/>
    </row>
    <row r="406" spans="2:15">
      <c r="B406" s="118"/>
      <c r="C406" s="118"/>
      <c r="D406" s="118"/>
      <c r="E406" s="118"/>
      <c r="F406" s="118"/>
      <c r="G406" s="118"/>
      <c r="H406" s="119"/>
      <c r="I406" s="119"/>
      <c r="J406" s="119"/>
      <c r="K406" s="119"/>
      <c r="L406" s="119"/>
      <c r="M406" s="119"/>
      <c r="N406" s="119"/>
      <c r="O406" s="119"/>
    </row>
    <row r="407" spans="2:15">
      <c r="B407" s="118"/>
      <c r="C407" s="118"/>
      <c r="D407" s="118"/>
      <c r="E407" s="118"/>
      <c r="F407" s="118"/>
      <c r="G407" s="118"/>
      <c r="H407" s="119"/>
      <c r="I407" s="119"/>
      <c r="J407" s="119"/>
      <c r="K407" s="119"/>
      <c r="L407" s="119"/>
      <c r="M407" s="119"/>
      <c r="N407" s="119"/>
      <c r="O407" s="119"/>
    </row>
    <row r="408" spans="2:15">
      <c r="B408" s="118"/>
      <c r="C408" s="118"/>
      <c r="D408" s="118"/>
      <c r="E408" s="118"/>
      <c r="F408" s="118"/>
      <c r="G408" s="118"/>
      <c r="H408" s="119"/>
      <c r="I408" s="119"/>
      <c r="J408" s="119"/>
      <c r="K408" s="119"/>
      <c r="L408" s="119"/>
      <c r="M408" s="119"/>
      <c r="N408" s="119"/>
      <c r="O408" s="119"/>
    </row>
    <row r="409" spans="2:15">
      <c r="B409" s="118"/>
      <c r="C409" s="118"/>
      <c r="D409" s="118"/>
      <c r="E409" s="118"/>
      <c r="F409" s="118"/>
      <c r="G409" s="118"/>
      <c r="H409" s="119"/>
      <c r="I409" s="119"/>
      <c r="J409" s="119"/>
      <c r="K409" s="119"/>
      <c r="L409" s="119"/>
      <c r="M409" s="119"/>
      <c r="N409" s="119"/>
      <c r="O409" s="119"/>
    </row>
    <row r="410" spans="2:15">
      <c r="B410" s="118"/>
      <c r="C410" s="118"/>
      <c r="D410" s="118"/>
      <c r="E410" s="118"/>
      <c r="F410" s="118"/>
      <c r="G410" s="118"/>
      <c r="H410" s="119"/>
      <c r="I410" s="119"/>
      <c r="J410" s="119"/>
      <c r="K410" s="119"/>
      <c r="L410" s="119"/>
      <c r="M410" s="119"/>
      <c r="N410" s="119"/>
      <c r="O410" s="119"/>
    </row>
    <row r="411" spans="2:15">
      <c r="B411" s="118"/>
      <c r="C411" s="118"/>
      <c r="D411" s="118"/>
      <c r="E411" s="118"/>
      <c r="F411" s="118"/>
      <c r="G411" s="118"/>
      <c r="H411" s="119"/>
      <c r="I411" s="119"/>
      <c r="J411" s="119"/>
      <c r="K411" s="119"/>
      <c r="L411" s="119"/>
      <c r="M411" s="119"/>
      <c r="N411" s="119"/>
      <c r="O411" s="119"/>
    </row>
    <row r="412" spans="2:15">
      <c r="B412" s="118"/>
      <c r="C412" s="118"/>
      <c r="D412" s="118"/>
      <c r="E412" s="118"/>
      <c r="F412" s="118"/>
      <c r="G412" s="118"/>
      <c r="H412" s="119"/>
      <c r="I412" s="119"/>
      <c r="J412" s="119"/>
      <c r="K412" s="119"/>
      <c r="L412" s="119"/>
      <c r="M412" s="119"/>
      <c r="N412" s="119"/>
      <c r="O412" s="119"/>
    </row>
    <row r="413" spans="2:15">
      <c r="B413" s="118"/>
      <c r="C413" s="118"/>
      <c r="D413" s="118"/>
      <c r="E413" s="118"/>
      <c r="F413" s="118"/>
      <c r="G413" s="118"/>
      <c r="H413" s="119"/>
      <c r="I413" s="119"/>
      <c r="J413" s="119"/>
      <c r="K413" s="119"/>
      <c r="L413" s="119"/>
      <c r="M413" s="119"/>
      <c r="N413" s="119"/>
      <c r="O413" s="119"/>
    </row>
    <row r="414" spans="2:15">
      <c r="B414" s="118"/>
      <c r="C414" s="118"/>
      <c r="D414" s="118"/>
      <c r="E414" s="118"/>
      <c r="F414" s="118"/>
      <c r="G414" s="118"/>
      <c r="H414" s="119"/>
      <c r="I414" s="119"/>
      <c r="J414" s="119"/>
      <c r="K414" s="119"/>
      <c r="L414" s="119"/>
      <c r="M414" s="119"/>
      <c r="N414" s="119"/>
      <c r="O414" s="119"/>
    </row>
    <row r="415" spans="2:15">
      <c r="B415" s="118"/>
      <c r="C415" s="118"/>
      <c r="D415" s="118"/>
      <c r="E415" s="118"/>
      <c r="F415" s="118"/>
      <c r="G415" s="118"/>
      <c r="H415" s="119"/>
      <c r="I415" s="119"/>
      <c r="J415" s="119"/>
      <c r="K415" s="119"/>
      <c r="L415" s="119"/>
      <c r="M415" s="119"/>
      <c r="N415" s="119"/>
      <c r="O415" s="119"/>
    </row>
    <row r="416" spans="2:15">
      <c r="B416" s="118"/>
      <c r="C416" s="118"/>
      <c r="D416" s="118"/>
      <c r="E416" s="118"/>
      <c r="F416" s="118"/>
      <c r="G416" s="118"/>
      <c r="H416" s="119"/>
      <c r="I416" s="119"/>
      <c r="J416" s="119"/>
      <c r="K416" s="119"/>
      <c r="L416" s="119"/>
      <c r="M416" s="119"/>
      <c r="N416" s="119"/>
      <c r="O416" s="119"/>
    </row>
    <row r="417" spans="2:15">
      <c r="B417" s="118"/>
      <c r="C417" s="118"/>
      <c r="D417" s="118"/>
      <c r="E417" s="118"/>
      <c r="F417" s="118"/>
      <c r="G417" s="118"/>
      <c r="H417" s="119"/>
      <c r="I417" s="119"/>
      <c r="J417" s="119"/>
      <c r="K417" s="119"/>
      <c r="L417" s="119"/>
      <c r="M417" s="119"/>
      <c r="N417" s="119"/>
      <c r="O417" s="119"/>
    </row>
    <row r="418" spans="2:15">
      <c r="B418" s="118"/>
      <c r="C418" s="118"/>
      <c r="D418" s="118"/>
      <c r="E418" s="118"/>
      <c r="F418" s="118"/>
      <c r="G418" s="118"/>
      <c r="H418" s="119"/>
      <c r="I418" s="119"/>
      <c r="J418" s="119"/>
      <c r="K418" s="119"/>
      <c r="L418" s="119"/>
      <c r="M418" s="119"/>
      <c r="N418" s="119"/>
      <c r="O418" s="119"/>
    </row>
    <row r="419" spans="2:15">
      <c r="B419" s="118"/>
      <c r="C419" s="118"/>
      <c r="D419" s="118"/>
      <c r="E419" s="118"/>
      <c r="F419" s="118"/>
      <c r="G419" s="118"/>
      <c r="H419" s="119"/>
      <c r="I419" s="119"/>
      <c r="J419" s="119"/>
      <c r="K419" s="119"/>
      <c r="L419" s="119"/>
      <c r="M419" s="119"/>
      <c r="N419" s="119"/>
      <c r="O419" s="119"/>
    </row>
    <row r="420" spans="2:15">
      <c r="B420" s="118"/>
      <c r="C420" s="118"/>
      <c r="D420" s="118"/>
      <c r="E420" s="118"/>
      <c r="F420" s="118"/>
      <c r="G420" s="118"/>
      <c r="H420" s="119"/>
      <c r="I420" s="119"/>
      <c r="J420" s="119"/>
      <c r="K420" s="119"/>
      <c r="L420" s="119"/>
      <c r="M420" s="119"/>
      <c r="N420" s="119"/>
      <c r="O420" s="119"/>
    </row>
    <row r="421" spans="2:15">
      <c r="B421" s="118"/>
      <c r="C421" s="118"/>
      <c r="D421" s="118"/>
      <c r="E421" s="118"/>
      <c r="F421" s="118"/>
      <c r="G421" s="118"/>
      <c r="H421" s="119"/>
      <c r="I421" s="119"/>
      <c r="J421" s="119"/>
      <c r="K421" s="119"/>
      <c r="L421" s="119"/>
      <c r="M421" s="119"/>
      <c r="N421" s="119"/>
      <c r="O421" s="119"/>
    </row>
    <row r="422" spans="2:15">
      <c r="B422" s="118"/>
      <c r="C422" s="118"/>
      <c r="D422" s="118"/>
      <c r="E422" s="118"/>
      <c r="F422" s="118"/>
      <c r="G422" s="118"/>
      <c r="H422" s="119"/>
      <c r="I422" s="119"/>
      <c r="J422" s="119"/>
      <c r="K422" s="119"/>
      <c r="L422" s="119"/>
      <c r="M422" s="119"/>
      <c r="N422" s="119"/>
      <c r="O422" s="119"/>
    </row>
    <row r="423" spans="2:15">
      <c r="B423" s="118"/>
      <c r="C423" s="118"/>
      <c r="D423" s="118"/>
      <c r="E423" s="118"/>
      <c r="F423" s="118"/>
      <c r="G423" s="118"/>
      <c r="H423" s="119"/>
      <c r="I423" s="119"/>
      <c r="J423" s="119"/>
      <c r="K423" s="119"/>
      <c r="L423" s="119"/>
      <c r="M423" s="119"/>
      <c r="N423" s="119"/>
      <c r="O423" s="119"/>
    </row>
    <row r="424" spans="2:15">
      <c r="B424" s="118"/>
      <c r="C424" s="118"/>
      <c r="D424" s="118"/>
      <c r="E424" s="118"/>
      <c r="F424" s="118"/>
      <c r="G424" s="118"/>
      <c r="H424" s="119"/>
      <c r="I424" s="119"/>
      <c r="J424" s="119"/>
      <c r="K424" s="119"/>
      <c r="L424" s="119"/>
      <c r="M424" s="119"/>
      <c r="N424" s="119"/>
      <c r="O424" s="119"/>
    </row>
    <row r="425" spans="2:15">
      <c r="B425" s="118"/>
      <c r="C425" s="118"/>
      <c r="D425" s="118"/>
      <c r="E425" s="118"/>
      <c r="F425" s="118"/>
      <c r="G425" s="118"/>
      <c r="H425" s="119"/>
      <c r="I425" s="119"/>
      <c r="J425" s="119"/>
      <c r="K425" s="119"/>
      <c r="L425" s="119"/>
      <c r="M425" s="119"/>
      <c r="N425" s="119"/>
      <c r="O425" s="119"/>
    </row>
    <row r="426" spans="2:15">
      <c r="B426" s="118"/>
      <c r="C426" s="118"/>
      <c r="D426" s="118"/>
      <c r="E426" s="118"/>
      <c r="F426" s="118"/>
      <c r="G426" s="118"/>
      <c r="H426" s="119"/>
      <c r="I426" s="119"/>
      <c r="J426" s="119"/>
      <c r="K426" s="119"/>
      <c r="L426" s="119"/>
      <c r="M426" s="119"/>
      <c r="N426" s="119"/>
      <c r="O426" s="119"/>
    </row>
    <row r="427" spans="2:15">
      <c r="B427" s="118"/>
      <c r="C427" s="118"/>
      <c r="D427" s="118"/>
      <c r="E427" s="118"/>
      <c r="F427" s="118"/>
      <c r="G427" s="118"/>
      <c r="H427" s="119"/>
      <c r="I427" s="119"/>
      <c r="J427" s="119"/>
      <c r="K427" s="119"/>
      <c r="L427" s="119"/>
      <c r="M427" s="119"/>
      <c r="N427" s="119"/>
      <c r="O427" s="119"/>
    </row>
    <row r="428" spans="2:15">
      <c r="B428" s="118"/>
      <c r="C428" s="118"/>
      <c r="D428" s="118"/>
      <c r="E428" s="118"/>
      <c r="F428" s="118"/>
      <c r="G428" s="118"/>
      <c r="H428" s="119"/>
      <c r="I428" s="119"/>
      <c r="J428" s="119"/>
      <c r="K428" s="119"/>
      <c r="L428" s="119"/>
      <c r="M428" s="119"/>
      <c r="N428" s="119"/>
      <c r="O428" s="119"/>
    </row>
    <row r="429" spans="2:15">
      <c r="B429" s="118"/>
      <c r="C429" s="118"/>
      <c r="D429" s="118"/>
      <c r="E429" s="118"/>
      <c r="F429" s="118"/>
      <c r="G429" s="118"/>
      <c r="H429" s="119"/>
      <c r="I429" s="119"/>
      <c r="J429" s="119"/>
      <c r="K429" s="119"/>
      <c r="L429" s="119"/>
      <c r="M429" s="119"/>
      <c r="N429" s="119"/>
      <c r="O429" s="119"/>
    </row>
    <row r="430" spans="2:15">
      <c r="B430" s="118"/>
      <c r="C430" s="118"/>
      <c r="D430" s="118"/>
      <c r="E430" s="118"/>
      <c r="F430" s="118"/>
      <c r="G430" s="118"/>
      <c r="H430" s="119"/>
      <c r="I430" s="119"/>
      <c r="J430" s="119"/>
      <c r="K430" s="119"/>
      <c r="L430" s="119"/>
      <c r="M430" s="119"/>
      <c r="N430" s="119"/>
      <c r="O430" s="119"/>
    </row>
    <row r="431" spans="2:15">
      <c r="B431" s="118"/>
      <c r="C431" s="118"/>
      <c r="D431" s="118"/>
      <c r="E431" s="118"/>
      <c r="F431" s="118"/>
      <c r="G431" s="118"/>
      <c r="H431" s="119"/>
      <c r="I431" s="119"/>
      <c r="J431" s="119"/>
      <c r="K431" s="119"/>
      <c r="L431" s="119"/>
      <c r="M431" s="119"/>
      <c r="N431" s="119"/>
      <c r="O431" s="119"/>
    </row>
    <row r="432" spans="2:15">
      <c r="B432" s="118"/>
      <c r="C432" s="118"/>
      <c r="D432" s="118"/>
      <c r="E432" s="118"/>
      <c r="F432" s="118"/>
      <c r="G432" s="118"/>
      <c r="H432" s="119"/>
      <c r="I432" s="119"/>
      <c r="J432" s="119"/>
      <c r="K432" s="119"/>
      <c r="L432" s="119"/>
      <c r="M432" s="119"/>
      <c r="N432" s="119"/>
      <c r="O432" s="119"/>
    </row>
    <row r="433" spans="2:15">
      <c r="B433" s="118"/>
      <c r="C433" s="118"/>
      <c r="D433" s="118"/>
      <c r="E433" s="118"/>
      <c r="F433" s="118"/>
      <c r="G433" s="118"/>
      <c r="H433" s="119"/>
      <c r="I433" s="119"/>
      <c r="J433" s="119"/>
      <c r="K433" s="119"/>
      <c r="L433" s="119"/>
      <c r="M433" s="119"/>
      <c r="N433" s="119"/>
      <c r="O433" s="119"/>
    </row>
    <row r="434" spans="2:15">
      <c r="B434" s="118"/>
      <c r="C434" s="118"/>
      <c r="D434" s="118"/>
      <c r="E434" s="118"/>
      <c r="F434" s="118"/>
      <c r="G434" s="118"/>
      <c r="H434" s="119"/>
      <c r="I434" s="119"/>
      <c r="J434" s="119"/>
      <c r="K434" s="119"/>
      <c r="L434" s="119"/>
      <c r="M434" s="119"/>
      <c r="N434" s="119"/>
      <c r="O434" s="119"/>
    </row>
    <row r="435" spans="2:15">
      <c r="B435" s="118"/>
      <c r="C435" s="118"/>
      <c r="D435" s="118"/>
      <c r="E435" s="118"/>
      <c r="F435" s="118"/>
      <c r="G435" s="118"/>
      <c r="H435" s="119"/>
      <c r="I435" s="119"/>
      <c r="J435" s="119"/>
      <c r="K435" s="119"/>
      <c r="L435" s="119"/>
      <c r="M435" s="119"/>
      <c r="N435" s="119"/>
      <c r="O435" s="119"/>
    </row>
    <row r="436" spans="2:15">
      <c r="B436" s="118"/>
      <c r="C436" s="118"/>
      <c r="D436" s="118"/>
      <c r="E436" s="118"/>
      <c r="F436" s="118"/>
      <c r="G436" s="118"/>
      <c r="H436" s="119"/>
      <c r="I436" s="119"/>
      <c r="J436" s="119"/>
      <c r="K436" s="119"/>
      <c r="L436" s="119"/>
      <c r="M436" s="119"/>
      <c r="N436" s="119"/>
      <c r="O436" s="119"/>
    </row>
    <row r="437" spans="2:15">
      <c r="B437" s="118"/>
      <c r="C437" s="118"/>
      <c r="D437" s="118"/>
      <c r="E437" s="118"/>
      <c r="F437" s="118"/>
      <c r="G437" s="118"/>
      <c r="H437" s="119"/>
      <c r="I437" s="119"/>
      <c r="J437" s="119"/>
      <c r="K437" s="119"/>
      <c r="L437" s="119"/>
      <c r="M437" s="119"/>
      <c r="N437" s="119"/>
      <c r="O437" s="119"/>
    </row>
    <row r="438" spans="2:15">
      <c r="B438" s="118"/>
      <c r="C438" s="118"/>
      <c r="D438" s="118"/>
      <c r="E438" s="118"/>
      <c r="F438" s="118"/>
      <c r="G438" s="118"/>
      <c r="H438" s="119"/>
      <c r="I438" s="119"/>
      <c r="J438" s="119"/>
      <c r="K438" s="119"/>
      <c r="L438" s="119"/>
      <c r="M438" s="119"/>
      <c r="N438" s="119"/>
      <c r="O438" s="119"/>
    </row>
    <row r="439" spans="2:15">
      <c r="B439" s="118"/>
      <c r="C439" s="118"/>
      <c r="D439" s="118"/>
      <c r="E439" s="118"/>
      <c r="F439" s="118"/>
      <c r="G439" s="118"/>
      <c r="H439" s="119"/>
      <c r="I439" s="119"/>
      <c r="J439" s="119"/>
      <c r="K439" s="119"/>
      <c r="L439" s="119"/>
      <c r="M439" s="119"/>
      <c r="N439" s="119"/>
      <c r="O439" s="119"/>
    </row>
    <row r="440" spans="2:15">
      <c r="B440" s="118"/>
      <c r="C440" s="118"/>
      <c r="D440" s="118"/>
      <c r="E440" s="118"/>
      <c r="F440" s="118"/>
      <c r="G440" s="118"/>
      <c r="H440" s="119"/>
      <c r="I440" s="119"/>
      <c r="J440" s="119"/>
      <c r="K440" s="119"/>
      <c r="L440" s="119"/>
      <c r="M440" s="119"/>
      <c r="N440" s="119"/>
      <c r="O440" s="119"/>
    </row>
    <row r="441" spans="2:15">
      <c r="B441" s="118"/>
      <c r="C441" s="118"/>
      <c r="D441" s="118"/>
      <c r="E441" s="118"/>
      <c r="F441" s="118"/>
      <c r="G441" s="118"/>
      <c r="H441" s="119"/>
      <c r="I441" s="119"/>
      <c r="J441" s="119"/>
      <c r="K441" s="119"/>
      <c r="L441" s="119"/>
      <c r="M441" s="119"/>
      <c r="N441" s="119"/>
      <c r="O441" s="119"/>
    </row>
    <row r="442" spans="2:15">
      <c r="B442" s="118"/>
      <c r="C442" s="118"/>
      <c r="D442" s="118"/>
      <c r="E442" s="118"/>
      <c r="F442" s="118"/>
      <c r="G442" s="118"/>
      <c r="H442" s="119"/>
      <c r="I442" s="119"/>
      <c r="J442" s="119"/>
      <c r="K442" s="119"/>
      <c r="L442" s="119"/>
      <c r="M442" s="119"/>
      <c r="N442" s="119"/>
      <c r="O442" s="119"/>
    </row>
    <row r="443" spans="2:15">
      <c r="B443" s="118"/>
      <c r="C443" s="118"/>
      <c r="D443" s="118"/>
      <c r="E443" s="118"/>
      <c r="F443" s="118"/>
      <c r="G443" s="118"/>
      <c r="H443" s="119"/>
      <c r="I443" s="119"/>
      <c r="J443" s="119"/>
      <c r="K443" s="119"/>
      <c r="L443" s="119"/>
      <c r="M443" s="119"/>
      <c r="N443" s="119"/>
      <c r="O443" s="119"/>
    </row>
    <row r="444" spans="2:15">
      <c r="B444" s="118"/>
      <c r="C444" s="118"/>
      <c r="D444" s="118"/>
      <c r="E444" s="118"/>
      <c r="F444" s="118"/>
      <c r="G444" s="118"/>
      <c r="H444" s="119"/>
      <c r="I444" s="119"/>
      <c r="J444" s="119"/>
      <c r="K444" s="119"/>
      <c r="L444" s="119"/>
      <c r="M444" s="119"/>
      <c r="N444" s="119"/>
      <c r="O444" s="119"/>
    </row>
    <row r="445" spans="2:15">
      <c r="B445" s="118"/>
      <c r="C445" s="118"/>
      <c r="D445" s="118"/>
      <c r="E445" s="118"/>
      <c r="F445" s="118"/>
      <c r="G445" s="118"/>
      <c r="H445" s="119"/>
      <c r="I445" s="119"/>
      <c r="J445" s="119"/>
      <c r="K445" s="119"/>
      <c r="L445" s="119"/>
      <c r="M445" s="119"/>
      <c r="N445" s="119"/>
      <c r="O445" s="119"/>
    </row>
    <row r="446" spans="2:15">
      <c r="B446" s="118"/>
      <c r="C446" s="118"/>
      <c r="D446" s="118"/>
      <c r="E446" s="118"/>
      <c r="F446" s="118"/>
      <c r="G446" s="118"/>
      <c r="H446" s="119"/>
      <c r="I446" s="119"/>
      <c r="J446" s="119"/>
      <c r="K446" s="119"/>
      <c r="L446" s="119"/>
      <c r="M446" s="119"/>
      <c r="N446" s="119"/>
      <c r="O446" s="119"/>
    </row>
    <row r="447" spans="2:15">
      <c r="B447" s="118"/>
      <c r="C447" s="118"/>
      <c r="D447" s="118"/>
      <c r="E447" s="118"/>
      <c r="F447" s="118"/>
      <c r="G447" s="118"/>
      <c r="H447" s="119"/>
      <c r="I447" s="119"/>
      <c r="J447" s="119"/>
      <c r="K447" s="119"/>
      <c r="L447" s="119"/>
      <c r="M447" s="119"/>
      <c r="N447" s="119"/>
      <c r="O447" s="119"/>
    </row>
    <row r="448" spans="2:15">
      <c r="B448" s="118"/>
      <c r="C448" s="118"/>
      <c r="D448" s="118"/>
      <c r="E448" s="118"/>
      <c r="F448" s="118"/>
      <c r="G448" s="118"/>
      <c r="H448" s="119"/>
      <c r="I448" s="119"/>
      <c r="J448" s="119"/>
      <c r="K448" s="119"/>
      <c r="L448" s="119"/>
      <c r="M448" s="119"/>
      <c r="N448" s="119"/>
      <c r="O448" s="119"/>
    </row>
    <row r="449" spans="2:15">
      <c r="B449" s="118"/>
      <c r="C449" s="118"/>
      <c r="D449" s="118"/>
      <c r="E449" s="118"/>
      <c r="F449" s="118"/>
      <c r="G449" s="118"/>
      <c r="H449" s="119"/>
      <c r="I449" s="119"/>
      <c r="J449" s="119"/>
      <c r="K449" s="119"/>
      <c r="L449" s="119"/>
      <c r="M449" s="119"/>
      <c r="N449" s="119"/>
      <c r="O449" s="119"/>
    </row>
    <row r="450" spans="2:15">
      <c r="B450" s="118"/>
      <c r="C450" s="118"/>
      <c r="D450" s="118"/>
      <c r="E450" s="118"/>
      <c r="F450" s="118"/>
      <c r="G450" s="118"/>
      <c r="H450" s="119"/>
      <c r="I450" s="119"/>
      <c r="J450" s="119"/>
      <c r="K450" s="119"/>
      <c r="L450" s="119"/>
      <c r="M450" s="119"/>
      <c r="N450" s="119"/>
      <c r="O450" s="119"/>
    </row>
    <row r="451" spans="2:15">
      <c r="B451" s="118"/>
      <c r="C451" s="118"/>
      <c r="D451" s="118"/>
      <c r="E451" s="118"/>
      <c r="F451" s="118"/>
      <c r="G451" s="118"/>
      <c r="H451" s="119"/>
      <c r="I451" s="119"/>
      <c r="J451" s="119"/>
      <c r="K451" s="119"/>
      <c r="L451" s="119"/>
      <c r="M451" s="119"/>
      <c r="N451" s="119"/>
      <c r="O451" s="119"/>
    </row>
    <row r="452" spans="2:15">
      <c r="B452" s="118"/>
      <c r="C452" s="118"/>
      <c r="D452" s="118"/>
      <c r="E452" s="118"/>
      <c r="F452" s="118"/>
      <c r="G452" s="118"/>
      <c r="H452" s="119"/>
      <c r="I452" s="119"/>
      <c r="J452" s="119"/>
      <c r="K452" s="119"/>
      <c r="L452" s="119"/>
      <c r="M452" s="119"/>
      <c r="N452" s="119"/>
      <c r="O452" s="119"/>
    </row>
    <row r="453" spans="2:15">
      <c r="B453" s="118"/>
      <c r="C453" s="118"/>
      <c r="D453" s="118"/>
      <c r="E453" s="118"/>
      <c r="F453" s="118"/>
      <c r="G453" s="118"/>
      <c r="H453" s="119"/>
      <c r="I453" s="119"/>
      <c r="J453" s="119"/>
      <c r="K453" s="119"/>
      <c r="L453" s="119"/>
      <c r="M453" s="119"/>
      <c r="N453" s="119"/>
      <c r="O453" s="119"/>
    </row>
    <row r="454" spans="2:15">
      <c r="B454" s="118"/>
      <c r="C454" s="118"/>
      <c r="D454" s="118"/>
      <c r="E454" s="118"/>
      <c r="F454" s="118"/>
      <c r="G454" s="118"/>
      <c r="H454" s="119"/>
      <c r="I454" s="119"/>
      <c r="J454" s="119"/>
      <c r="K454" s="119"/>
      <c r="L454" s="119"/>
      <c r="M454" s="119"/>
      <c r="N454" s="119"/>
      <c r="O454" s="119"/>
    </row>
    <row r="455" spans="2:15">
      <c r="B455" s="118"/>
      <c r="C455" s="118"/>
      <c r="D455" s="118"/>
      <c r="E455" s="118"/>
      <c r="F455" s="118"/>
      <c r="G455" s="118"/>
      <c r="H455" s="119"/>
      <c r="I455" s="119"/>
      <c r="J455" s="119"/>
      <c r="K455" s="119"/>
      <c r="L455" s="119"/>
      <c r="M455" s="119"/>
      <c r="N455" s="119"/>
      <c r="O455" s="119"/>
    </row>
    <row r="456" spans="2:15">
      <c r="B456" s="118"/>
      <c r="C456" s="118"/>
      <c r="D456" s="118"/>
      <c r="E456" s="118"/>
      <c r="F456" s="118"/>
      <c r="G456" s="118"/>
      <c r="H456" s="119"/>
      <c r="I456" s="119"/>
      <c r="J456" s="119"/>
      <c r="K456" s="119"/>
      <c r="L456" s="119"/>
      <c r="M456" s="119"/>
      <c r="N456" s="119"/>
      <c r="O456" s="119"/>
    </row>
    <row r="457" spans="2:15">
      <c r="B457" s="118"/>
      <c r="C457" s="118"/>
      <c r="D457" s="118"/>
      <c r="E457" s="118"/>
      <c r="F457" s="118"/>
      <c r="G457" s="118"/>
      <c r="H457" s="119"/>
      <c r="I457" s="119"/>
      <c r="J457" s="119"/>
      <c r="K457" s="119"/>
      <c r="L457" s="119"/>
      <c r="M457" s="119"/>
      <c r="N457" s="119"/>
      <c r="O457" s="119"/>
    </row>
    <row r="458" spans="2:15">
      <c r="B458" s="118"/>
      <c r="C458" s="118"/>
      <c r="D458" s="118"/>
      <c r="E458" s="118"/>
      <c r="F458" s="118"/>
      <c r="G458" s="118"/>
      <c r="H458" s="119"/>
      <c r="I458" s="119"/>
      <c r="J458" s="119"/>
      <c r="K458" s="119"/>
      <c r="L458" s="119"/>
      <c r="M458" s="119"/>
      <c r="N458" s="119"/>
      <c r="O458" s="119"/>
    </row>
    <row r="459" spans="2:15">
      <c r="B459" s="118"/>
      <c r="C459" s="118"/>
      <c r="D459" s="118"/>
      <c r="E459" s="118"/>
      <c r="F459" s="118"/>
      <c r="G459" s="118"/>
      <c r="H459" s="119"/>
      <c r="I459" s="119"/>
      <c r="J459" s="119"/>
      <c r="K459" s="119"/>
      <c r="L459" s="119"/>
      <c r="M459" s="119"/>
      <c r="N459" s="119"/>
      <c r="O459" s="119"/>
    </row>
    <row r="460" spans="2:15">
      <c r="B460" s="118"/>
      <c r="C460" s="118"/>
      <c r="D460" s="118"/>
      <c r="E460" s="118"/>
      <c r="F460" s="118"/>
      <c r="G460" s="118"/>
      <c r="H460" s="119"/>
      <c r="I460" s="119"/>
      <c r="J460" s="119"/>
      <c r="K460" s="119"/>
      <c r="L460" s="119"/>
      <c r="M460" s="119"/>
      <c r="N460" s="119"/>
      <c r="O460" s="119"/>
    </row>
    <row r="461" spans="2:15">
      <c r="B461" s="118"/>
      <c r="C461" s="118"/>
      <c r="D461" s="118"/>
      <c r="E461" s="118"/>
      <c r="F461" s="118"/>
      <c r="G461" s="118"/>
      <c r="H461" s="119"/>
      <c r="I461" s="119"/>
      <c r="J461" s="119"/>
      <c r="K461" s="119"/>
      <c r="L461" s="119"/>
      <c r="M461" s="119"/>
      <c r="N461" s="119"/>
      <c r="O461" s="119"/>
    </row>
    <row r="462" spans="2:15">
      <c r="B462" s="118"/>
      <c r="C462" s="118"/>
      <c r="D462" s="118"/>
      <c r="E462" s="118"/>
      <c r="F462" s="118"/>
      <c r="G462" s="118"/>
      <c r="H462" s="119"/>
      <c r="I462" s="119"/>
      <c r="J462" s="119"/>
      <c r="K462" s="119"/>
      <c r="L462" s="119"/>
      <c r="M462" s="119"/>
      <c r="N462" s="119"/>
      <c r="O462" s="119"/>
    </row>
    <row r="463" spans="2:15">
      <c r="B463" s="118"/>
      <c r="C463" s="118"/>
      <c r="D463" s="118"/>
      <c r="E463" s="118"/>
      <c r="F463" s="118"/>
      <c r="G463" s="118"/>
      <c r="H463" s="119"/>
      <c r="I463" s="119"/>
      <c r="J463" s="119"/>
      <c r="K463" s="119"/>
      <c r="L463" s="119"/>
      <c r="M463" s="119"/>
      <c r="N463" s="119"/>
      <c r="O463" s="119"/>
    </row>
    <row r="464" spans="2:15">
      <c r="B464" s="118"/>
      <c r="C464" s="118"/>
      <c r="D464" s="118"/>
      <c r="E464" s="118"/>
      <c r="F464" s="118"/>
      <c r="G464" s="118"/>
      <c r="H464" s="119"/>
      <c r="I464" s="119"/>
      <c r="J464" s="119"/>
      <c r="K464" s="119"/>
      <c r="L464" s="119"/>
      <c r="M464" s="119"/>
      <c r="N464" s="119"/>
      <c r="O464" s="119"/>
    </row>
    <row r="465" spans="2:15">
      <c r="B465" s="118"/>
      <c r="C465" s="118"/>
      <c r="D465" s="118"/>
      <c r="E465" s="118"/>
      <c r="F465" s="118"/>
      <c r="G465" s="118"/>
      <c r="H465" s="119"/>
      <c r="I465" s="119"/>
      <c r="J465" s="119"/>
      <c r="K465" s="119"/>
      <c r="L465" s="119"/>
      <c r="M465" s="119"/>
      <c r="N465" s="119"/>
      <c r="O465" s="119"/>
    </row>
    <row r="466" spans="2:15">
      <c r="B466" s="118"/>
      <c r="C466" s="118"/>
      <c r="D466" s="118"/>
      <c r="E466" s="118"/>
      <c r="F466" s="118"/>
      <c r="G466" s="118"/>
      <c r="H466" s="119"/>
      <c r="I466" s="119"/>
      <c r="J466" s="119"/>
      <c r="K466" s="119"/>
      <c r="L466" s="119"/>
      <c r="M466" s="119"/>
      <c r="N466" s="119"/>
      <c r="O466" s="119"/>
    </row>
    <row r="467" spans="2:15">
      <c r="B467" s="118"/>
      <c r="C467" s="118"/>
      <c r="D467" s="118"/>
      <c r="E467" s="118"/>
      <c r="F467" s="118"/>
      <c r="G467" s="118"/>
      <c r="H467" s="119"/>
      <c r="I467" s="119"/>
      <c r="J467" s="119"/>
      <c r="K467" s="119"/>
      <c r="L467" s="119"/>
      <c r="M467" s="119"/>
      <c r="N467" s="119"/>
      <c r="O467" s="119"/>
    </row>
    <row r="468" spans="2:15">
      <c r="B468" s="118"/>
      <c r="C468" s="118"/>
      <c r="D468" s="118"/>
      <c r="E468" s="118"/>
      <c r="F468" s="118"/>
      <c r="G468" s="118"/>
      <c r="H468" s="119"/>
      <c r="I468" s="119"/>
      <c r="J468" s="119"/>
      <c r="K468" s="119"/>
      <c r="L468" s="119"/>
      <c r="M468" s="119"/>
      <c r="N468" s="119"/>
      <c r="O468" s="119"/>
    </row>
    <row r="469" spans="2:15">
      <c r="B469" s="118"/>
      <c r="C469" s="118"/>
      <c r="D469" s="118"/>
      <c r="E469" s="118"/>
      <c r="F469" s="118"/>
      <c r="G469" s="118"/>
      <c r="H469" s="119"/>
      <c r="I469" s="119"/>
      <c r="J469" s="119"/>
      <c r="K469" s="119"/>
      <c r="L469" s="119"/>
      <c r="M469" s="119"/>
      <c r="N469" s="119"/>
      <c r="O469" s="119"/>
    </row>
    <row r="470" spans="2:15">
      <c r="B470" s="118"/>
      <c r="C470" s="118"/>
      <c r="D470" s="118"/>
      <c r="E470" s="118"/>
      <c r="F470" s="118"/>
      <c r="G470" s="118"/>
      <c r="H470" s="119"/>
      <c r="I470" s="119"/>
      <c r="J470" s="119"/>
      <c r="K470" s="119"/>
      <c r="L470" s="119"/>
      <c r="M470" s="119"/>
      <c r="N470" s="119"/>
      <c r="O470" s="119"/>
    </row>
    <row r="471" spans="2:15">
      <c r="B471" s="118"/>
      <c r="C471" s="118"/>
      <c r="D471" s="118"/>
      <c r="E471" s="118"/>
      <c r="F471" s="118"/>
      <c r="G471" s="118"/>
      <c r="H471" s="119"/>
      <c r="I471" s="119"/>
      <c r="J471" s="119"/>
      <c r="K471" s="119"/>
      <c r="L471" s="119"/>
      <c r="M471" s="119"/>
      <c r="N471" s="119"/>
      <c r="O471" s="119"/>
    </row>
    <row r="472" spans="2:15">
      <c r="B472" s="118"/>
      <c r="C472" s="118"/>
      <c r="D472" s="118"/>
      <c r="E472" s="118"/>
      <c r="F472" s="118"/>
      <c r="G472" s="118"/>
      <c r="H472" s="119"/>
      <c r="I472" s="119"/>
      <c r="J472" s="119"/>
      <c r="K472" s="119"/>
      <c r="L472" s="119"/>
      <c r="M472" s="119"/>
      <c r="N472" s="119"/>
      <c r="O472" s="119"/>
    </row>
    <row r="473" spans="2:15">
      <c r="B473" s="118"/>
      <c r="C473" s="118"/>
      <c r="D473" s="118"/>
      <c r="E473" s="118"/>
      <c r="F473" s="118"/>
      <c r="G473" s="118"/>
      <c r="H473" s="119"/>
      <c r="I473" s="119"/>
      <c r="J473" s="119"/>
      <c r="K473" s="119"/>
      <c r="L473" s="119"/>
      <c r="M473" s="119"/>
      <c r="N473" s="119"/>
      <c r="O473" s="119"/>
    </row>
    <row r="474" spans="2:15">
      <c r="B474" s="118"/>
      <c r="C474" s="118"/>
      <c r="D474" s="118"/>
      <c r="E474" s="118"/>
      <c r="F474" s="118"/>
      <c r="G474" s="118"/>
      <c r="H474" s="119"/>
      <c r="I474" s="119"/>
      <c r="J474" s="119"/>
      <c r="K474" s="119"/>
      <c r="L474" s="119"/>
      <c r="M474" s="119"/>
      <c r="N474" s="119"/>
      <c r="O474" s="119"/>
    </row>
    <row r="475" spans="2:15">
      <c r="B475" s="118"/>
      <c r="C475" s="118"/>
      <c r="D475" s="118"/>
      <c r="E475" s="118"/>
      <c r="F475" s="118"/>
      <c r="G475" s="118"/>
      <c r="H475" s="119"/>
      <c r="I475" s="119"/>
      <c r="J475" s="119"/>
      <c r="K475" s="119"/>
      <c r="L475" s="119"/>
      <c r="M475" s="119"/>
      <c r="N475" s="119"/>
      <c r="O475" s="119"/>
    </row>
    <row r="476" spans="2:15">
      <c r="B476" s="118"/>
      <c r="C476" s="118"/>
      <c r="D476" s="118"/>
      <c r="E476" s="118"/>
      <c r="F476" s="118"/>
      <c r="G476" s="118"/>
      <c r="H476" s="119"/>
      <c r="I476" s="119"/>
      <c r="J476" s="119"/>
      <c r="K476" s="119"/>
      <c r="L476" s="119"/>
      <c r="M476" s="119"/>
      <c r="N476" s="119"/>
      <c r="O476" s="119"/>
    </row>
    <row r="477" spans="2:15">
      <c r="B477" s="118"/>
      <c r="C477" s="118"/>
      <c r="D477" s="118"/>
      <c r="E477" s="118"/>
      <c r="F477" s="118"/>
      <c r="G477" s="118"/>
      <c r="H477" s="119"/>
      <c r="I477" s="119"/>
      <c r="J477" s="119"/>
      <c r="K477" s="119"/>
      <c r="L477" s="119"/>
      <c r="M477" s="119"/>
      <c r="N477" s="119"/>
      <c r="O477" s="119"/>
    </row>
    <row r="478" spans="2:15">
      <c r="B478" s="118"/>
      <c r="C478" s="118"/>
      <c r="D478" s="118"/>
      <c r="E478" s="118"/>
      <c r="F478" s="118"/>
      <c r="G478" s="118"/>
      <c r="H478" s="119"/>
      <c r="I478" s="119"/>
      <c r="J478" s="119"/>
      <c r="K478" s="119"/>
      <c r="L478" s="119"/>
      <c r="M478" s="119"/>
      <c r="N478" s="119"/>
      <c r="O478" s="119"/>
    </row>
    <row r="479" spans="2:15">
      <c r="B479" s="118"/>
      <c r="C479" s="118"/>
      <c r="D479" s="118"/>
      <c r="E479" s="118"/>
      <c r="F479" s="118"/>
      <c r="G479" s="118"/>
      <c r="H479" s="119"/>
      <c r="I479" s="119"/>
      <c r="J479" s="119"/>
      <c r="K479" s="119"/>
      <c r="L479" s="119"/>
      <c r="M479" s="119"/>
      <c r="N479" s="119"/>
      <c r="O479" s="119"/>
    </row>
    <row r="480" spans="2:15">
      <c r="B480" s="118"/>
      <c r="C480" s="118"/>
      <c r="D480" s="118"/>
      <c r="E480" s="118"/>
      <c r="F480" s="118"/>
      <c r="G480" s="118"/>
      <c r="H480" s="119"/>
      <c r="I480" s="119"/>
      <c r="J480" s="119"/>
      <c r="K480" s="119"/>
      <c r="L480" s="119"/>
      <c r="M480" s="119"/>
      <c r="N480" s="119"/>
      <c r="O480" s="119"/>
    </row>
    <row r="481" spans="2:15">
      <c r="B481" s="118"/>
      <c r="C481" s="118"/>
      <c r="D481" s="118"/>
      <c r="E481" s="118"/>
      <c r="F481" s="118"/>
      <c r="G481" s="118"/>
      <c r="H481" s="119"/>
      <c r="I481" s="119"/>
      <c r="J481" s="119"/>
      <c r="K481" s="119"/>
      <c r="L481" s="119"/>
      <c r="M481" s="119"/>
      <c r="N481" s="119"/>
      <c r="O481" s="119"/>
    </row>
    <row r="482" spans="2:15">
      <c r="B482" s="118"/>
      <c r="C482" s="118"/>
      <c r="D482" s="118"/>
      <c r="E482" s="118"/>
      <c r="F482" s="118"/>
      <c r="G482" s="118"/>
      <c r="H482" s="119"/>
      <c r="I482" s="119"/>
      <c r="J482" s="119"/>
      <c r="K482" s="119"/>
      <c r="L482" s="119"/>
      <c r="M482" s="119"/>
      <c r="N482" s="119"/>
      <c r="O482" s="119"/>
    </row>
    <row r="483" spans="2:15">
      <c r="B483" s="118"/>
      <c r="C483" s="118"/>
      <c r="D483" s="118"/>
      <c r="E483" s="118"/>
      <c r="F483" s="118"/>
      <c r="G483" s="118"/>
      <c r="H483" s="119"/>
      <c r="I483" s="119"/>
      <c r="J483" s="119"/>
      <c r="K483" s="119"/>
      <c r="L483" s="119"/>
      <c r="M483" s="119"/>
      <c r="N483" s="119"/>
      <c r="O483" s="119"/>
    </row>
    <row r="484" spans="2:15">
      <c r="B484" s="118"/>
      <c r="C484" s="118"/>
      <c r="D484" s="118"/>
      <c r="E484" s="118"/>
      <c r="F484" s="118"/>
      <c r="G484" s="118"/>
      <c r="H484" s="119"/>
      <c r="I484" s="119"/>
      <c r="J484" s="119"/>
      <c r="K484" s="119"/>
      <c r="L484" s="119"/>
      <c r="M484" s="119"/>
      <c r="N484" s="119"/>
      <c r="O484" s="119"/>
    </row>
    <row r="485" spans="2:15">
      <c r="B485" s="118"/>
      <c r="C485" s="118"/>
      <c r="D485" s="118"/>
      <c r="E485" s="118"/>
      <c r="F485" s="118"/>
      <c r="G485" s="118"/>
      <c r="H485" s="119"/>
      <c r="I485" s="119"/>
      <c r="J485" s="119"/>
      <c r="K485" s="119"/>
      <c r="L485" s="119"/>
      <c r="M485" s="119"/>
      <c r="N485" s="119"/>
      <c r="O485" s="119"/>
    </row>
    <row r="486" spans="2:15">
      <c r="B486" s="118"/>
      <c r="C486" s="118"/>
      <c r="D486" s="118"/>
      <c r="E486" s="118"/>
      <c r="F486" s="118"/>
      <c r="G486" s="118"/>
      <c r="H486" s="119"/>
      <c r="I486" s="119"/>
      <c r="J486" s="119"/>
      <c r="K486" s="119"/>
      <c r="L486" s="119"/>
      <c r="M486" s="119"/>
      <c r="N486" s="119"/>
      <c r="O486" s="119"/>
    </row>
    <row r="487" spans="2:15">
      <c r="B487" s="118"/>
      <c r="C487" s="118"/>
      <c r="D487" s="118"/>
      <c r="E487" s="118"/>
      <c r="F487" s="118"/>
      <c r="G487" s="118"/>
      <c r="H487" s="119"/>
      <c r="I487" s="119"/>
      <c r="J487" s="119"/>
      <c r="K487" s="119"/>
      <c r="L487" s="119"/>
      <c r="M487" s="119"/>
      <c r="N487" s="119"/>
      <c r="O487" s="119"/>
    </row>
    <row r="488" spans="2:15">
      <c r="B488" s="118"/>
      <c r="C488" s="118"/>
      <c r="D488" s="118"/>
      <c r="E488" s="118"/>
      <c r="F488" s="118"/>
      <c r="G488" s="118"/>
      <c r="H488" s="119"/>
      <c r="I488" s="119"/>
      <c r="J488" s="119"/>
      <c r="K488" s="119"/>
      <c r="L488" s="119"/>
      <c r="M488" s="119"/>
      <c r="N488" s="119"/>
      <c r="O488" s="119"/>
    </row>
    <row r="489" spans="2:15">
      <c r="B489" s="118"/>
      <c r="C489" s="118"/>
      <c r="D489" s="118"/>
      <c r="E489" s="118"/>
      <c r="F489" s="118"/>
      <c r="G489" s="118"/>
      <c r="H489" s="119"/>
      <c r="I489" s="119"/>
      <c r="J489" s="119"/>
      <c r="K489" s="119"/>
      <c r="L489" s="119"/>
      <c r="M489" s="119"/>
      <c r="N489" s="119"/>
      <c r="O489" s="119"/>
    </row>
    <row r="490" spans="2:15">
      <c r="B490" s="118"/>
      <c r="C490" s="118"/>
      <c r="D490" s="118"/>
      <c r="E490" s="118"/>
      <c r="F490" s="118"/>
      <c r="G490" s="118"/>
      <c r="H490" s="119"/>
      <c r="I490" s="119"/>
      <c r="J490" s="119"/>
      <c r="K490" s="119"/>
      <c r="L490" s="119"/>
      <c r="M490" s="119"/>
      <c r="N490" s="119"/>
      <c r="O490" s="119"/>
    </row>
    <row r="491" spans="2:15">
      <c r="B491" s="118"/>
      <c r="C491" s="118"/>
      <c r="D491" s="118"/>
      <c r="E491" s="118"/>
      <c r="F491" s="118"/>
      <c r="G491" s="118"/>
      <c r="H491" s="119"/>
      <c r="I491" s="119"/>
      <c r="J491" s="119"/>
      <c r="K491" s="119"/>
      <c r="L491" s="119"/>
      <c r="M491" s="119"/>
      <c r="N491" s="119"/>
      <c r="O491" s="119"/>
    </row>
    <row r="492" spans="2:15">
      <c r="B492" s="118"/>
      <c r="C492" s="118"/>
      <c r="D492" s="118"/>
      <c r="E492" s="118"/>
      <c r="F492" s="118"/>
      <c r="G492" s="118"/>
      <c r="H492" s="119"/>
      <c r="I492" s="119"/>
      <c r="J492" s="119"/>
      <c r="K492" s="119"/>
      <c r="L492" s="119"/>
      <c r="M492" s="119"/>
      <c r="N492" s="119"/>
      <c r="O492" s="119"/>
    </row>
    <row r="493" spans="2:15">
      <c r="B493" s="118"/>
      <c r="C493" s="118"/>
      <c r="D493" s="118"/>
      <c r="E493" s="118"/>
      <c r="F493" s="118"/>
      <c r="G493" s="118"/>
      <c r="H493" s="119"/>
      <c r="I493" s="119"/>
      <c r="J493" s="119"/>
      <c r="K493" s="119"/>
      <c r="L493" s="119"/>
      <c r="M493" s="119"/>
      <c r="N493" s="119"/>
      <c r="O493" s="119"/>
    </row>
    <row r="494" spans="2:15">
      <c r="B494" s="118"/>
      <c r="C494" s="118"/>
      <c r="D494" s="118"/>
      <c r="E494" s="118"/>
      <c r="F494" s="118"/>
      <c r="G494" s="118"/>
      <c r="H494" s="119"/>
      <c r="I494" s="119"/>
      <c r="J494" s="119"/>
      <c r="K494" s="119"/>
      <c r="L494" s="119"/>
      <c r="M494" s="119"/>
      <c r="N494" s="119"/>
      <c r="O494" s="119"/>
    </row>
    <row r="495" spans="2:15">
      <c r="B495" s="118"/>
      <c r="C495" s="118"/>
      <c r="D495" s="118"/>
      <c r="E495" s="118"/>
      <c r="F495" s="118"/>
      <c r="G495" s="118"/>
      <c r="H495" s="119"/>
      <c r="I495" s="119"/>
      <c r="J495" s="119"/>
      <c r="K495" s="119"/>
      <c r="L495" s="119"/>
      <c r="M495" s="119"/>
      <c r="N495" s="119"/>
      <c r="O495" s="119"/>
    </row>
    <row r="496" spans="2:15">
      <c r="B496" s="118"/>
      <c r="C496" s="118"/>
      <c r="D496" s="118"/>
      <c r="E496" s="118"/>
      <c r="F496" s="118"/>
      <c r="G496" s="118"/>
      <c r="H496" s="119"/>
      <c r="I496" s="119"/>
      <c r="J496" s="119"/>
      <c r="K496" s="119"/>
      <c r="L496" s="119"/>
      <c r="M496" s="119"/>
      <c r="N496" s="119"/>
      <c r="O496" s="119"/>
    </row>
    <row r="497" spans="2:15">
      <c r="B497" s="118"/>
      <c r="C497" s="118"/>
      <c r="D497" s="118"/>
      <c r="E497" s="118"/>
      <c r="F497" s="118"/>
      <c r="G497" s="118"/>
      <c r="H497" s="119"/>
      <c r="I497" s="119"/>
      <c r="J497" s="119"/>
      <c r="K497" s="119"/>
      <c r="L497" s="119"/>
      <c r="M497" s="119"/>
      <c r="N497" s="119"/>
      <c r="O497" s="119"/>
    </row>
    <row r="498" spans="2:15">
      <c r="B498" s="118"/>
      <c r="C498" s="118"/>
      <c r="D498" s="118"/>
      <c r="E498" s="118"/>
      <c r="F498" s="118"/>
      <c r="G498" s="118"/>
      <c r="H498" s="119"/>
      <c r="I498" s="119"/>
      <c r="J498" s="119"/>
      <c r="K498" s="119"/>
      <c r="L498" s="119"/>
      <c r="M498" s="119"/>
      <c r="N498" s="119"/>
      <c r="O498" s="119"/>
    </row>
    <row r="499" spans="2:15">
      <c r="B499" s="118"/>
      <c r="C499" s="118"/>
      <c r="D499" s="118"/>
      <c r="E499" s="118"/>
      <c r="F499" s="118"/>
      <c r="G499" s="118"/>
      <c r="H499" s="119"/>
      <c r="I499" s="119"/>
      <c r="J499" s="119"/>
      <c r="K499" s="119"/>
      <c r="L499" s="119"/>
      <c r="M499" s="119"/>
      <c r="N499" s="119"/>
      <c r="O499" s="119"/>
    </row>
    <row r="500" spans="2:15">
      <c r="B500" s="118"/>
      <c r="C500" s="118"/>
      <c r="D500" s="118"/>
      <c r="E500" s="118"/>
      <c r="F500" s="118"/>
      <c r="G500" s="118"/>
      <c r="H500" s="119"/>
      <c r="I500" s="119"/>
      <c r="J500" s="119"/>
      <c r="K500" s="119"/>
      <c r="L500" s="119"/>
      <c r="M500" s="119"/>
      <c r="N500" s="119"/>
      <c r="O500" s="119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9.1406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143</v>
      </c>
      <c r="C1" s="67" t="s" vm="1">
        <v>223</v>
      </c>
    </row>
    <row r="2" spans="2:14">
      <c r="B2" s="46" t="s">
        <v>142</v>
      </c>
      <c r="C2" s="67" t="s">
        <v>224</v>
      </c>
    </row>
    <row r="3" spans="2:14">
      <c r="B3" s="46" t="s">
        <v>144</v>
      </c>
      <c r="C3" s="67" t="s">
        <v>225</v>
      </c>
    </row>
    <row r="4" spans="2:14">
      <c r="B4" s="46" t="s">
        <v>145</v>
      </c>
      <c r="C4" s="67">
        <v>2207</v>
      </c>
    </row>
    <row r="6" spans="2:14" ht="26.25" customHeight="1">
      <c r="B6" s="147" t="s">
        <v>170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2:14" ht="26.25" customHeight="1">
      <c r="B7" s="147" t="s">
        <v>221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2:14" s="3" customFormat="1" ht="74.25" customHeight="1">
      <c r="B8" s="21" t="s">
        <v>112</v>
      </c>
      <c r="C8" s="29" t="s">
        <v>44</v>
      </c>
      <c r="D8" s="29" t="s">
        <v>116</v>
      </c>
      <c r="E8" s="29" t="s">
        <v>114</v>
      </c>
      <c r="F8" s="29" t="s">
        <v>63</v>
      </c>
      <c r="G8" s="29" t="s">
        <v>100</v>
      </c>
      <c r="H8" s="29" t="s">
        <v>200</v>
      </c>
      <c r="I8" s="29" t="s">
        <v>199</v>
      </c>
      <c r="J8" s="29" t="s">
        <v>214</v>
      </c>
      <c r="K8" s="29" t="s">
        <v>60</v>
      </c>
      <c r="L8" s="29" t="s">
        <v>57</v>
      </c>
      <c r="M8" s="29" t="s">
        <v>146</v>
      </c>
      <c r="N8" s="13" t="s">
        <v>148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207</v>
      </c>
      <c r="I9" s="31"/>
      <c r="J9" s="15" t="s">
        <v>203</v>
      </c>
      <c r="K9" s="15" t="s">
        <v>203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217</v>
      </c>
      <c r="C11" s="85"/>
      <c r="D11" s="85"/>
      <c r="E11" s="85"/>
      <c r="F11" s="85"/>
      <c r="G11" s="85"/>
      <c r="H11" s="87"/>
      <c r="I11" s="89"/>
      <c r="J11" s="87">
        <v>0.12148314999999998</v>
      </c>
      <c r="K11" s="87">
        <v>20298.548633528</v>
      </c>
      <c r="L11" s="85"/>
      <c r="M11" s="90">
        <f>IFERROR(K11/$K$11,0)</f>
        <v>1</v>
      </c>
      <c r="N11" s="90">
        <f>K11/'סכום נכסי הקרן'!$C$42</f>
        <v>6.1507205193012289E-3</v>
      </c>
    </row>
    <row r="12" spans="2:14">
      <c r="B12" s="70" t="s">
        <v>194</v>
      </c>
      <c r="C12" s="71"/>
      <c r="D12" s="71"/>
      <c r="E12" s="71"/>
      <c r="F12" s="71"/>
      <c r="G12" s="71"/>
      <c r="H12" s="79"/>
      <c r="I12" s="81"/>
      <c r="J12" s="71"/>
      <c r="K12" s="79">
        <v>4220.0522641800007</v>
      </c>
      <c r="L12" s="71"/>
      <c r="M12" s="80">
        <f t="shared" ref="M12:M75" si="0">IFERROR(K12/$K$11,0)</f>
        <v>0.2078992119273767</v>
      </c>
      <c r="N12" s="80">
        <f>K12/'סכום נכסי הקרן'!$C$42</f>
        <v>1.2787299487482709E-3</v>
      </c>
    </row>
    <row r="13" spans="2:14">
      <c r="B13" s="86" t="s">
        <v>218</v>
      </c>
      <c r="C13" s="71"/>
      <c r="D13" s="71"/>
      <c r="E13" s="71"/>
      <c r="F13" s="71"/>
      <c r="G13" s="71"/>
      <c r="H13" s="79"/>
      <c r="I13" s="81"/>
      <c r="J13" s="71"/>
      <c r="K13" s="79">
        <v>4004.2860192790004</v>
      </c>
      <c r="L13" s="71"/>
      <c r="M13" s="80">
        <f t="shared" si="0"/>
        <v>0.19726957289276073</v>
      </c>
      <c r="N13" s="80">
        <f>K13/'סכום נכסי הקרן'!$C$42</f>
        <v>1.2133500098252929E-3</v>
      </c>
    </row>
    <row r="14" spans="2:14">
      <c r="B14" s="75" t="s">
        <v>1253</v>
      </c>
      <c r="C14" s="69" t="s">
        <v>1254</v>
      </c>
      <c r="D14" s="82" t="s">
        <v>117</v>
      </c>
      <c r="E14" s="69" t="s">
        <v>1255</v>
      </c>
      <c r="F14" s="82" t="s">
        <v>1256</v>
      </c>
      <c r="G14" s="82" t="s">
        <v>130</v>
      </c>
      <c r="H14" s="76">
        <v>5577.3210060000001</v>
      </c>
      <c r="I14" s="78">
        <v>1701</v>
      </c>
      <c r="J14" s="69"/>
      <c r="K14" s="76">
        <v>94.87023031199999</v>
      </c>
      <c r="L14" s="77">
        <v>1.1828586616791376E-4</v>
      </c>
      <c r="M14" s="77">
        <f t="shared" si="0"/>
        <v>4.6737445136988114E-3</v>
      </c>
      <c r="N14" s="77">
        <f>K14/'סכום נכסי הקרן'!$C$42</f>
        <v>2.8746896282378823E-5</v>
      </c>
    </row>
    <row r="15" spans="2:14">
      <c r="B15" s="75" t="s">
        <v>1257</v>
      </c>
      <c r="C15" s="69" t="s">
        <v>1258</v>
      </c>
      <c r="D15" s="82" t="s">
        <v>117</v>
      </c>
      <c r="E15" s="69" t="s">
        <v>1255</v>
      </c>
      <c r="F15" s="82" t="s">
        <v>1256</v>
      </c>
      <c r="G15" s="82" t="s">
        <v>130</v>
      </c>
      <c r="H15" s="76">
        <v>44894</v>
      </c>
      <c r="I15" s="78">
        <v>1616</v>
      </c>
      <c r="J15" s="69"/>
      <c r="K15" s="76">
        <v>725.48704000000009</v>
      </c>
      <c r="L15" s="77">
        <v>1.332645252143315E-3</v>
      </c>
      <c r="M15" s="77">
        <f t="shared" si="0"/>
        <v>3.5740833155020822E-2</v>
      </c>
      <c r="N15" s="77">
        <f>K15/'סכום נכסי הקרן'!$C$42</f>
        <v>2.1983187586350824E-4</v>
      </c>
    </row>
    <row r="16" spans="2:14">
      <c r="B16" s="75" t="s">
        <v>1259</v>
      </c>
      <c r="C16" s="69" t="s">
        <v>1260</v>
      </c>
      <c r="D16" s="82" t="s">
        <v>117</v>
      </c>
      <c r="E16" s="69" t="s">
        <v>1255</v>
      </c>
      <c r="F16" s="82" t="s">
        <v>1256</v>
      </c>
      <c r="G16" s="82" t="s">
        <v>130</v>
      </c>
      <c r="H16" s="76">
        <v>9399.1837940000005</v>
      </c>
      <c r="I16" s="78">
        <v>2939</v>
      </c>
      <c r="J16" s="69"/>
      <c r="K16" s="76">
        <v>276.24201171200002</v>
      </c>
      <c r="L16" s="77">
        <v>1.4189904606423388E-4</v>
      </c>
      <c r="M16" s="77">
        <f t="shared" si="0"/>
        <v>1.3608953856716583E-2</v>
      </c>
      <c r="N16" s="77">
        <f>K16/'סכום נכסי הקרן'!$C$42</f>
        <v>8.3704871732730296E-5</v>
      </c>
    </row>
    <row r="17" spans="2:14">
      <c r="B17" s="75" t="s">
        <v>1261</v>
      </c>
      <c r="C17" s="69" t="s">
        <v>1262</v>
      </c>
      <c r="D17" s="82" t="s">
        <v>117</v>
      </c>
      <c r="E17" s="69" t="s">
        <v>1263</v>
      </c>
      <c r="F17" s="82" t="s">
        <v>1256</v>
      </c>
      <c r="G17" s="82" t="s">
        <v>130</v>
      </c>
      <c r="H17" s="76">
        <v>4329.1178829999999</v>
      </c>
      <c r="I17" s="78">
        <v>2914</v>
      </c>
      <c r="J17" s="69"/>
      <c r="K17" s="76">
        <v>126.150495099</v>
      </c>
      <c r="L17" s="77">
        <v>5.2819004072516159E-5</v>
      </c>
      <c r="M17" s="77">
        <f t="shared" si="0"/>
        <v>6.2147544327692331E-3</v>
      </c>
      <c r="N17" s="77">
        <f>K17/'סכום נכסי הקרן'!$C$42</f>
        <v>3.8225217612051995E-5</v>
      </c>
    </row>
    <row r="18" spans="2:14">
      <c r="B18" s="75" t="s">
        <v>1264</v>
      </c>
      <c r="C18" s="69" t="s">
        <v>1265</v>
      </c>
      <c r="D18" s="82" t="s">
        <v>117</v>
      </c>
      <c r="E18" s="69" t="s">
        <v>1266</v>
      </c>
      <c r="F18" s="82" t="s">
        <v>1256</v>
      </c>
      <c r="G18" s="82" t="s">
        <v>130</v>
      </c>
      <c r="H18" s="76">
        <v>7985</v>
      </c>
      <c r="I18" s="78">
        <v>15540</v>
      </c>
      <c r="J18" s="69"/>
      <c r="K18" s="76">
        <v>1240.8693999999998</v>
      </c>
      <c r="L18" s="77">
        <v>6.6065390257402678E-4</v>
      </c>
      <c r="M18" s="77">
        <f t="shared" si="0"/>
        <v>6.1130942039392983E-2</v>
      </c>
      <c r="N18" s="77">
        <f>K18/'סכום נכסי הקרן'!$C$42</f>
        <v>3.7599933956590856E-4</v>
      </c>
    </row>
    <row r="19" spans="2:14">
      <c r="B19" s="75" t="s">
        <v>1267</v>
      </c>
      <c r="C19" s="69" t="s">
        <v>1268</v>
      </c>
      <c r="D19" s="82" t="s">
        <v>117</v>
      </c>
      <c r="E19" s="69" t="s">
        <v>1266</v>
      </c>
      <c r="F19" s="82" t="s">
        <v>1256</v>
      </c>
      <c r="G19" s="82" t="s">
        <v>130</v>
      </c>
      <c r="H19" s="76">
        <v>487.17827599999998</v>
      </c>
      <c r="I19" s="78">
        <v>17100</v>
      </c>
      <c r="J19" s="69"/>
      <c r="K19" s="76">
        <v>83.307485213000007</v>
      </c>
      <c r="L19" s="77">
        <v>6.2007268869117459E-5</v>
      </c>
      <c r="M19" s="77">
        <f t="shared" si="0"/>
        <v>4.1041104325753317E-3</v>
      </c>
      <c r="N19" s="77">
        <f>K19/'סכום נכסי הקרן'!$C$42</f>
        <v>2.5243236251119334E-5</v>
      </c>
    </row>
    <row r="20" spans="2:14">
      <c r="B20" s="75" t="s">
        <v>1269</v>
      </c>
      <c r="C20" s="69" t="s">
        <v>1270</v>
      </c>
      <c r="D20" s="82" t="s">
        <v>117</v>
      </c>
      <c r="E20" s="69" t="s">
        <v>1266</v>
      </c>
      <c r="F20" s="82" t="s">
        <v>1256</v>
      </c>
      <c r="G20" s="82" t="s">
        <v>130</v>
      </c>
      <c r="H20" s="76">
        <v>633.79296699999998</v>
      </c>
      <c r="I20" s="78">
        <v>28460</v>
      </c>
      <c r="J20" s="69"/>
      <c r="K20" s="76">
        <v>180.377478354</v>
      </c>
      <c r="L20" s="77">
        <v>8.2864026833703985E-5</v>
      </c>
      <c r="M20" s="77">
        <f t="shared" si="0"/>
        <v>8.8862253952512963E-3</v>
      </c>
      <c r="N20" s="77">
        <f>K20/'סכום נכסי הקרן'!$C$42</f>
        <v>5.465668887770782E-5</v>
      </c>
    </row>
    <row r="21" spans="2:14">
      <c r="B21" s="75" t="s">
        <v>1271</v>
      </c>
      <c r="C21" s="69" t="s">
        <v>1272</v>
      </c>
      <c r="D21" s="82" t="s">
        <v>117</v>
      </c>
      <c r="E21" s="69" t="s">
        <v>1266</v>
      </c>
      <c r="F21" s="82" t="s">
        <v>1256</v>
      </c>
      <c r="G21" s="82" t="s">
        <v>130</v>
      </c>
      <c r="H21" s="76">
        <v>636.08253500000001</v>
      </c>
      <c r="I21" s="78">
        <v>16970</v>
      </c>
      <c r="J21" s="69"/>
      <c r="K21" s="76">
        <v>107.943206105</v>
      </c>
      <c r="L21" s="77">
        <v>2.5902077968902073E-5</v>
      </c>
      <c r="M21" s="77">
        <f t="shared" si="0"/>
        <v>5.3177795148715949E-3</v>
      </c>
      <c r="N21" s="77">
        <f>K21/'סכום נכסי הקרן'!$C$42</f>
        <v>3.270817557924045E-5</v>
      </c>
    </row>
    <row r="22" spans="2:14">
      <c r="B22" s="75" t="s">
        <v>1273</v>
      </c>
      <c r="C22" s="69" t="s">
        <v>1274</v>
      </c>
      <c r="D22" s="82" t="s">
        <v>117</v>
      </c>
      <c r="E22" s="69" t="s">
        <v>1275</v>
      </c>
      <c r="F22" s="82" t="s">
        <v>1256</v>
      </c>
      <c r="G22" s="82" t="s">
        <v>130</v>
      </c>
      <c r="H22" s="76">
        <v>27990</v>
      </c>
      <c r="I22" s="78">
        <v>1607</v>
      </c>
      <c r="J22" s="69"/>
      <c r="K22" s="76">
        <v>449.79930000000002</v>
      </c>
      <c r="L22" s="77">
        <v>4.6758238307947149E-4</v>
      </c>
      <c r="M22" s="77">
        <f t="shared" si="0"/>
        <v>2.2159185275790944E-2</v>
      </c>
      <c r="N22" s="77">
        <f>K22/'סכום נכסי הקרן'!$C$42</f>
        <v>1.3629495556680501E-4</v>
      </c>
    </row>
    <row r="23" spans="2:14">
      <c r="B23" s="75" t="s">
        <v>1276</v>
      </c>
      <c r="C23" s="69" t="s">
        <v>1277</v>
      </c>
      <c r="D23" s="82" t="s">
        <v>117</v>
      </c>
      <c r="E23" s="69" t="s">
        <v>1275</v>
      </c>
      <c r="F23" s="82" t="s">
        <v>1256</v>
      </c>
      <c r="G23" s="82" t="s">
        <v>130</v>
      </c>
      <c r="H23" s="76">
        <v>5599.832343</v>
      </c>
      <c r="I23" s="78">
        <v>1700</v>
      </c>
      <c r="J23" s="69"/>
      <c r="K23" s="76">
        <v>95.197149831000004</v>
      </c>
      <c r="L23" s="77">
        <v>3.7810744112267191E-5</v>
      </c>
      <c r="M23" s="77">
        <f t="shared" si="0"/>
        <v>4.6898500749831297E-3</v>
      </c>
      <c r="N23" s="77">
        <f>K23/'סכום נכסי הקרן'!$C$42</f>
        <v>2.8845957088645146E-5</v>
      </c>
    </row>
    <row r="24" spans="2:14">
      <c r="B24" s="75" t="s">
        <v>1278</v>
      </c>
      <c r="C24" s="69" t="s">
        <v>1279</v>
      </c>
      <c r="D24" s="82" t="s">
        <v>117</v>
      </c>
      <c r="E24" s="69" t="s">
        <v>1275</v>
      </c>
      <c r="F24" s="82" t="s">
        <v>1256</v>
      </c>
      <c r="G24" s="82" t="s">
        <v>130</v>
      </c>
      <c r="H24" s="76">
        <v>4539.3300429999999</v>
      </c>
      <c r="I24" s="78">
        <v>1717</v>
      </c>
      <c r="J24" s="69"/>
      <c r="K24" s="76">
        <v>77.940296841999995</v>
      </c>
      <c r="L24" s="77">
        <v>4.732777150291053E-5</v>
      </c>
      <c r="M24" s="77">
        <f t="shared" si="0"/>
        <v>3.8396980123624504E-3</v>
      </c>
      <c r="N24" s="77">
        <f>K24/'סכום נכסי הקרן'!$C$42</f>
        <v>2.3616909352557866E-5</v>
      </c>
    </row>
    <row r="25" spans="2:14">
      <c r="B25" s="75" t="s">
        <v>1280</v>
      </c>
      <c r="C25" s="69" t="s">
        <v>1281</v>
      </c>
      <c r="D25" s="82" t="s">
        <v>117</v>
      </c>
      <c r="E25" s="69" t="s">
        <v>1275</v>
      </c>
      <c r="F25" s="82" t="s">
        <v>1256</v>
      </c>
      <c r="G25" s="82" t="s">
        <v>130</v>
      </c>
      <c r="H25" s="76">
        <v>18837.596613000002</v>
      </c>
      <c r="I25" s="78">
        <v>2899</v>
      </c>
      <c r="J25" s="69"/>
      <c r="K25" s="76">
        <v>546.101925811</v>
      </c>
      <c r="L25" s="77">
        <v>1.2843957798233671E-4</v>
      </c>
      <c r="M25" s="77">
        <f t="shared" si="0"/>
        <v>2.6903496189327525E-2</v>
      </c>
      <c r="N25" s="77">
        <f>K25/'סכום נכסי הקרן'!$C$42</f>
        <v>1.6547588605263924E-4</v>
      </c>
    </row>
    <row r="26" spans="2:14">
      <c r="B26" s="72"/>
      <c r="C26" s="69"/>
      <c r="D26" s="69"/>
      <c r="E26" s="69"/>
      <c r="F26" s="69"/>
      <c r="G26" s="69"/>
      <c r="H26" s="76"/>
      <c r="I26" s="78"/>
      <c r="J26" s="69"/>
      <c r="K26" s="69"/>
      <c r="L26" s="69"/>
      <c r="M26" s="77"/>
      <c r="N26" s="69"/>
    </row>
    <row r="27" spans="2:14">
      <c r="B27" s="86" t="s">
        <v>219</v>
      </c>
      <c r="C27" s="71"/>
      <c r="D27" s="71"/>
      <c r="E27" s="71"/>
      <c r="F27" s="71"/>
      <c r="G27" s="71"/>
      <c r="H27" s="79"/>
      <c r="I27" s="81"/>
      <c r="J27" s="71"/>
      <c r="K27" s="79">
        <v>215.76624490099999</v>
      </c>
      <c r="L27" s="71"/>
      <c r="M27" s="80">
        <f t="shared" si="0"/>
        <v>1.0629639034615975E-2</v>
      </c>
      <c r="N27" s="80">
        <f>K27/'סכום נכסי הקרן'!$C$42</f>
        <v>6.537993892297779E-5</v>
      </c>
    </row>
    <row r="28" spans="2:14">
      <c r="B28" s="75" t="s">
        <v>1282</v>
      </c>
      <c r="C28" s="69" t="s">
        <v>1283</v>
      </c>
      <c r="D28" s="82" t="s">
        <v>117</v>
      </c>
      <c r="E28" s="69" t="s">
        <v>1255</v>
      </c>
      <c r="F28" s="82" t="s">
        <v>1284</v>
      </c>
      <c r="G28" s="82" t="s">
        <v>130</v>
      </c>
      <c r="H28" s="76">
        <v>13043.967199999999</v>
      </c>
      <c r="I28" s="78">
        <v>340.49</v>
      </c>
      <c r="J28" s="69"/>
      <c r="K28" s="76">
        <v>44.41340391899999</v>
      </c>
      <c r="L28" s="77">
        <v>2.3085444694938547E-4</v>
      </c>
      <c r="M28" s="77">
        <f t="shared" si="0"/>
        <v>2.1880088434323049E-3</v>
      </c>
      <c r="N28" s="77">
        <f>K28/'סכום נכסי הקרן'!$C$42</f>
        <v>1.3457830889711628E-5</v>
      </c>
    </row>
    <row r="29" spans="2:14">
      <c r="B29" s="75" t="s">
        <v>1285</v>
      </c>
      <c r="C29" s="69" t="s">
        <v>1286</v>
      </c>
      <c r="D29" s="82" t="s">
        <v>117</v>
      </c>
      <c r="E29" s="69" t="s">
        <v>1255</v>
      </c>
      <c r="F29" s="82" t="s">
        <v>1284</v>
      </c>
      <c r="G29" s="82" t="s">
        <v>130</v>
      </c>
      <c r="H29" s="76">
        <v>174.96703299999999</v>
      </c>
      <c r="I29" s="78">
        <v>336.91</v>
      </c>
      <c r="J29" s="69"/>
      <c r="K29" s="76">
        <v>0.58948142399999992</v>
      </c>
      <c r="L29" s="77">
        <v>1.009907273505882E-6</v>
      </c>
      <c r="M29" s="77">
        <f t="shared" si="0"/>
        <v>2.9040570074371115E-5</v>
      </c>
      <c r="N29" s="77">
        <f>K29/'סכום נכסי הקרן'!$C$42</f>
        <v>1.7862043024863963E-7</v>
      </c>
    </row>
    <row r="30" spans="2:14">
      <c r="B30" s="75" t="s">
        <v>1287</v>
      </c>
      <c r="C30" s="69" t="s">
        <v>1288</v>
      </c>
      <c r="D30" s="82" t="s">
        <v>117</v>
      </c>
      <c r="E30" s="69" t="s">
        <v>1263</v>
      </c>
      <c r="F30" s="82" t="s">
        <v>1284</v>
      </c>
      <c r="G30" s="82" t="s">
        <v>130</v>
      </c>
      <c r="H30" s="76">
        <v>2.134E-3</v>
      </c>
      <c r="I30" s="78">
        <v>338.17</v>
      </c>
      <c r="J30" s="69"/>
      <c r="K30" s="76">
        <v>7.2929999999999995E-6</v>
      </c>
      <c r="L30" s="77">
        <v>6.6700348154563273E-12</v>
      </c>
      <c r="M30" s="77">
        <f t="shared" si="0"/>
        <v>3.5928677126963812E-10</v>
      </c>
      <c r="N30" s="77">
        <f>K30/'סכום נכסי הקרן'!$C$42</f>
        <v>2.2098725163616503E-12</v>
      </c>
    </row>
    <row r="31" spans="2:14">
      <c r="B31" s="75" t="s">
        <v>1289</v>
      </c>
      <c r="C31" s="69" t="s">
        <v>1290</v>
      </c>
      <c r="D31" s="82" t="s">
        <v>117</v>
      </c>
      <c r="E31" s="69" t="s">
        <v>1263</v>
      </c>
      <c r="F31" s="82" t="s">
        <v>1284</v>
      </c>
      <c r="G31" s="82" t="s">
        <v>130</v>
      </c>
      <c r="H31" s="76">
        <v>5.4549999999999998E-3</v>
      </c>
      <c r="I31" s="78">
        <v>357.78</v>
      </c>
      <c r="J31" s="69"/>
      <c r="K31" s="76">
        <v>1.9507000000000001E-5</v>
      </c>
      <c r="L31" s="77">
        <v>2.9368494827922717E-11</v>
      </c>
      <c r="M31" s="77">
        <f t="shared" si="0"/>
        <v>9.6100466847070229E-10</v>
      </c>
      <c r="N31" s="77">
        <f>K31/'סכום נכסי הקרן'!$C$42</f>
        <v>5.9108711335070228E-12</v>
      </c>
    </row>
    <row r="32" spans="2:14">
      <c r="B32" s="75" t="s">
        <v>1291</v>
      </c>
      <c r="C32" s="69" t="s">
        <v>1292</v>
      </c>
      <c r="D32" s="82" t="s">
        <v>117</v>
      </c>
      <c r="E32" s="69" t="s">
        <v>1275</v>
      </c>
      <c r="F32" s="82" t="s">
        <v>1284</v>
      </c>
      <c r="G32" s="82" t="s">
        <v>130</v>
      </c>
      <c r="H32" s="76">
        <v>4980.4238400000004</v>
      </c>
      <c r="I32" s="78">
        <v>3428.69</v>
      </c>
      <c r="J32" s="69"/>
      <c r="K32" s="76">
        <v>170.76329415999996</v>
      </c>
      <c r="L32" s="77">
        <v>5.6889098657520105E-4</v>
      </c>
      <c r="M32" s="77">
        <f t="shared" si="0"/>
        <v>8.4125863993025959E-3</v>
      </c>
      <c r="N32" s="77">
        <f>K32/'סכום נכסי הקרן'!$C$42</f>
        <v>5.1743467786584922E-5</v>
      </c>
    </row>
    <row r="33" spans="2:14">
      <c r="B33" s="75" t="s">
        <v>1293</v>
      </c>
      <c r="C33" s="69" t="s">
        <v>1294</v>
      </c>
      <c r="D33" s="82" t="s">
        <v>117</v>
      </c>
      <c r="E33" s="69" t="s">
        <v>1275</v>
      </c>
      <c r="F33" s="82" t="s">
        <v>1284</v>
      </c>
      <c r="G33" s="82" t="s">
        <v>130</v>
      </c>
      <c r="H33" s="76">
        <v>2.7269999999999998E-3</v>
      </c>
      <c r="I33" s="78">
        <v>337.56</v>
      </c>
      <c r="J33" s="69"/>
      <c r="K33" s="76">
        <v>9.1900000000000001E-6</v>
      </c>
      <c r="L33" s="77">
        <v>6.0181610887997892E-12</v>
      </c>
      <c r="M33" s="77">
        <f t="shared" si="0"/>
        <v>4.527417287766316E-10</v>
      </c>
      <c r="N33" s="77">
        <f>K33/'סכום נכסי הקרן'!$C$42</f>
        <v>2.7846878411303397E-12</v>
      </c>
    </row>
    <row r="34" spans="2:14">
      <c r="B34" s="75" t="s">
        <v>1295</v>
      </c>
      <c r="C34" s="69" t="s">
        <v>1296</v>
      </c>
      <c r="D34" s="82" t="s">
        <v>117</v>
      </c>
      <c r="E34" s="69" t="s">
        <v>1275</v>
      </c>
      <c r="F34" s="82" t="s">
        <v>1284</v>
      </c>
      <c r="G34" s="82" t="s">
        <v>130</v>
      </c>
      <c r="H34" s="76">
        <v>8.123E-3</v>
      </c>
      <c r="I34" s="78">
        <v>361.37</v>
      </c>
      <c r="J34" s="69"/>
      <c r="K34" s="76">
        <v>2.9408E-5</v>
      </c>
      <c r="L34" s="77">
        <v>3.6067955740644305E-11</v>
      </c>
      <c r="M34" s="77">
        <f t="shared" si="0"/>
        <v>1.4487735320852212E-9</v>
      </c>
      <c r="N34" s="77">
        <f>K34/'סכום נכסי הקרן'!$C$42</f>
        <v>8.9110010916170877E-12</v>
      </c>
    </row>
    <row r="35" spans="2:14">
      <c r="B35" s="72"/>
      <c r="C35" s="69"/>
      <c r="D35" s="69"/>
      <c r="E35" s="69"/>
      <c r="F35" s="69"/>
      <c r="G35" s="69"/>
      <c r="H35" s="76"/>
      <c r="I35" s="78"/>
      <c r="J35" s="69"/>
      <c r="K35" s="69"/>
      <c r="L35" s="69"/>
      <c r="M35" s="77"/>
      <c r="N35" s="69"/>
    </row>
    <row r="36" spans="2:14">
      <c r="B36" s="70" t="s">
        <v>193</v>
      </c>
      <c r="C36" s="71"/>
      <c r="D36" s="71"/>
      <c r="E36" s="71"/>
      <c r="F36" s="71"/>
      <c r="G36" s="71"/>
      <c r="H36" s="79"/>
      <c r="I36" s="81"/>
      <c r="J36" s="79">
        <v>0.12148314999999998</v>
      </c>
      <c r="K36" s="79">
        <v>16078.496369348</v>
      </c>
      <c r="L36" s="71"/>
      <c r="M36" s="80">
        <f t="shared" si="0"/>
        <v>0.7921007880726233</v>
      </c>
      <c r="N36" s="80">
        <f>K36/'סכום נכסי הקרן'!$C$42</f>
        <v>4.8719905705529587E-3</v>
      </c>
    </row>
    <row r="37" spans="2:14">
      <c r="B37" s="86" t="s">
        <v>220</v>
      </c>
      <c r="C37" s="71"/>
      <c r="D37" s="71"/>
      <c r="E37" s="71"/>
      <c r="F37" s="71"/>
      <c r="G37" s="71"/>
      <c r="H37" s="79"/>
      <c r="I37" s="81"/>
      <c r="J37" s="79">
        <v>0.12148314999999998</v>
      </c>
      <c r="K37" s="79">
        <v>16078.496369348</v>
      </c>
      <c r="L37" s="71"/>
      <c r="M37" s="80">
        <f t="shared" si="0"/>
        <v>0.7921007880726233</v>
      </c>
      <c r="N37" s="80">
        <f>K37/'סכום נכסי הקרן'!$C$42</f>
        <v>4.8719905705529587E-3</v>
      </c>
    </row>
    <row r="38" spans="2:14">
      <c r="B38" s="75" t="s">
        <v>1297</v>
      </c>
      <c r="C38" s="69" t="s">
        <v>1298</v>
      </c>
      <c r="D38" s="82" t="s">
        <v>26</v>
      </c>
      <c r="E38" s="69"/>
      <c r="F38" s="82" t="s">
        <v>1256</v>
      </c>
      <c r="G38" s="82" t="s">
        <v>129</v>
      </c>
      <c r="H38" s="76">
        <v>4268.1748379999999</v>
      </c>
      <c r="I38" s="78">
        <v>6292.2</v>
      </c>
      <c r="J38" s="69"/>
      <c r="K38" s="76">
        <v>970.85198126900002</v>
      </c>
      <c r="L38" s="77">
        <v>9.5924672774969129E-5</v>
      </c>
      <c r="M38" s="77">
        <f t="shared" si="0"/>
        <v>4.7828640303149622E-2</v>
      </c>
      <c r="N38" s="77">
        <f>K38/'סכום נכסי הקרן'!$C$42</f>
        <v>2.9418059932286012E-4</v>
      </c>
    </row>
    <row r="39" spans="2:14">
      <c r="B39" s="75" t="s">
        <v>1299</v>
      </c>
      <c r="C39" s="69" t="s">
        <v>1300</v>
      </c>
      <c r="D39" s="82" t="s">
        <v>1120</v>
      </c>
      <c r="E39" s="69"/>
      <c r="F39" s="82" t="s">
        <v>1256</v>
      </c>
      <c r="G39" s="82" t="s">
        <v>129</v>
      </c>
      <c r="H39" s="76">
        <v>2625.0770429999998</v>
      </c>
      <c r="I39" s="78">
        <v>5797</v>
      </c>
      <c r="J39" s="69"/>
      <c r="K39" s="76">
        <v>550.1152140480001</v>
      </c>
      <c r="L39" s="77">
        <v>1.5528406051464063E-5</v>
      </c>
      <c r="M39" s="77">
        <f t="shared" si="0"/>
        <v>2.7101209252929085E-2</v>
      </c>
      <c r="N39" s="77">
        <f>K39/'סכום נכסי הקרן'!$C$42</f>
        <v>1.6669196384986725E-4</v>
      </c>
    </row>
    <row r="40" spans="2:14">
      <c r="B40" s="75" t="s">
        <v>1301</v>
      </c>
      <c r="C40" s="69" t="s">
        <v>1302</v>
      </c>
      <c r="D40" s="82" t="s">
        <v>1120</v>
      </c>
      <c r="E40" s="69"/>
      <c r="F40" s="82" t="s">
        <v>1256</v>
      </c>
      <c r="G40" s="82" t="s">
        <v>129</v>
      </c>
      <c r="H40" s="76">
        <v>532.85188200000005</v>
      </c>
      <c r="I40" s="78">
        <v>14954</v>
      </c>
      <c r="J40" s="69"/>
      <c r="K40" s="76">
        <v>288.05285387499998</v>
      </c>
      <c r="L40" s="77">
        <v>5.5590381221494713E-6</v>
      </c>
      <c r="M40" s="77">
        <f t="shared" si="0"/>
        <v>1.4190810341937969E-2</v>
      </c>
      <c r="N40" s="77">
        <f>K40/'סכום נכסי הקרן'!$C$42</f>
        <v>8.7283708355669962E-5</v>
      </c>
    </row>
    <row r="41" spans="2:14">
      <c r="B41" s="75" t="s">
        <v>1303</v>
      </c>
      <c r="C41" s="69" t="s">
        <v>1304</v>
      </c>
      <c r="D41" s="82" t="s">
        <v>1120</v>
      </c>
      <c r="E41" s="69"/>
      <c r="F41" s="82" t="s">
        <v>1256</v>
      </c>
      <c r="G41" s="82" t="s">
        <v>129</v>
      </c>
      <c r="H41" s="76">
        <v>1965.207377</v>
      </c>
      <c r="I41" s="78">
        <v>7471</v>
      </c>
      <c r="J41" s="69"/>
      <c r="K41" s="76">
        <v>530.75662487700004</v>
      </c>
      <c r="L41" s="77">
        <v>8.6564695509055696E-6</v>
      </c>
      <c r="M41" s="77">
        <f t="shared" si="0"/>
        <v>2.6147515985469331E-2</v>
      </c>
      <c r="N41" s="77">
        <f>K41/'סכום נכסי הקרן'!$C$42</f>
        <v>1.6082606310058312E-4</v>
      </c>
    </row>
    <row r="42" spans="2:14">
      <c r="B42" s="75" t="s">
        <v>1305</v>
      </c>
      <c r="C42" s="69" t="s">
        <v>1306</v>
      </c>
      <c r="D42" s="82" t="s">
        <v>1120</v>
      </c>
      <c r="E42" s="69"/>
      <c r="F42" s="82" t="s">
        <v>1256</v>
      </c>
      <c r="G42" s="82" t="s">
        <v>129</v>
      </c>
      <c r="H42" s="76">
        <v>480.46410799999995</v>
      </c>
      <c r="I42" s="78">
        <v>8283</v>
      </c>
      <c r="J42" s="69"/>
      <c r="K42" s="76">
        <v>143.865583939</v>
      </c>
      <c r="L42" s="77">
        <v>1.0457962553996938E-6</v>
      </c>
      <c r="M42" s="77">
        <f t="shared" si="0"/>
        <v>7.0874813040263836E-3</v>
      </c>
      <c r="N42" s="77">
        <f>K42/'סכום נכסי הקרן'!$C$42</f>
        <v>4.359311668683891E-5</v>
      </c>
    </row>
    <row r="43" spans="2:14">
      <c r="B43" s="75" t="s">
        <v>1307</v>
      </c>
      <c r="C43" s="69" t="s">
        <v>1308</v>
      </c>
      <c r="D43" s="82" t="s">
        <v>1120</v>
      </c>
      <c r="E43" s="69"/>
      <c r="F43" s="82" t="s">
        <v>1256</v>
      </c>
      <c r="G43" s="82" t="s">
        <v>129</v>
      </c>
      <c r="H43" s="76">
        <v>3484.2973649999999</v>
      </c>
      <c r="I43" s="78">
        <v>3215</v>
      </c>
      <c r="J43" s="69"/>
      <c r="K43" s="76">
        <v>404.95287945399997</v>
      </c>
      <c r="L43" s="77">
        <v>3.7852413632903358E-6</v>
      </c>
      <c r="M43" s="77">
        <f t="shared" si="0"/>
        <v>1.9949844038855153E-2</v>
      </c>
      <c r="N43" s="77">
        <f>K43/'סכום נכסי הקרן'!$C$42</f>
        <v>1.227059150866457E-4</v>
      </c>
    </row>
    <row r="44" spans="2:14">
      <c r="B44" s="75" t="s">
        <v>1309</v>
      </c>
      <c r="C44" s="69" t="s">
        <v>1310</v>
      </c>
      <c r="D44" s="82" t="s">
        <v>1120</v>
      </c>
      <c r="E44" s="69"/>
      <c r="F44" s="82" t="s">
        <v>1256</v>
      </c>
      <c r="G44" s="82" t="s">
        <v>129</v>
      </c>
      <c r="H44" s="76">
        <v>316.60874000000001</v>
      </c>
      <c r="I44" s="78">
        <v>12946</v>
      </c>
      <c r="J44" s="69"/>
      <c r="K44" s="76">
        <v>148.17222544199998</v>
      </c>
      <c r="L44" s="77">
        <v>1.0631042612165922E-6</v>
      </c>
      <c r="M44" s="77">
        <f t="shared" si="0"/>
        <v>7.2996463006846429E-3</v>
      </c>
      <c r="N44" s="77">
        <f>K44/'סכום נכסי הקרן'!$C$42</f>
        <v>4.4898084285262346E-5</v>
      </c>
    </row>
    <row r="45" spans="2:14">
      <c r="B45" s="75" t="s">
        <v>1311</v>
      </c>
      <c r="C45" s="69" t="s">
        <v>1312</v>
      </c>
      <c r="D45" s="82" t="s">
        <v>26</v>
      </c>
      <c r="E45" s="69"/>
      <c r="F45" s="82" t="s">
        <v>1256</v>
      </c>
      <c r="G45" s="82" t="s">
        <v>137</v>
      </c>
      <c r="H45" s="76">
        <v>3958.2330630000001</v>
      </c>
      <c r="I45" s="78">
        <v>4961</v>
      </c>
      <c r="J45" s="69"/>
      <c r="K45" s="76">
        <v>523.65439164700001</v>
      </c>
      <c r="L45" s="77">
        <v>5.3748513522875625E-5</v>
      </c>
      <c r="M45" s="77">
        <f t="shared" si="0"/>
        <v>2.5797627263954091E-2</v>
      </c>
      <c r="N45" s="77">
        <f>K45/'סכום נכסי הקרן'!$C$42</f>
        <v>1.5867399536168727E-4</v>
      </c>
    </row>
    <row r="46" spans="2:14">
      <c r="B46" s="75" t="s">
        <v>1313</v>
      </c>
      <c r="C46" s="69" t="s">
        <v>1314</v>
      </c>
      <c r="D46" s="82" t="s">
        <v>118</v>
      </c>
      <c r="E46" s="69"/>
      <c r="F46" s="82" t="s">
        <v>1256</v>
      </c>
      <c r="G46" s="82" t="s">
        <v>129</v>
      </c>
      <c r="H46" s="76">
        <v>5861.9813840000006</v>
      </c>
      <c r="I46" s="78">
        <v>1002.5</v>
      </c>
      <c r="J46" s="69"/>
      <c r="K46" s="76">
        <v>212.440403667</v>
      </c>
      <c r="L46" s="77">
        <v>2.7313513593403914E-5</v>
      </c>
      <c r="M46" s="77">
        <f t="shared" si="0"/>
        <v>1.0465792776735913E-2</v>
      </c>
      <c r="N46" s="77">
        <f>K46/'סכום נכסי הקרן'!$C$42</f>
        <v>6.4372166382624176E-5</v>
      </c>
    </row>
    <row r="47" spans="2:14">
      <c r="B47" s="75" t="s">
        <v>1315</v>
      </c>
      <c r="C47" s="69" t="s">
        <v>1316</v>
      </c>
      <c r="D47" s="82" t="s">
        <v>118</v>
      </c>
      <c r="E47" s="69"/>
      <c r="F47" s="82" t="s">
        <v>1256</v>
      </c>
      <c r="G47" s="82" t="s">
        <v>129</v>
      </c>
      <c r="H47" s="76">
        <v>4388.6360000000004</v>
      </c>
      <c r="I47" s="78">
        <v>498.4</v>
      </c>
      <c r="J47" s="69"/>
      <c r="K47" s="76">
        <v>79.070756993999993</v>
      </c>
      <c r="L47" s="77">
        <v>7.1217978189951405E-6</v>
      </c>
      <c r="M47" s="77">
        <f t="shared" si="0"/>
        <v>3.8953896863047326E-3</v>
      </c>
      <c r="N47" s="77">
        <f>K47/'סכום נכסי הקרן'!$C$42</f>
        <v>2.3959453274228897E-5</v>
      </c>
    </row>
    <row r="48" spans="2:14">
      <c r="B48" s="75" t="s">
        <v>1317</v>
      </c>
      <c r="C48" s="69" t="s">
        <v>1318</v>
      </c>
      <c r="D48" s="82" t="s">
        <v>1120</v>
      </c>
      <c r="E48" s="69"/>
      <c r="F48" s="82" t="s">
        <v>1256</v>
      </c>
      <c r="G48" s="82" t="s">
        <v>129</v>
      </c>
      <c r="H48" s="76">
        <v>971.76940000000002</v>
      </c>
      <c r="I48" s="78">
        <v>10118</v>
      </c>
      <c r="J48" s="69"/>
      <c r="K48" s="76">
        <v>355.43991483000002</v>
      </c>
      <c r="L48" s="77">
        <v>7.1100222423834473E-6</v>
      </c>
      <c r="M48" s="77">
        <f t="shared" si="0"/>
        <v>1.7510607346719578E-2</v>
      </c>
      <c r="N48" s="77">
        <f>K48/'סכום נכסי הקרן'!$C$42</f>
        <v>1.0770285191289494E-4</v>
      </c>
    </row>
    <row r="49" spans="2:14">
      <c r="B49" s="75" t="s">
        <v>1319</v>
      </c>
      <c r="C49" s="69" t="s">
        <v>1320</v>
      </c>
      <c r="D49" s="82" t="s">
        <v>26</v>
      </c>
      <c r="E49" s="69"/>
      <c r="F49" s="82" t="s">
        <v>1256</v>
      </c>
      <c r="G49" s="82" t="s">
        <v>129</v>
      </c>
      <c r="H49" s="76">
        <v>830.70610000000011</v>
      </c>
      <c r="I49" s="78">
        <v>4594</v>
      </c>
      <c r="J49" s="69"/>
      <c r="K49" s="76">
        <v>137.95793722600004</v>
      </c>
      <c r="L49" s="77">
        <v>8.522580877488006E-5</v>
      </c>
      <c r="M49" s="77">
        <f t="shared" si="0"/>
        <v>6.7964434165568317E-3</v>
      </c>
      <c r="N49" s="77">
        <f>K49/'סכום נכסי הקרן'!$C$42</f>
        <v>4.180302398048585E-5</v>
      </c>
    </row>
    <row r="50" spans="2:14">
      <c r="B50" s="75" t="s">
        <v>1321</v>
      </c>
      <c r="C50" s="69" t="s">
        <v>1322</v>
      </c>
      <c r="D50" s="82" t="s">
        <v>1120</v>
      </c>
      <c r="E50" s="69"/>
      <c r="F50" s="82" t="s">
        <v>1256</v>
      </c>
      <c r="G50" s="82" t="s">
        <v>129</v>
      </c>
      <c r="H50" s="76">
        <v>2347.2933119999998</v>
      </c>
      <c r="I50" s="78">
        <v>5463</v>
      </c>
      <c r="J50" s="69"/>
      <c r="K50" s="76">
        <v>463.56097058899996</v>
      </c>
      <c r="L50" s="77">
        <v>6.4730432046048106E-5</v>
      </c>
      <c r="M50" s="77">
        <f t="shared" si="0"/>
        <v>2.2837148554715681E-2</v>
      </c>
      <c r="N50" s="77">
        <f>K50/'סכום נכסי הקרן'!$C$42</f>
        <v>1.4046491821782017E-4</v>
      </c>
    </row>
    <row r="51" spans="2:14">
      <c r="B51" s="75" t="s">
        <v>1323</v>
      </c>
      <c r="C51" s="69" t="s">
        <v>1324</v>
      </c>
      <c r="D51" s="82" t="s">
        <v>118</v>
      </c>
      <c r="E51" s="69"/>
      <c r="F51" s="82" t="s">
        <v>1256</v>
      </c>
      <c r="G51" s="82" t="s">
        <v>129</v>
      </c>
      <c r="H51" s="76">
        <v>32122.213685999996</v>
      </c>
      <c r="I51" s="78">
        <v>731.7</v>
      </c>
      <c r="J51" s="69"/>
      <c r="K51" s="76">
        <v>849.66322870600004</v>
      </c>
      <c r="L51" s="77">
        <v>4.0531724034472346E-5</v>
      </c>
      <c r="M51" s="77">
        <f t="shared" si="0"/>
        <v>4.1858324161293689E-2</v>
      </c>
      <c r="N51" s="77">
        <f>K51/'סכום נכסי הקרן'!$C$42</f>
        <v>2.574588533224315E-4</v>
      </c>
    </row>
    <row r="52" spans="2:14">
      <c r="B52" s="75" t="s">
        <v>1325</v>
      </c>
      <c r="C52" s="69" t="s">
        <v>1326</v>
      </c>
      <c r="D52" s="82" t="s">
        <v>1327</v>
      </c>
      <c r="E52" s="69"/>
      <c r="F52" s="82" t="s">
        <v>1256</v>
      </c>
      <c r="G52" s="82" t="s">
        <v>134</v>
      </c>
      <c r="H52" s="76">
        <v>38822.662129999997</v>
      </c>
      <c r="I52" s="78">
        <v>2140</v>
      </c>
      <c r="J52" s="69"/>
      <c r="K52" s="76">
        <v>382.60230459299999</v>
      </c>
      <c r="L52" s="77">
        <v>1.2625309393585435E-4</v>
      </c>
      <c r="M52" s="77">
        <f t="shared" si="0"/>
        <v>1.8848751775338214E-2</v>
      </c>
      <c r="N52" s="77">
        <f>K52/'סכום נכסי הקרן'!$C$42</f>
        <v>1.1593340430778822E-4</v>
      </c>
    </row>
    <row r="53" spans="2:14">
      <c r="B53" s="75" t="s">
        <v>1328</v>
      </c>
      <c r="C53" s="69" t="s">
        <v>1329</v>
      </c>
      <c r="D53" s="82" t="s">
        <v>26</v>
      </c>
      <c r="E53" s="69"/>
      <c r="F53" s="82" t="s">
        <v>1256</v>
      </c>
      <c r="G53" s="82" t="s">
        <v>131</v>
      </c>
      <c r="H53" s="76">
        <v>12997.534219000001</v>
      </c>
      <c r="I53" s="78">
        <v>2868.5</v>
      </c>
      <c r="J53" s="69"/>
      <c r="K53" s="76">
        <v>1466.0589127630005</v>
      </c>
      <c r="L53" s="77">
        <v>5.6077636229380647E-5</v>
      </c>
      <c r="M53" s="77">
        <f t="shared" si="0"/>
        <v>7.2224814652090297E-2</v>
      </c>
      <c r="N53" s="77">
        <f>K53/'סכום נכסי הקרן'!$C$42</f>
        <v>4.4423464948333983E-4</v>
      </c>
    </row>
    <row r="54" spans="2:14">
      <c r="B54" s="75" t="s">
        <v>1330</v>
      </c>
      <c r="C54" s="69" t="s">
        <v>1331</v>
      </c>
      <c r="D54" s="82" t="s">
        <v>1120</v>
      </c>
      <c r="E54" s="69"/>
      <c r="F54" s="82" t="s">
        <v>1256</v>
      </c>
      <c r="G54" s="82" t="s">
        <v>129</v>
      </c>
      <c r="H54" s="76">
        <v>646.21724700000004</v>
      </c>
      <c r="I54" s="78">
        <v>7029</v>
      </c>
      <c r="J54" s="69"/>
      <c r="K54" s="76">
        <v>164.20273615000002</v>
      </c>
      <c r="L54" s="77">
        <v>2.8096402043478262E-5</v>
      </c>
      <c r="M54" s="77">
        <f t="shared" si="0"/>
        <v>8.0893830940592069E-3</v>
      </c>
      <c r="N54" s="77">
        <f>K54/'סכום נכסי הקרן'!$C$42</f>
        <v>4.9755534585118428E-5</v>
      </c>
    </row>
    <row r="55" spans="2:14">
      <c r="B55" s="75" t="s">
        <v>1332</v>
      </c>
      <c r="C55" s="69" t="s">
        <v>1333</v>
      </c>
      <c r="D55" s="82" t="s">
        <v>26</v>
      </c>
      <c r="E55" s="69"/>
      <c r="F55" s="82" t="s">
        <v>1256</v>
      </c>
      <c r="G55" s="82" t="s">
        <v>129</v>
      </c>
      <c r="H55" s="76">
        <v>1073.1970470000001</v>
      </c>
      <c r="I55" s="78">
        <v>3158</v>
      </c>
      <c r="J55" s="69"/>
      <c r="K55" s="76">
        <v>122.51799937299999</v>
      </c>
      <c r="L55" s="77">
        <v>2.0559330402298854E-5</v>
      </c>
      <c r="M55" s="77">
        <f t="shared" si="0"/>
        <v>6.035800962174786E-3</v>
      </c>
      <c r="N55" s="77">
        <f>K55/'סכום נכסי הקרן'!$C$42</f>
        <v>3.712452482846656E-5</v>
      </c>
    </row>
    <row r="56" spans="2:14">
      <c r="B56" s="75" t="s">
        <v>1334</v>
      </c>
      <c r="C56" s="69" t="s">
        <v>1335</v>
      </c>
      <c r="D56" s="82" t="s">
        <v>1102</v>
      </c>
      <c r="E56" s="69"/>
      <c r="F56" s="82" t="s">
        <v>1256</v>
      </c>
      <c r="G56" s="82" t="s">
        <v>129</v>
      </c>
      <c r="H56" s="76">
        <v>724.12494000000004</v>
      </c>
      <c r="I56" s="78">
        <v>4989</v>
      </c>
      <c r="J56" s="69"/>
      <c r="K56" s="76">
        <v>130.597634623</v>
      </c>
      <c r="L56" s="77">
        <v>4.1712266129032263E-6</v>
      </c>
      <c r="M56" s="77">
        <f t="shared" si="0"/>
        <v>6.4338410090702828E-3</v>
      </c>
      <c r="N56" s="77">
        <f>K56/'סכום נכסי הקרן'!$C$42</f>
        <v>3.9572757912410315E-5</v>
      </c>
    </row>
    <row r="57" spans="2:14">
      <c r="B57" s="75" t="s">
        <v>1336</v>
      </c>
      <c r="C57" s="69" t="s">
        <v>1337</v>
      </c>
      <c r="D57" s="82" t="s">
        <v>118</v>
      </c>
      <c r="E57" s="69"/>
      <c r="F57" s="82" t="s">
        <v>1256</v>
      </c>
      <c r="G57" s="82" t="s">
        <v>129</v>
      </c>
      <c r="H57" s="76">
        <v>10228.835302</v>
      </c>
      <c r="I57" s="78">
        <v>483.9</v>
      </c>
      <c r="J57" s="69"/>
      <c r="K57" s="76">
        <v>178.93286248899997</v>
      </c>
      <c r="L57" s="77">
        <v>1.0749757703033735E-4</v>
      </c>
      <c r="M57" s="77">
        <f t="shared" si="0"/>
        <v>8.81505696389784E-3</v>
      </c>
      <c r="N57" s="77">
        <f>K57/'סכום נכסי הקרן'!$C$42</f>
        <v>5.4218951746655636E-5</v>
      </c>
    </row>
    <row r="58" spans="2:14">
      <c r="B58" s="75" t="s">
        <v>1338</v>
      </c>
      <c r="C58" s="69" t="s">
        <v>1339</v>
      </c>
      <c r="D58" s="82" t="s">
        <v>118</v>
      </c>
      <c r="E58" s="69"/>
      <c r="F58" s="82" t="s">
        <v>1256</v>
      </c>
      <c r="G58" s="82" t="s">
        <v>129</v>
      </c>
      <c r="H58" s="76">
        <v>1357.9693669999999</v>
      </c>
      <c r="I58" s="78">
        <v>3861.5</v>
      </c>
      <c r="J58" s="69"/>
      <c r="K58" s="76">
        <v>189.56332353100004</v>
      </c>
      <c r="L58" s="77">
        <v>1.3742551424765351E-5</v>
      </c>
      <c r="M58" s="77">
        <f t="shared" si="0"/>
        <v>9.3387624383099981E-3</v>
      </c>
      <c r="N58" s="77">
        <f>K58/'סכום נכסי הקרן'!$C$42</f>
        <v>5.7440117754192884E-5</v>
      </c>
    </row>
    <row r="59" spans="2:14">
      <c r="B59" s="75" t="s">
        <v>1340</v>
      </c>
      <c r="C59" s="69" t="s">
        <v>1341</v>
      </c>
      <c r="D59" s="82" t="s">
        <v>26</v>
      </c>
      <c r="E59" s="69"/>
      <c r="F59" s="82" t="s">
        <v>1256</v>
      </c>
      <c r="G59" s="82" t="s">
        <v>131</v>
      </c>
      <c r="H59" s="76">
        <v>9090.7459990000025</v>
      </c>
      <c r="I59" s="78">
        <v>644.1</v>
      </c>
      <c r="J59" s="69"/>
      <c r="K59" s="76">
        <v>230.24405298400001</v>
      </c>
      <c r="L59" s="77">
        <v>5.0996652543641739E-5</v>
      </c>
      <c r="M59" s="77">
        <f t="shared" si="0"/>
        <v>1.1342882544996141E-2</v>
      </c>
      <c r="N59" s="77">
        <f>K59/'סכום נכסי הקרן'!$C$42</f>
        <v>6.9766900417531506E-5</v>
      </c>
    </row>
    <row r="60" spans="2:14">
      <c r="B60" s="75" t="s">
        <v>1342</v>
      </c>
      <c r="C60" s="69" t="s">
        <v>1343</v>
      </c>
      <c r="D60" s="82" t="s">
        <v>118</v>
      </c>
      <c r="E60" s="69"/>
      <c r="F60" s="82" t="s">
        <v>1256</v>
      </c>
      <c r="G60" s="82" t="s">
        <v>129</v>
      </c>
      <c r="H60" s="76">
        <v>15189.071077000001</v>
      </c>
      <c r="I60" s="78">
        <v>994.25</v>
      </c>
      <c r="J60" s="69"/>
      <c r="K60" s="76">
        <v>545.92768114199998</v>
      </c>
      <c r="L60" s="77">
        <v>6.4732234194885411E-5</v>
      </c>
      <c r="M60" s="77">
        <f t="shared" si="0"/>
        <v>2.689491209436853E-2</v>
      </c>
      <c r="N60" s="77">
        <f>K60/'סכום נכסי הקרן'!$C$42</f>
        <v>1.654230876836353E-4</v>
      </c>
    </row>
    <row r="61" spans="2:14">
      <c r="B61" s="75" t="s">
        <v>1344</v>
      </c>
      <c r="C61" s="69" t="s">
        <v>1345</v>
      </c>
      <c r="D61" s="82" t="s">
        <v>1120</v>
      </c>
      <c r="E61" s="69"/>
      <c r="F61" s="82" t="s">
        <v>1256</v>
      </c>
      <c r="G61" s="82" t="s">
        <v>129</v>
      </c>
      <c r="H61" s="76">
        <v>595.46831399999996</v>
      </c>
      <c r="I61" s="78">
        <v>30470</v>
      </c>
      <c r="J61" s="69"/>
      <c r="K61" s="76">
        <v>655.90269089499998</v>
      </c>
      <c r="L61" s="77">
        <v>3.3833426931818179E-5</v>
      </c>
      <c r="M61" s="77">
        <f t="shared" si="0"/>
        <v>3.2312787615347872E-2</v>
      </c>
      <c r="N61" s="77">
        <f>K61/'סכום נכסי הקרן'!$C$42</f>
        <v>1.9874692582154277E-4</v>
      </c>
    </row>
    <row r="62" spans="2:14">
      <c r="B62" s="75" t="s">
        <v>1346</v>
      </c>
      <c r="C62" s="69" t="s">
        <v>1347</v>
      </c>
      <c r="D62" s="82" t="s">
        <v>26</v>
      </c>
      <c r="E62" s="69"/>
      <c r="F62" s="82" t="s">
        <v>1256</v>
      </c>
      <c r="G62" s="82" t="s">
        <v>129</v>
      </c>
      <c r="H62" s="76">
        <v>6014.1817590000001</v>
      </c>
      <c r="I62" s="78">
        <v>653.42999999999995</v>
      </c>
      <c r="J62" s="69"/>
      <c r="K62" s="76">
        <v>142.06396134599999</v>
      </c>
      <c r="L62" s="77">
        <v>1.6800014616744225E-5</v>
      </c>
      <c r="M62" s="77">
        <f t="shared" si="0"/>
        <v>6.998725076892775E-3</v>
      </c>
      <c r="N62" s="77">
        <f>K62/'סכום נכסי הקרן'!$C$42</f>
        <v>4.3047201939392464E-5</v>
      </c>
    </row>
    <row r="63" spans="2:14">
      <c r="B63" s="75" t="s">
        <v>1348</v>
      </c>
      <c r="C63" s="69" t="s">
        <v>1349</v>
      </c>
      <c r="D63" s="82" t="s">
        <v>1120</v>
      </c>
      <c r="E63" s="69"/>
      <c r="F63" s="82" t="s">
        <v>1256</v>
      </c>
      <c r="G63" s="82" t="s">
        <v>129</v>
      </c>
      <c r="H63" s="76">
        <v>379.30354</v>
      </c>
      <c r="I63" s="78">
        <v>11508</v>
      </c>
      <c r="J63" s="69"/>
      <c r="K63" s="76">
        <v>157.79565875</v>
      </c>
      <c r="L63" s="77">
        <v>7.488717472852912E-6</v>
      </c>
      <c r="M63" s="77">
        <f t="shared" si="0"/>
        <v>7.7737409505900341E-3</v>
      </c>
      <c r="N63" s="77">
        <f>K63/'סכום נכסי הקרן'!$C$42</f>
        <v>4.7814107976526368E-5</v>
      </c>
    </row>
    <row r="64" spans="2:14">
      <c r="B64" s="75" t="s">
        <v>1350</v>
      </c>
      <c r="C64" s="69" t="s">
        <v>1351</v>
      </c>
      <c r="D64" s="82" t="s">
        <v>26</v>
      </c>
      <c r="E64" s="69"/>
      <c r="F64" s="82" t="s">
        <v>1256</v>
      </c>
      <c r="G64" s="82" t="s">
        <v>131</v>
      </c>
      <c r="H64" s="76">
        <v>2887.9851800000006</v>
      </c>
      <c r="I64" s="78">
        <v>20348</v>
      </c>
      <c r="J64" s="69"/>
      <c r="K64" s="76">
        <v>2310.7464152549992</v>
      </c>
      <c r="L64" s="77">
        <v>1.0642856445297926E-4</v>
      </c>
      <c r="M64" s="77">
        <f t="shared" si="0"/>
        <v>0.11383801162208407</v>
      </c>
      <c r="N64" s="77">
        <f>K64/'סכום נכסי הקרן'!$C$42</f>
        <v>7.0018579396040424E-4</v>
      </c>
    </row>
    <row r="65" spans="2:14">
      <c r="B65" s="75" t="s">
        <v>1352</v>
      </c>
      <c r="C65" s="69" t="s">
        <v>1353</v>
      </c>
      <c r="D65" s="82" t="s">
        <v>26</v>
      </c>
      <c r="E65" s="69"/>
      <c r="F65" s="82" t="s">
        <v>1256</v>
      </c>
      <c r="G65" s="82" t="s">
        <v>131</v>
      </c>
      <c r="H65" s="76">
        <v>783.90944699999977</v>
      </c>
      <c r="I65" s="78">
        <v>5431.8</v>
      </c>
      <c r="J65" s="69"/>
      <c r="K65" s="76">
        <v>167.43462277</v>
      </c>
      <c r="L65" s="77">
        <v>1.2244353154815864E-4</v>
      </c>
      <c r="M65" s="77">
        <f t="shared" si="0"/>
        <v>8.2486007149023908E-3</v>
      </c>
      <c r="N65" s="77">
        <f>K65/'סכום נכסי הקרן'!$C$42</f>
        <v>5.0734837672672918E-5</v>
      </c>
    </row>
    <row r="66" spans="2:14">
      <c r="B66" s="75" t="s">
        <v>1354</v>
      </c>
      <c r="C66" s="69" t="s">
        <v>1355</v>
      </c>
      <c r="D66" s="82" t="s">
        <v>26</v>
      </c>
      <c r="E66" s="69"/>
      <c r="F66" s="82" t="s">
        <v>1256</v>
      </c>
      <c r="G66" s="82" t="s">
        <v>131</v>
      </c>
      <c r="H66" s="76">
        <v>1006.2515390000001</v>
      </c>
      <c r="I66" s="78">
        <v>8980</v>
      </c>
      <c r="J66" s="69"/>
      <c r="K66" s="76">
        <v>355.31905104200001</v>
      </c>
      <c r="L66" s="77">
        <v>1.7941295262364189E-4</v>
      </c>
      <c r="M66" s="77">
        <f t="shared" si="0"/>
        <v>1.7504653039828868E-2</v>
      </c>
      <c r="N66" s="77">
        <f>K66/'סכום נכסי הקרן'!$C$42</f>
        <v>1.0766622863532405E-4</v>
      </c>
    </row>
    <row r="67" spans="2:14">
      <c r="B67" s="75" t="s">
        <v>1356</v>
      </c>
      <c r="C67" s="69" t="s">
        <v>1357</v>
      </c>
      <c r="D67" s="82" t="s">
        <v>26</v>
      </c>
      <c r="E67" s="69"/>
      <c r="F67" s="82" t="s">
        <v>1256</v>
      </c>
      <c r="G67" s="82" t="s">
        <v>131</v>
      </c>
      <c r="H67" s="76">
        <v>1076.21831</v>
      </c>
      <c r="I67" s="78">
        <v>2119.9</v>
      </c>
      <c r="J67" s="69"/>
      <c r="K67" s="76">
        <v>89.712167613000034</v>
      </c>
      <c r="L67" s="77">
        <v>3.0036599819856031E-5</v>
      </c>
      <c r="M67" s="77">
        <f t="shared" si="0"/>
        <v>4.4196345873132288E-3</v>
      </c>
      <c r="N67" s="77">
        <f>K67/'סכום נכסי הקרן'!$C$42</f>
        <v>2.7183937144000897E-5</v>
      </c>
    </row>
    <row r="68" spans="2:14">
      <c r="B68" s="75" t="s">
        <v>1358</v>
      </c>
      <c r="C68" s="69" t="s">
        <v>1359</v>
      </c>
      <c r="D68" s="82" t="s">
        <v>119</v>
      </c>
      <c r="E68" s="69"/>
      <c r="F68" s="82" t="s">
        <v>1256</v>
      </c>
      <c r="G68" s="82" t="s">
        <v>138</v>
      </c>
      <c r="H68" s="76">
        <v>4404.8482480000002</v>
      </c>
      <c r="I68" s="78">
        <v>211900</v>
      </c>
      <c r="J68" s="69"/>
      <c r="K68" s="76">
        <v>252.64928623100002</v>
      </c>
      <c r="L68" s="77">
        <v>5.4961887091999684E-7</v>
      </c>
      <c r="M68" s="77">
        <f t="shared" si="0"/>
        <v>1.2446667532361804E-2</v>
      </c>
      <c r="N68" s="77">
        <f>K68/'סכום נכסי הקרן'!$C$42</f>
        <v>7.6555973388218147E-5</v>
      </c>
    </row>
    <row r="69" spans="2:14">
      <c r="B69" s="75" t="s">
        <v>1360</v>
      </c>
      <c r="C69" s="69" t="s">
        <v>1361</v>
      </c>
      <c r="D69" s="82" t="s">
        <v>119</v>
      </c>
      <c r="E69" s="69"/>
      <c r="F69" s="82" t="s">
        <v>1256</v>
      </c>
      <c r="G69" s="82" t="s">
        <v>138</v>
      </c>
      <c r="H69" s="76">
        <v>28839.607999999997</v>
      </c>
      <c r="I69" s="78">
        <v>20000</v>
      </c>
      <c r="J69" s="69"/>
      <c r="K69" s="76">
        <v>156.126101869</v>
      </c>
      <c r="L69" s="77">
        <v>7.6630619583189119E-5</v>
      </c>
      <c r="M69" s="77">
        <f t="shared" si="0"/>
        <v>7.6914908887189938E-3</v>
      </c>
      <c r="N69" s="77">
        <f>K69/'סכום נכסי הקרן'!$C$42</f>
        <v>4.7308210833262363E-5</v>
      </c>
    </row>
    <row r="70" spans="2:14">
      <c r="B70" s="75" t="s">
        <v>1362</v>
      </c>
      <c r="C70" s="69" t="s">
        <v>1363</v>
      </c>
      <c r="D70" s="82" t="s">
        <v>1102</v>
      </c>
      <c r="E70" s="69"/>
      <c r="F70" s="82" t="s">
        <v>1256</v>
      </c>
      <c r="G70" s="82" t="s">
        <v>129</v>
      </c>
      <c r="H70" s="76">
        <v>71.162987000000001</v>
      </c>
      <c r="I70" s="78">
        <v>32093</v>
      </c>
      <c r="J70" s="76">
        <v>0.12148314999999998</v>
      </c>
      <c r="K70" s="76">
        <v>82.682072493999996</v>
      </c>
      <c r="L70" s="77">
        <v>1.3235931739979541E-7</v>
      </c>
      <c r="M70" s="77">
        <f t="shared" si="0"/>
        <v>4.0732997214111355E-3</v>
      </c>
      <c r="N70" s="77">
        <f>K70/'סכום נכסי הקרן'!$C$42</f>
        <v>2.5053728177747452E-5</v>
      </c>
    </row>
    <row r="71" spans="2:14">
      <c r="B71" s="75" t="s">
        <v>1364</v>
      </c>
      <c r="C71" s="69" t="s">
        <v>1365</v>
      </c>
      <c r="D71" s="82" t="s">
        <v>118</v>
      </c>
      <c r="E71" s="69"/>
      <c r="F71" s="82" t="s">
        <v>1256</v>
      </c>
      <c r="G71" s="82" t="s">
        <v>129</v>
      </c>
      <c r="H71" s="76">
        <v>36.779904000000002</v>
      </c>
      <c r="I71" s="78">
        <v>78531</v>
      </c>
      <c r="J71" s="69"/>
      <c r="K71" s="76">
        <v>104.414310667</v>
      </c>
      <c r="L71" s="77">
        <v>2.3666758811547248E-6</v>
      </c>
      <c r="M71" s="77">
        <f t="shared" si="0"/>
        <v>5.1439298716428579E-3</v>
      </c>
      <c r="N71" s="77">
        <f>K71/'סכום נכסי הקרן'!$C$42</f>
        <v>3.1638875011360261E-5</v>
      </c>
    </row>
    <row r="72" spans="2:14">
      <c r="B72" s="75" t="s">
        <v>1366</v>
      </c>
      <c r="C72" s="69" t="s">
        <v>1367</v>
      </c>
      <c r="D72" s="82" t="s">
        <v>1120</v>
      </c>
      <c r="E72" s="69"/>
      <c r="F72" s="82" t="s">
        <v>1256</v>
      </c>
      <c r="G72" s="82" t="s">
        <v>129</v>
      </c>
      <c r="H72" s="76">
        <v>1059.5421200000001</v>
      </c>
      <c r="I72" s="78">
        <v>5316</v>
      </c>
      <c r="J72" s="69"/>
      <c r="K72" s="76">
        <v>203.61581164399999</v>
      </c>
      <c r="L72" s="77">
        <v>2.5227055185173987E-5</v>
      </c>
      <c r="M72" s="77">
        <f t="shared" si="0"/>
        <v>1.0031052727960996E-2</v>
      </c>
      <c r="N72" s="77">
        <f>K72/'סכום נכסי הקרן'!$C$42</f>
        <v>6.1698201844062261E-5</v>
      </c>
    </row>
    <row r="73" spans="2:14">
      <c r="B73" s="75" t="s">
        <v>1368</v>
      </c>
      <c r="C73" s="69" t="s">
        <v>1369</v>
      </c>
      <c r="D73" s="82" t="s">
        <v>26</v>
      </c>
      <c r="E73" s="69"/>
      <c r="F73" s="82" t="s">
        <v>1256</v>
      </c>
      <c r="G73" s="82" t="s">
        <v>131</v>
      </c>
      <c r="H73" s="76">
        <v>195.65793299999999</v>
      </c>
      <c r="I73" s="78">
        <v>22870</v>
      </c>
      <c r="J73" s="69"/>
      <c r="K73" s="76">
        <v>175.95403154799996</v>
      </c>
      <c r="L73" s="77">
        <v>1.1594544177777777E-4</v>
      </c>
      <c r="M73" s="77">
        <f t="shared" si="0"/>
        <v>8.668306031366646E-3</v>
      </c>
      <c r="N73" s="77">
        <f>K73/'סכום נכסי הקרן'!$C$42</f>
        <v>5.3316327774709436E-5</v>
      </c>
    </row>
    <row r="74" spans="2:14">
      <c r="B74" s="75" t="s">
        <v>1370</v>
      </c>
      <c r="C74" s="69" t="s">
        <v>1371</v>
      </c>
      <c r="D74" s="82" t="s">
        <v>26</v>
      </c>
      <c r="E74" s="69"/>
      <c r="F74" s="82" t="s">
        <v>1256</v>
      </c>
      <c r="G74" s="82" t="s">
        <v>131</v>
      </c>
      <c r="H74" s="76">
        <v>658.92234900000005</v>
      </c>
      <c r="I74" s="78">
        <v>19450</v>
      </c>
      <c r="J74" s="69"/>
      <c r="K74" s="76">
        <v>503.95231185</v>
      </c>
      <c r="L74" s="77">
        <v>1.9737077999101393E-4</v>
      </c>
      <c r="M74" s="77">
        <f t="shared" si="0"/>
        <v>2.4827012066153339E-2</v>
      </c>
      <c r="N74" s="77">
        <f>K74/'סכום נכסי הקרן'!$C$42</f>
        <v>1.5270401254822852E-4</v>
      </c>
    </row>
    <row r="75" spans="2:14">
      <c r="B75" s="75" t="s">
        <v>1372</v>
      </c>
      <c r="C75" s="69" t="s">
        <v>1373</v>
      </c>
      <c r="D75" s="82" t="s">
        <v>1120</v>
      </c>
      <c r="E75" s="69"/>
      <c r="F75" s="82" t="s">
        <v>1256</v>
      </c>
      <c r="G75" s="82" t="s">
        <v>129</v>
      </c>
      <c r="H75" s="76">
        <v>724.49483899999996</v>
      </c>
      <c r="I75" s="78">
        <v>7621</v>
      </c>
      <c r="J75" s="69"/>
      <c r="K75" s="76">
        <v>199.59771241300004</v>
      </c>
      <c r="L75" s="77">
        <v>8.5284854502648614E-6</v>
      </c>
      <c r="M75" s="77">
        <f t="shared" si="0"/>
        <v>9.8331026526357543E-3</v>
      </c>
      <c r="N75" s="77">
        <f>K75/'סכום נכסי הקרן'!$C$42</f>
        <v>6.0480666253962079E-5</v>
      </c>
    </row>
    <row r="76" spans="2:14">
      <c r="B76" s="75" t="s">
        <v>1374</v>
      </c>
      <c r="C76" s="69" t="s">
        <v>1375</v>
      </c>
      <c r="D76" s="82" t="s">
        <v>118</v>
      </c>
      <c r="E76" s="69"/>
      <c r="F76" s="82" t="s">
        <v>1256</v>
      </c>
      <c r="G76" s="82" t="s">
        <v>129</v>
      </c>
      <c r="H76" s="76">
        <v>1755.4544000000001</v>
      </c>
      <c r="I76" s="78">
        <v>3037.125</v>
      </c>
      <c r="J76" s="69"/>
      <c r="K76" s="76">
        <v>192.734970172</v>
      </c>
      <c r="L76" s="77">
        <v>9.2392336842105267E-5</v>
      </c>
      <c r="M76" s="77">
        <f t="shared" ref="M76:M80" si="1">IFERROR(K76/$K$11,0)</f>
        <v>9.4950123603246804E-3</v>
      </c>
      <c r="N76" s="77">
        <f>K76/'סכום נכסי הקרן'!$C$42</f>
        <v>5.8401167355667802E-5</v>
      </c>
    </row>
    <row r="77" spans="2:14">
      <c r="B77" s="75" t="s">
        <v>1376</v>
      </c>
      <c r="C77" s="69" t="s">
        <v>1377</v>
      </c>
      <c r="D77" s="82" t="s">
        <v>1120</v>
      </c>
      <c r="E77" s="69"/>
      <c r="F77" s="82" t="s">
        <v>1256</v>
      </c>
      <c r="G77" s="82" t="s">
        <v>129</v>
      </c>
      <c r="H77" s="76">
        <v>979.88963000000001</v>
      </c>
      <c r="I77" s="78">
        <v>15101</v>
      </c>
      <c r="J77" s="69"/>
      <c r="K77" s="76">
        <v>534.92287615800001</v>
      </c>
      <c r="L77" s="77">
        <v>3.3911390636890168E-6</v>
      </c>
      <c r="M77" s="77">
        <f t="shared" si="1"/>
        <v>2.635276471316006E-2</v>
      </c>
      <c r="N77" s="77">
        <f>K77/'סכום נכסי הקרן'!$C$42</f>
        <v>1.6208849066155095E-4</v>
      </c>
    </row>
    <row r="78" spans="2:14">
      <c r="B78" s="75" t="s">
        <v>1378</v>
      </c>
      <c r="C78" s="69" t="s">
        <v>1379</v>
      </c>
      <c r="D78" s="82" t="s">
        <v>1120</v>
      </c>
      <c r="E78" s="69"/>
      <c r="F78" s="82" t="s">
        <v>1256</v>
      </c>
      <c r="G78" s="82" t="s">
        <v>129</v>
      </c>
      <c r="H78" s="76">
        <v>401.24671999999998</v>
      </c>
      <c r="I78" s="78">
        <v>6769</v>
      </c>
      <c r="J78" s="69"/>
      <c r="K78" s="76">
        <v>98.184811574000008</v>
      </c>
      <c r="L78" s="77">
        <v>1.7535155378697772E-6</v>
      </c>
      <c r="M78" s="77">
        <f t="shared" si="1"/>
        <v>4.8370360534951678E-3</v>
      </c>
      <c r="N78" s="77">
        <f>K78/'סכום נכסי הקרן'!$C$42</f>
        <v>2.9751256906832566E-5</v>
      </c>
    </row>
    <row r="79" spans="2:14">
      <c r="B79" s="75" t="s">
        <v>1380</v>
      </c>
      <c r="C79" s="69" t="s">
        <v>1381</v>
      </c>
      <c r="D79" s="82" t="s">
        <v>120</v>
      </c>
      <c r="E79" s="69"/>
      <c r="F79" s="82" t="s">
        <v>1256</v>
      </c>
      <c r="G79" s="82" t="s">
        <v>133</v>
      </c>
      <c r="H79" s="76">
        <v>2283.5753329999998</v>
      </c>
      <c r="I79" s="78">
        <v>8978</v>
      </c>
      <c r="J79" s="69"/>
      <c r="K79" s="76">
        <v>495.30635247699996</v>
      </c>
      <c r="L79" s="77">
        <v>1.6974894234882012E-5</v>
      </c>
      <c r="M79" s="77">
        <f t="shared" si="1"/>
        <v>2.4401072284492342E-2</v>
      </c>
      <c r="N79" s="77">
        <f>K79/'סכום נכסי הקרן'!$C$42</f>
        <v>1.5008417599317957E-4</v>
      </c>
    </row>
    <row r="80" spans="2:14">
      <c r="B80" s="75" t="s">
        <v>1382</v>
      </c>
      <c r="C80" s="69" t="s">
        <v>1383</v>
      </c>
      <c r="D80" s="82" t="s">
        <v>1120</v>
      </c>
      <c r="E80" s="69"/>
      <c r="F80" s="82" t="s">
        <v>1256</v>
      </c>
      <c r="G80" s="82" t="s">
        <v>129</v>
      </c>
      <c r="H80" s="76">
        <v>1293.4877670000005</v>
      </c>
      <c r="I80" s="78">
        <v>2784</v>
      </c>
      <c r="J80" s="69"/>
      <c r="K80" s="76">
        <v>130.17867836900001</v>
      </c>
      <c r="L80" s="77">
        <v>1.6561943239436626E-5</v>
      </c>
      <c r="M80" s="77">
        <f t="shared" si="1"/>
        <v>6.4132012943023025E-3</v>
      </c>
      <c r="N80" s="77">
        <f>K80/'סכום נכסי הקרן'!$C$42</f>
        <v>3.9445808795274372E-5</v>
      </c>
    </row>
    <row r="81" spans="2:14">
      <c r="B81" s="118"/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2:14">
      <c r="B82" s="118"/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2:14">
      <c r="B83" s="118"/>
      <c r="C83" s="118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2:14">
      <c r="B84" s="126" t="s">
        <v>215</v>
      </c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2:14">
      <c r="B85" s="126" t="s">
        <v>109</v>
      </c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2:14">
      <c r="B86" s="126" t="s">
        <v>198</v>
      </c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2:14">
      <c r="B87" s="126" t="s">
        <v>206</v>
      </c>
      <c r="C87" s="118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2:14">
      <c r="B88" s="126" t="s">
        <v>213</v>
      </c>
      <c r="C88" s="118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2:14">
      <c r="B89" s="118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2:14">
      <c r="B90" s="118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2:14">
      <c r="B91" s="118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2:14">
      <c r="B92" s="118"/>
      <c r="C92" s="118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2:14">
      <c r="B93" s="118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2:14">
      <c r="B94" s="118"/>
      <c r="C94" s="118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2:14">
      <c r="B95" s="118"/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  <row r="96" spans="2:14">
      <c r="B96" s="118"/>
      <c r="C96" s="118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2:14">
      <c r="B97" s="118"/>
      <c r="C97" s="118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</row>
    <row r="98" spans="2:14">
      <c r="B98" s="118"/>
      <c r="C98" s="118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</row>
    <row r="99" spans="2:14">
      <c r="B99" s="118"/>
      <c r="C99" s="118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2:14">
      <c r="B100" s="118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2:14">
      <c r="B101" s="118"/>
      <c r="C101" s="118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2:14">
      <c r="B102" s="118"/>
      <c r="C102" s="118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2:14">
      <c r="B103" s="118"/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2:14">
      <c r="B104" s="118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2:14">
      <c r="B105" s="118"/>
      <c r="C105" s="118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pans="2:14">
      <c r="B106" s="118"/>
      <c r="C106" s="118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2:14">
      <c r="B107" s="118"/>
      <c r="C107" s="118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2:14">
      <c r="B108" s="118"/>
      <c r="C108" s="118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2:14">
      <c r="B109" s="118"/>
      <c r="C109" s="118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2:14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2:14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2:14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</row>
    <row r="113" spans="2:14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</row>
    <row r="114" spans="2:14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</row>
    <row r="115" spans="2:14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</row>
    <row r="116" spans="2:14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</row>
    <row r="117" spans="2:14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</row>
    <row r="118" spans="2:14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</row>
    <row r="119" spans="2:14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</row>
    <row r="120" spans="2:14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2:14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</row>
    <row r="122" spans="2:14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</row>
    <row r="123" spans="2:14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</row>
    <row r="124" spans="2:14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</row>
    <row r="125" spans="2:14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</row>
    <row r="126" spans="2:14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</row>
    <row r="127" spans="2:14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</row>
    <row r="128" spans="2:14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</row>
    <row r="129" spans="2:14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</row>
    <row r="130" spans="2:14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</row>
    <row r="131" spans="2:14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</row>
    <row r="132" spans="2:14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2:14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</row>
    <row r="134" spans="2:14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</row>
    <row r="135" spans="2:14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</row>
    <row r="136" spans="2:14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</row>
    <row r="137" spans="2:14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</row>
    <row r="138" spans="2:14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</row>
    <row r="139" spans="2:14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</row>
    <row r="140" spans="2:14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</row>
    <row r="141" spans="2:14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</row>
    <row r="142" spans="2:14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</row>
    <row r="143" spans="2:14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</row>
    <row r="144" spans="2:14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</row>
    <row r="145" spans="2:14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</row>
    <row r="146" spans="2:14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</row>
    <row r="147" spans="2:14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</row>
    <row r="148" spans="2:14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</row>
    <row r="149" spans="2:14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</row>
    <row r="150" spans="2:14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</row>
    <row r="151" spans="2:14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</row>
    <row r="152" spans="2:14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</row>
    <row r="153" spans="2:14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</row>
    <row r="154" spans="2:14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</row>
    <row r="155" spans="2:14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</row>
    <row r="156" spans="2:14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</row>
    <row r="157" spans="2:14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</row>
    <row r="158" spans="2:14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</row>
    <row r="159" spans="2:14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</row>
    <row r="160" spans="2:14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</row>
    <row r="161" spans="2:14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2:14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</row>
    <row r="163" spans="2:14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</row>
    <row r="164" spans="2:14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</row>
    <row r="165" spans="2:14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</row>
    <row r="166" spans="2:14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</row>
    <row r="167" spans="2:14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</row>
    <row r="168" spans="2:14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</row>
    <row r="169" spans="2:14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</row>
    <row r="170" spans="2:14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</row>
    <row r="171" spans="2:14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</row>
    <row r="172" spans="2:14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</row>
    <row r="173" spans="2:14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</row>
    <row r="174" spans="2:14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</row>
    <row r="175" spans="2:14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</row>
    <row r="176" spans="2:14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</row>
    <row r="177" spans="2:14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</row>
    <row r="178" spans="2:14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</row>
    <row r="179" spans="2:14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</row>
    <row r="180" spans="2:14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</row>
    <row r="181" spans="2:14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</row>
    <row r="182" spans="2:14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</row>
    <row r="183" spans="2:14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</row>
    <row r="184" spans="2:14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</row>
    <row r="185" spans="2:14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</row>
    <row r="186" spans="2:14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</row>
    <row r="187" spans="2:14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</row>
    <row r="188" spans="2:14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</row>
    <row r="189" spans="2:14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</row>
    <row r="190" spans="2:14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</row>
    <row r="191" spans="2:14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</row>
    <row r="192" spans="2:14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</row>
    <row r="193" spans="2:14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</row>
    <row r="194" spans="2:14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</row>
    <row r="195" spans="2:14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</row>
    <row r="196" spans="2:14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</row>
    <row r="197" spans="2:14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</row>
    <row r="198" spans="2:14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</row>
    <row r="199" spans="2:14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</row>
    <row r="200" spans="2:14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</row>
    <row r="201" spans="2:14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</row>
    <row r="202" spans="2:14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</row>
    <row r="203" spans="2:14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</row>
    <row r="204" spans="2:14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</row>
    <row r="205" spans="2:14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</row>
    <row r="206" spans="2:14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</row>
    <row r="207" spans="2:14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</row>
    <row r="208" spans="2:14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</row>
    <row r="209" spans="2:14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</row>
    <row r="210" spans="2:14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</row>
    <row r="211" spans="2:14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</row>
    <row r="212" spans="2:14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</row>
    <row r="213" spans="2:14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</row>
    <row r="214" spans="2:14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</row>
    <row r="215" spans="2:14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</row>
    <row r="216" spans="2:14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</row>
    <row r="217" spans="2:14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</row>
    <row r="218" spans="2:14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</row>
    <row r="219" spans="2:14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</row>
    <row r="220" spans="2:14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</row>
    <row r="221" spans="2:14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</row>
    <row r="222" spans="2:14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</row>
    <row r="223" spans="2:14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</row>
    <row r="224" spans="2:14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</row>
    <row r="225" spans="2:14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</row>
    <row r="226" spans="2:14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</row>
    <row r="227" spans="2:14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</row>
    <row r="228" spans="2:14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</row>
    <row r="229" spans="2:14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</row>
    <row r="230" spans="2:14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</row>
    <row r="231" spans="2:14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</row>
    <row r="232" spans="2:14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</row>
    <row r="233" spans="2:14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</row>
    <row r="234" spans="2:14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</row>
    <row r="235" spans="2:14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</row>
    <row r="236" spans="2:14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</row>
    <row r="237" spans="2:14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</row>
    <row r="238" spans="2:14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</row>
    <row r="239" spans="2:14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</row>
    <row r="240" spans="2:14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</row>
    <row r="241" spans="2:14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</row>
    <row r="242" spans="2:14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</row>
    <row r="243" spans="2:14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</row>
    <row r="244" spans="2:14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</row>
    <row r="245" spans="2:14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</row>
    <row r="246" spans="2:14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</row>
    <row r="247" spans="2:14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</row>
    <row r="248" spans="2:14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</row>
    <row r="249" spans="2:14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</row>
    <row r="250" spans="2:14">
      <c r="B250" s="127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</row>
    <row r="251" spans="2:14">
      <c r="B251" s="127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</row>
    <row r="252" spans="2:14">
      <c r="B252" s="12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</row>
    <row r="253" spans="2:14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</row>
    <row r="254" spans="2:14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</row>
    <row r="255" spans="2:14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</row>
    <row r="256" spans="2:14">
      <c r="B256" s="118"/>
      <c r="C256" s="118"/>
      <c r="D256" s="118"/>
      <c r="E256" s="118"/>
      <c r="F256" s="118"/>
      <c r="G256" s="118"/>
      <c r="H256" s="119"/>
      <c r="I256" s="119"/>
      <c r="J256" s="119"/>
      <c r="K256" s="119"/>
      <c r="L256" s="119"/>
      <c r="M256" s="119"/>
      <c r="N256" s="119"/>
    </row>
    <row r="257" spans="2:14">
      <c r="B257" s="118"/>
      <c r="C257" s="118"/>
      <c r="D257" s="118"/>
      <c r="E257" s="118"/>
      <c r="F257" s="118"/>
      <c r="G257" s="118"/>
      <c r="H257" s="119"/>
      <c r="I257" s="119"/>
      <c r="J257" s="119"/>
      <c r="K257" s="119"/>
      <c r="L257" s="119"/>
      <c r="M257" s="119"/>
      <c r="N257" s="119"/>
    </row>
    <row r="258" spans="2:14">
      <c r="B258" s="118"/>
      <c r="C258" s="118"/>
      <c r="D258" s="118"/>
      <c r="E258" s="118"/>
      <c r="F258" s="118"/>
      <c r="G258" s="118"/>
      <c r="H258" s="119"/>
      <c r="I258" s="119"/>
      <c r="J258" s="119"/>
      <c r="K258" s="119"/>
      <c r="L258" s="119"/>
      <c r="M258" s="119"/>
      <c r="N258" s="119"/>
    </row>
    <row r="259" spans="2:14">
      <c r="B259" s="118"/>
      <c r="C259" s="118"/>
      <c r="D259" s="118"/>
      <c r="E259" s="118"/>
      <c r="F259" s="118"/>
      <c r="G259" s="118"/>
      <c r="H259" s="119"/>
      <c r="I259" s="119"/>
      <c r="J259" s="119"/>
      <c r="K259" s="119"/>
      <c r="L259" s="119"/>
      <c r="M259" s="119"/>
      <c r="N259" s="119"/>
    </row>
    <row r="260" spans="2:14">
      <c r="B260" s="118"/>
      <c r="C260" s="118"/>
      <c r="D260" s="118"/>
      <c r="E260" s="118"/>
      <c r="F260" s="118"/>
      <c r="G260" s="118"/>
      <c r="H260" s="119"/>
      <c r="I260" s="119"/>
      <c r="J260" s="119"/>
      <c r="K260" s="119"/>
      <c r="L260" s="119"/>
      <c r="M260" s="119"/>
      <c r="N260" s="119"/>
    </row>
    <row r="261" spans="2:14">
      <c r="B261" s="118"/>
      <c r="C261" s="118"/>
      <c r="D261" s="118"/>
      <c r="E261" s="118"/>
      <c r="F261" s="118"/>
      <c r="G261" s="118"/>
      <c r="H261" s="119"/>
      <c r="I261" s="119"/>
      <c r="J261" s="119"/>
      <c r="K261" s="119"/>
      <c r="L261" s="119"/>
      <c r="M261" s="119"/>
      <c r="N261" s="119"/>
    </row>
    <row r="262" spans="2:14">
      <c r="B262" s="118"/>
      <c r="C262" s="118"/>
      <c r="D262" s="118"/>
      <c r="E262" s="118"/>
      <c r="F262" s="118"/>
      <c r="G262" s="118"/>
      <c r="H262" s="119"/>
      <c r="I262" s="119"/>
      <c r="J262" s="119"/>
      <c r="K262" s="119"/>
      <c r="L262" s="119"/>
      <c r="M262" s="119"/>
      <c r="N262" s="119"/>
    </row>
    <row r="263" spans="2:14">
      <c r="B263" s="118"/>
      <c r="C263" s="118"/>
      <c r="D263" s="118"/>
      <c r="E263" s="118"/>
      <c r="F263" s="118"/>
      <c r="G263" s="118"/>
      <c r="H263" s="119"/>
      <c r="I263" s="119"/>
      <c r="J263" s="119"/>
      <c r="K263" s="119"/>
      <c r="L263" s="119"/>
      <c r="M263" s="119"/>
      <c r="N263" s="119"/>
    </row>
    <row r="264" spans="2:14">
      <c r="B264" s="118"/>
      <c r="C264" s="118"/>
      <c r="D264" s="118"/>
      <c r="E264" s="118"/>
      <c r="F264" s="118"/>
      <c r="G264" s="118"/>
      <c r="H264" s="119"/>
      <c r="I264" s="119"/>
      <c r="J264" s="119"/>
      <c r="K264" s="119"/>
      <c r="L264" s="119"/>
      <c r="M264" s="119"/>
      <c r="N264" s="119"/>
    </row>
    <row r="265" spans="2:14">
      <c r="B265" s="118"/>
      <c r="C265" s="118"/>
      <c r="D265" s="118"/>
      <c r="E265" s="118"/>
      <c r="F265" s="118"/>
      <c r="G265" s="118"/>
      <c r="H265" s="119"/>
      <c r="I265" s="119"/>
      <c r="J265" s="119"/>
      <c r="K265" s="119"/>
      <c r="L265" s="119"/>
      <c r="M265" s="119"/>
      <c r="N265" s="119"/>
    </row>
    <row r="266" spans="2:14">
      <c r="B266" s="118"/>
      <c r="C266" s="118"/>
      <c r="D266" s="118"/>
      <c r="E266" s="118"/>
      <c r="F266" s="118"/>
      <c r="G266" s="118"/>
      <c r="H266" s="119"/>
      <c r="I266" s="119"/>
      <c r="J266" s="119"/>
      <c r="K266" s="119"/>
      <c r="L266" s="119"/>
      <c r="M266" s="119"/>
      <c r="N266" s="119"/>
    </row>
    <row r="267" spans="2:14">
      <c r="B267" s="118"/>
      <c r="C267" s="118"/>
      <c r="D267" s="118"/>
      <c r="E267" s="118"/>
      <c r="F267" s="118"/>
      <c r="G267" s="118"/>
      <c r="H267" s="119"/>
      <c r="I267" s="119"/>
      <c r="J267" s="119"/>
      <c r="K267" s="119"/>
      <c r="L267" s="119"/>
      <c r="M267" s="119"/>
      <c r="N267" s="119"/>
    </row>
    <row r="268" spans="2:14">
      <c r="B268" s="118"/>
      <c r="C268" s="118"/>
      <c r="D268" s="118"/>
      <c r="E268" s="118"/>
      <c r="F268" s="118"/>
      <c r="G268" s="118"/>
      <c r="H268" s="119"/>
      <c r="I268" s="119"/>
      <c r="J268" s="119"/>
      <c r="K268" s="119"/>
      <c r="L268" s="119"/>
      <c r="M268" s="119"/>
      <c r="N268" s="119"/>
    </row>
    <row r="269" spans="2:14">
      <c r="B269" s="118"/>
      <c r="C269" s="118"/>
      <c r="D269" s="118"/>
      <c r="E269" s="118"/>
      <c r="F269" s="118"/>
      <c r="G269" s="118"/>
      <c r="H269" s="119"/>
      <c r="I269" s="119"/>
      <c r="J269" s="119"/>
      <c r="K269" s="119"/>
      <c r="L269" s="119"/>
      <c r="M269" s="119"/>
      <c r="N269" s="119"/>
    </row>
    <row r="270" spans="2:14">
      <c r="B270" s="118"/>
      <c r="C270" s="118"/>
      <c r="D270" s="118"/>
      <c r="E270" s="118"/>
      <c r="F270" s="118"/>
      <c r="G270" s="118"/>
      <c r="H270" s="119"/>
      <c r="I270" s="119"/>
      <c r="J270" s="119"/>
      <c r="K270" s="119"/>
      <c r="L270" s="119"/>
      <c r="M270" s="119"/>
      <c r="N270" s="119"/>
    </row>
    <row r="271" spans="2:14">
      <c r="B271" s="118"/>
      <c r="C271" s="118"/>
      <c r="D271" s="118"/>
      <c r="E271" s="118"/>
      <c r="F271" s="118"/>
      <c r="G271" s="118"/>
      <c r="H271" s="119"/>
      <c r="I271" s="119"/>
      <c r="J271" s="119"/>
      <c r="K271" s="119"/>
      <c r="L271" s="119"/>
      <c r="M271" s="119"/>
      <c r="N271" s="119"/>
    </row>
    <row r="272" spans="2:14">
      <c r="B272" s="118"/>
      <c r="C272" s="118"/>
      <c r="D272" s="118"/>
      <c r="E272" s="118"/>
      <c r="F272" s="118"/>
      <c r="G272" s="118"/>
      <c r="H272" s="119"/>
      <c r="I272" s="119"/>
      <c r="J272" s="119"/>
      <c r="K272" s="119"/>
      <c r="L272" s="119"/>
      <c r="M272" s="119"/>
      <c r="N272" s="119"/>
    </row>
    <row r="273" spans="2:14">
      <c r="B273" s="118"/>
      <c r="C273" s="118"/>
      <c r="D273" s="118"/>
      <c r="E273" s="118"/>
      <c r="F273" s="118"/>
      <c r="G273" s="118"/>
      <c r="H273" s="119"/>
      <c r="I273" s="119"/>
      <c r="J273" s="119"/>
      <c r="K273" s="119"/>
      <c r="L273" s="119"/>
      <c r="M273" s="119"/>
      <c r="N273" s="119"/>
    </row>
    <row r="274" spans="2:14">
      <c r="B274" s="118"/>
      <c r="C274" s="118"/>
      <c r="D274" s="118"/>
      <c r="E274" s="118"/>
      <c r="F274" s="118"/>
      <c r="G274" s="118"/>
      <c r="H274" s="119"/>
      <c r="I274" s="119"/>
      <c r="J274" s="119"/>
      <c r="K274" s="119"/>
      <c r="L274" s="119"/>
      <c r="M274" s="119"/>
      <c r="N274" s="119"/>
    </row>
    <row r="275" spans="2:14">
      <c r="B275" s="118"/>
      <c r="C275" s="118"/>
      <c r="D275" s="118"/>
      <c r="E275" s="118"/>
      <c r="F275" s="118"/>
      <c r="G275" s="118"/>
      <c r="H275" s="119"/>
      <c r="I275" s="119"/>
      <c r="J275" s="119"/>
      <c r="K275" s="119"/>
      <c r="L275" s="119"/>
      <c r="M275" s="119"/>
      <c r="N275" s="119"/>
    </row>
    <row r="276" spans="2:14">
      <c r="B276" s="118"/>
      <c r="C276" s="118"/>
      <c r="D276" s="118"/>
      <c r="E276" s="118"/>
      <c r="F276" s="118"/>
      <c r="G276" s="118"/>
      <c r="H276" s="119"/>
      <c r="I276" s="119"/>
      <c r="J276" s="119"/>
      <c r="K276" s="119"/>
      <c r="L276" s="119"/>
      <c r="M276" s="119"/>
      <c r="N276" s="119"/>
    </row>
    <row r="277" spans="2:14">
      <c r="B277" s="118"/>
      <c r="C277" s="118"/>
      <c r="D277" s="118"/>
      <c r="E277" s="118"/>
      <c r="F277" s="118"/>
      <c r="G277" s="118"/>
      <c r="H277" s="119"/>
      <c r="I277" s="119"/>
      <c r="J277" s="119"/>
      <c r="K277" s="119"/>
      <c r="L277" s="119"/>
      <c r="M277" s="119"/>
      <c r="N277" s="119"/>
    </row>
    <row r="278" spans="2:14">
      <c r="B278" s="118"/>
      <c r="C278" s="118"/>
      <c r="D278" s="118"/>
      <c r="E278" s="118"/>
      <c r="F278" s="118"/>
      <c r="G278" s="118"/>
      <c r="H278" s="119"/>
      <c r="I278" s="119"/>
      <c r="J278" s="119"/>
      <c r="K278" s="119"/>
      <c r="L278" s="119"/>
      <c r="M278" s="119"/>
      <c r="N278" s="119"/>
    </row>
    <row r="279" spans="2:14">
      <c r="B279" s="118"/>
      <c r="C279" s="118"/>
      <c r="D279" s="118"/>
      <c r="E279" s="118"/>
      <c r="F279" s="118"/>
      <c r="G279" s="118"/>
      <c r="H279" s="119"/>
      <c r="I279" s="119"/>
      <c r="J279" s="119"/>
      <c r="K279" s="119"/>
      <c r="L279" s="119"/>
      <c r="M279" s="119"/>
      <c r="N279" s="119"/>
    </row>
    <row r="280" spans="2:14">
      <c r="B280" s="118"/>
      <c r="C280" s="118"/>
      <c r="D280" s="118"/>
      <c r="E280" s="118"/>
      <c r="F280" s="118"/>
      <c r="G280" s="118"/>
      <c r="H280" s="119"/>
      <c r="I280" s="119"/>
      <c r="J280" s="119"/>
      <c r="K280" s="119"/>
      <c r="L280" s="119"/>
      <c r="M280" s="119"/>
      <c r="N280" s="119"/>
    </row>
    <row r="281" spans="2:14">
      <c r="B281" s="118"/>
      <c r="C281" s="118"/>
      <c r="D281" s="118"/>
      <c r="E281" s="118"/>
      <c r="F281" s="118"/>
      <c r="G281" s="118"/>
      <c r="H281" s="119"/>
      <c r="I281" s="119"/>
      <c r="J281" s="119"/>
      <c r="K281" s="119"/>
      <c r="L281" s="119"/>
      <c r="M281" s="119"/>
      <c r="N281" s="119"/>
    </row>
    <row r="282" spans="2:14">
      <c r="B282" s="118"/>
      <c r="C282" s="118"/>
      <c r="D282" s="118"/>
      <c r="E282" s="118"/>
      <c r="F282" s="118"/>
      <c r="G282" s="118"/>
      <c r="H282" s="119"/>
      <c r="I282" s="119"/>
      <c r="J282" s="119"/>
      <c r="K282" s="119"/>
      <c r="L282" s="119"/>
      <c r="M282" s="119"/>
      <c r="N282" s="119"/>
    </row>
    <row r="283" spans="2:14">
      <c r="B283" s="118"/>
      <c r="C283" s="118"/>
      <c r="D283" s="118"/>
      <c r="E283" s="118"/>
      <c r="F283" s="118"/>
      <c r="G283" s="118"/>
      <c r="H283" s="119"/>
      <c r="I283" s="119"/>
      <c r="J283" s="119"/>
      <c r="K283" s="119"/>
      <c r="L283" s="119"/>
      <c r="M283" s="119"/>
      <c r="N283" s="119"/>
    </row>
    <row r="284" spans="2:14">
      <c r="B284" s="118"/>
      <c r="C284" s="118"/>
      <c r="D284" s="118"/>
      <c r="E284" s="118"/>
      <c r="F284" s="118"/>
      <c r="G284" s="118"/>
      <c r="H284" s="119"/>
      <c r="I284" s="119"/>
      <c r="J284" s="119"/>
      <c r="K284" s="119"/>
      <c r="L284" s="119"/>
      <c r="M284" s="119"/>
      <c r="N284" s="119"/>
    </row>
    <row r="285" spans="2:14">
      <c r="B285" s="118"/>
      <c r="C285" s="118"/>
      <c r="D285" s="118"/>
      <c r="E285" s="118"/>
      <c r="F285" s="118"/>
      <c r="G285" s="118"/>
      <c r="H285" s="119"/>
      <c r="I285" s="119"/>
      <c r="J285" s="119"/>
      <c r="K285" s="119"/>
      <c r="L285" s="119"/>
      <c r="M285" s="119"/>
      <c r="N285" s="119"/>
    </row>
    <row r="286" spans="2:14">
      <c r="B286" s="118"/>
      <c r="C286" s="118"/>
      <c r="D286" s="118"/>
      <c r="E286" s="118"/>
      <c r="F286" s="118"/>
      <c r="G286" s="118"/>
      <c r="H286" s="119"/>
      <c r="I286" s="119"/>
      <c r="J286" s="119"/>
      <c r="K286" s="119"/>
      <c r="L286" s="119"/>
      <c r="M286" s="119"/>
      <c r="N286" s="119"/>
    </row>
    <row r="287" spans="2:14">
      <c r="B287" s="118"/>
      <c r="C287" s="118"/>
      <c r="D287" s="118"/>
      <c r="E287" s="118"/>
      <c r="F287" s="118"/>
      <c r="G287" s="118"/>
      <c r="H287" s="119"/>
      <c r="I287" s="119"/>
      <c r="J287" s="119"/>
      <c r="K287" s="119"/>
      <c r="L287" s="119"/>
      <c r="M287" s="119"/>
      <c r="N287" s="119"/>
    </row>
    <row r="288" spans="2:14">
      <c r="B288" s="118"/>
      <c r="C288" s="118"/>
      <c r="D288" s="118"/>
      <c r="E288" s="118"/>
      <c r="F288" s="118"/>
      <c r="G288" s="118"/>
      <c r="H288" s="119"/>
      <c r="I288" s="119"/>
      <c r="J288" s="119"/>
      <c r="K288" s="119"/>
      <c r="L288" s="119"/>
      <c r="M288" s="119"/>
      <c r="N288" s="119"/>
    </row>
    <row r="289" spans="2:14">
      <c r="B289" s="118"/>
      <c r="C289" s="118"/>
      <c r="D289" s="118"/>
      <c r="E289" s="118"/>
      <c r="F289" s="118"/>
      <c r="G289" s="118"/>
      <c r="H289" s="119"/>
      <c r="I289" s="119"/>
      <c r="J289" s="119"/>
      <c r="K289" s="119"/>
      <c r="L289" s="119"/>
      <c r="M289" s="119"/>
      <c r="N289" s="119"/>
    </row>
    <row r="290" spans="2:14">
      <c r="B290" s="118"/>
      <c r="C290" s="118"/>
      <c r="D290" s="118"/>
      <c r="E290" s="118"/>
      <c r="F290" s="118"/>
      <c r="G290" s="118"/>
      <c r="H290" s="119"/>
      <c r="I290" s="119"/>
      <c r="J290" s="119"/>
      <c r="K290" s="119"/>
      <c r="L290" s="119"/>
      <c r="M290" s="119"/>
      <c r="N290" s="119"/>
    </row>
    <row r="291" spans="2:14">
      <c r="B291" s="118"/>
      <c r="C291" s="118"/>
      <c r="D291" s="118"/>
      <c r="E291" s="118"/>
      <c r="F291" s="118"/>
      <c r="G291" s="118"/>
      <c r="H291" s="119"/>
      <c r="I291" s="119"/>
      <c r="J291" s="119"/>
      <c r="K291" s="119"/>
      <c r="L291" s="119"/>
      <c r="M291" s="119"/>
      <c r="N291" s="119"/>
    </row>
    <row r="292" spans="2:14">
      <c r="B292" s="118"/>
      <c r="C292" s="118"/>
      <c r="D292" s="118"/>
      <c r="E292" s="118"/>
      <c r="F292" s="118"/>
      <c r="G292" s="118"/>
      <c r="H292" s="119"/>
      <c r="I292" s="119"/>
      <c r="J292" s="119"/>
      <c r="K292" s="119"/>
      <c r="L292" s="119"/>
      <c r="M292" s="119"/>
      <c r="N292" s="119"/>
    </row>
    <row r="293" spans="2:14">
      <c r="B293" s="118"/>
      <c r="C293" s="118"/>
      <c r="D293" s="118"/>
      <c r="E293" s="118"/>
      <c r="F293" s="118"/>
      <c r="G293" s="118"/>
      <c r="H293" s="119"/>
      <c r="I293" s="119"/>
      <c r="J293" s="119"/>
      <c r="K293" s="119"/>
      <c r="L293" s="119"/>
      <c r="M293" s="119"/>
      <c r="N293" s="119"/>
    </row>
    <row r="294" spans="2:14">
      <c r="B294" s="118"/>
      <c r="C294" s="118"/>
      <c r="D294" s="118"/>
      <c r="E294" s="118"/>
      <c r="F294" s="118"/>
      <c r="G294" s="118"/>
      <c r="H294" s="119"/>
      <c r="I294" s="119"/>
      <c r="J294" s="119"/>
      <c r="K294" s="119"/>
      <c r="L294" s="119"/>
      <c r="M294" s="119"/>
      <c r="N294" s="119"/>
    </row>
    <row r="295" spans="2:14">
      <c r="B295" s="118"/>
      <c r="C295" s="118"/>
      <c r="D295" s="118"/>
      <c r="E295" s="118"/>
      <c r="F295" s="118"/>
      <c r="G295" s="118"/>
      <c r="H295" s="119"/>
      <c r="I295" s="119"/>
      <c r="J295" s="119"/>
      <c r="K295" s="119"/>
      <c r="L295" s="119"/>
      <c r="M295" s="119"/>
      <c r="N295" s="119"/>
    </row>
    <row r="296" spans="2:14">
      <c r="B296" s="118"/>
      <c r="C296" s="118"/>
      <c r="D296" s="118"/>
      <c r="E296" s="118"/>
      <c r="F296" s="118"/>
      <c r="G296" s="118"/>
      <c r="H296" s="119"/>
      <c r="I296" s="119"/>
      <c r="J296" s="119"/>
      <c r="K296" s="119"/>
      <c r="L296" s="119"/>
      <c r="M296" s="119"/>
      <c r="N296" s="119"/>
    </row>
    <row r="297" spans="2:14">
      <c r="B297" s="118"/>
      <c r="C297" s="118"/>
      <c r="D297" s="118"/>
      <c r="E297" s="118"/>
      <c r="F297" s="118"/>
      <c r="G297" s="118"/>
      <c r="H297" s="119"/>
      <c r="I297" s="119"/>
      <c r="J297" s="119"/>
      <c r="K297" s="119"/>
      <c r="L297" s="119"/>
      <c r="M297" s="119"/>
      <c r="N297" s="119"/>
    </row>
    <row r="298" spans="2:14">
      <c r="B298" s="118"/>
      <c r="C298" s="118"/>
      <c r="D298" s="118"/>
      <c r="E298" s="118"/>
      <c r="F298" s="118"/>
      <c r="G298" s="118"/>
      <c r="H298" s="119"/>
      <c r="I298" s="119"/>
      <c r="J298" s="119"/>
      <c r="K298" s="119"/>
      <c r="L298" s="119"/>
      <c r="M298" s="119"/>
      <c r="N298" s="119"/>
    </row>
    <row r="299" spans="2:14">
      <c r="B299" s="118"/>
      <c r="C299" s="118"/>
      <c r="D299" s="118"/>
      <c r="E299" s="118"/>
      <c r="F299" s="118"/>
      <c r="G299" s="118"/>
      <c r="H299" s="119"/>
      <c r="I299" s="119"/>
      <c r="J299" s="119"/>
      <c r="K299" s="119"/>
      <c r="L299" s="119"/>
      <c r="M299" s="119"/>
      <c r="N299" s="119"/>
    </row>
    <row r="300" spans="2:14">
      <c r="B300" s="118"/>
      <c r="C300" s="118"/>
      <c r="D300" s="118"/>
      <c r="E300" s="118"/>
      <c r="F300" s="118"/>
      <c r="G300" s="118"/>
      <c r="H300" s="119"/>
      <c r="I300" s="119"/>
      <c r="J300" s="119"/>
      <c r="K300" s="119"/>
      <c r="L300" s="119"/>
      <c r="M300" s="119"/>
      <c r="N300" s="119"/>
    </row>
    <row r="301" spans="2:14">
      <c r="B301" s="118"/>
      <c r="C301" s="118"/>
      <c r="D301" s="118"/>
      <c r="E301" s="118"/>
      <c r="F301" s="118"/>
      <c r="G301" s="118"/>
      <c r="H301" s="119"/>
      <c r="I301" s="119"/>
      <c r="J301" s="119"/>
      <c r="K301" s="119"/>
      <c r="L301" s="119"/>
      <c r="M301" s="119"/>
      <c r="N301" s="119"/>
    </row>
    <row r="302" spans="2:14">
      <c r="B302" s="118"/>
      <c r="C302" s="118"/>
      <c r="D302" s="118"/>
      <c r="E302" s="118"/>
      <c r="F302" s="118"/>
      <c r="G302" s="118"/>
      <c r="H302" s="119"/>
      <c r="I302" s="119"/>
      <c r="J302" s="119"/>
      <c r="K302" s="119"/>
      <c r="L302" s="119"/>
      <c r="M302" s="119"/>
      <c r="N302" s="119"/>
    </row>
    <row r="303" spans="2:14">
      <c r="B303" s="118"/>
      <c r="C303" s="118"/>
      <c r="D303" s="118"/>
      <c r="E303" s="118"/>
      <c r="F303" s="118"/>
      <c r="G303" s="118"/>
      <c r="H303" s="119"/>
      <c r="I303" s="119"/>
      <c r="J303" s="119"/>
      <c r="K303" s="119"/>
      <c r="L303" s="119"/>
      <c r="M303" s="119"/>
      <c r="N303" s="119"/>
    </row>
    <row r="304" spans="2:14">
      <c r="B304" s="118"/>
      <c r="C304" s="118"/>
      <c r="D304" s="118"/>
      <c r="E304" s="118"/>
      <c r="F304" s="118"/>
      <c r="G304" s="118"/>
      <c r="H304" s="119"/>
      <c r="I304" s="119"/>
      <c r="J304" s="119"/>
      <c r="K304" s="119"/>
      <c r="L304" s="119"/>
      <c r="M304" s="119"/>
      <c r="N304" s="119"/>
    </row>
    <row r="305" spans="2:14">
      <c r="B305" s="118"/>
      <c r="C305" s="118"/>
      <c r="D305" s="118"/>
      <c r="E305" s="118"/>
      <c r="F305" s="118"/>
      <c r="G305" s="118"/>
      <c r="H305" s="119"/>
      <c r="I305" s="119"/>
      <c r="J305" s="119"/>
      <c r="K305" s="119"/>
      <c r="L305" s="119"/>
      <c r="M305" s="119"/>
      <c r="N305" s="119"/>
    </row>
    <row r="306" spans="2:14">
      <c r="B306" s="118"/>
      <c r="C306" s="118"/>
      <c r="D306" s="118"/>
      <c r="E306" s="118"/>
      <c r="F306" s="118"/>
      <c r="G306" s="118"/>
      <c r="H306" s="119"/>
      <c r="I306" s="119"/>
      <c r="J306" s="119"/>
      <c r="K306" s="119"/>
      <c r="L306" s="119"/>
      <c r="M306" s="119"/>
      <c r="N306" s="119"/>
    </row>
    <row r="307" spans="2:14">
      <c r="B307" s="118"/>
      <c r="C307" s="118"/>
      <c r="D307" s="118"/>
      <c r="E307" s="118"/>
      <c r="F307" s="118"/>
      <c r="G307" s="118"/>
      <c r="H307" s="119"/>
      <c r="I307" s="119"/>
      <c r="J307" s="119"/>
      <c r="K307" s="119"/>
      <c r="L307" s="119"/>
      <c r="M307" s="119"/>
      <c r="N307" s="119"/>
    </row>
    <row r="308" spans="2:14">
      <c r="B308" s="118"/>
      <c r="C308" s="118"/>
      <c r="D308" s="118"/>
      <c r="E308" s="118"/>
      <c r="F308" s="118"/>
      <c r="G308" s="118"/>
      <c r="H308" s="119"/>
      <c r="I308" s="119"/>
      <c r="J308" s="119"/>
      <c r="K308" s="119"/>
      <c r="L308" s="119"/>
      <c r="M308" s="119"/>
      <c r="N308" s="119"/>
    </row>
    <row r="309" spans="2:14">
      <c r="B309" s="118"/>
      <c r="C309" s="118"/>
      <c r="D309" s="118"/>
      <c r="E309" s="118"/>
      <c r="F309" s="118"/>
      <c r="G309" s="118"/>
      <c r="H309" s="119"/>
      <c r="I309" s="119"/>
      <c r="J309" s="119"/>
      <c r="K309" s="119"/>
      <c r="L309" s="119"/>
      <c r="M309" s="119"/>
      <c r="N309" s="119"/>
    </row>
    <row r="310" spans="2:14">
      <c r="B310" s="118"/>
      <c r="C310" s="118"/>
      <c r="D310" s="118"/>
      <c r="E310" s="118"/>
      <c r="F310" s="118"/>
      <c r="G310" s="118"/>
      <c r="H310" s="119"/>
      <c r="I310" s="119"/>
      <c r="J310" s="119"/>
      <c r="K310" s="119"/>
      <c r="L310" s="119"/>
      <c r="M310" s="119"/>
      <c r="N310" s="119"/>
    </row>
    <row r="311" spans="2:14">
      <c r="B311" s="118"/>
      <c r="C311" s="118"/>
      <c r="D311" s="118"/>
      <c r="E311" s="118"/>
      <c r="F311" s="118"/>
      <c r="G311" s="118"/>
      <c r="H311" s="119"/>
      <c r="I311" s="119"/>
      <c r="J311" s="119"/>
      <c r="K311" s="119"/>
      <c r="L311" s="119"/>
      <c r="M311" s="119"/>
      <c r="N311" s="119"/>
    </row>
    <row r="312" spans="2:14">
      <c r="B312" s="118"/>
      <c r="C312" s="118"/>
      <c r="D312" s="118"/>
      <c r="E312" s="118"/>
      <c r="F312" s="118"/>
      <c r="G312" s="118"/>
      <c r="H312" s="119"/>
      <c r="I312" s="119"/>
      <c r="J312" s="119"/>
      <c r="K312" s="119"/>
      <c r="L312" s="119"/>
      <c r="M312" s="119"/>
      <c r="N312" s="119"/>
    </row>
    <row r="313" spans="2:14">
      <c r="B313" s="118"/>
      <c r="C313" s="118"/>
      <c r="D313" s="118"/>
      <c r="E313" s="118"/>
      <c r="F313" s="118"/>
      <c r="G313" s="118"/>
      <c r="H313" s="119"/>
      <c r="I313" s="119"/>
      <c r="J313" s="119"/>
      <c r="K313" s="119"/>
      <c r="L313" s="119"/>
      <c r="M313" s="119"/>
      <c r="N313" s="119"/>
    </row>
    <row r="314" spans="2:14">
      <c r="B314" s="118"/>
      <c r="C314" s="118"/>
      <c r="D314" s="118"/>
      <c r="E314" s="118"/>
      <c r="F314" s="118"/>
      <c r="G314" s="118"/>
      <c r="H314" s="119"/>
      <c r="I314" s="119"/>
      <c r="J314" s="119"/>
      <c r="K314" s="119"/>
      <c r="L314" s="119"/>
      <c r="M314" s="119"/>
      <c r="N314" s="119"/>
    </row>
    <row r="315" spans="2:14">
      <c r="B315" s="118"/>
      <c r="C315" s="118"/>
      <c r="D315" s="118"/>
      <c r="E315" s="118"/>
      <c r="F315" s="118"/>
      <c r="G315" s="118"/>
      <c r="H315" s="119"/>
      <c r="I315" s="119"/>
      <c r="J315" s="119"/>
      <c r="K315" s="119"/>
      <c r="L315" s="119"/>
      <c r="M315" s="119"/>
      <c r="N315" s="119"/>
    </row>
    <row r="316" spans="2:14">
      <c r="B316" s="118"/>
      <c r="C316" s="118"/>
      <c r="D316" s="118"/>
      <c r="E316" s="118"/>
      <c r="F316" s="118"/>
      <c r="G316" s="118"/>
      <c r="H316" s="119"/>
      <c r="I316" s="119"/>
      <c r="J316" s="119"/>
      <c r="K316" s="119"/>
      <c r="L316" s="119"/>
      <c r="M316" s="119"/>
      <c r="N316" s="119"/>
    </row>
    <row r="317" spans="2:14">
      <c r="B317" s="118"/>
      <c r="C317" s="118"/>
      <c r="D317" s="118"/>
      <c r="E317" s="118"/>
      <c r="F317" s="118"/>
      <c r="G317" s="118"/>
      <c r="H317" s="119"/>
      <c r="I317" s="119"/>
      <c r="J317" s="119"/>
      <c r="K317" s="119"/>
      <c r="L317" s="119"/>
      <c r="M317" s="119"/>
      <c r="N317" s="119"/>
    </row>
    <row r="318" spans="2:14">
      <c r="B318" s="118"/>
      <c r="C318" s="118"/>
      <c r="D318" s="118"/>
      <c r="E318" s="118"/>
      <c r="F318" s="118"/>
      <c r="G318" s="118"/>
      <c r="H318" s="119"/>
      <c r="I318" s="119"/>
      <c r="J318" s="119"/>
      <c r="K318" s="119"/>
      <c r="L318" s="119"/>
      <c r="M318" s="119"/>
      <c r="N318" s="119"/>
    </row>
    <row r="319" spans="2:14">
      <c r="B319" s="118"/>
      <c r="C319" s="118"/>
      <c r="D319" s="118"/>
      <c r="E319" s="118"/>
      <c r="F319" s="118"/>
      <c r="G319" s="118"/>
      <c r="H319" s="119"/>
      <c r="I319" s="119"/>
      <c r="J319" s="119"/>
      <c r="K319" s="119"/>
      <c r="L319" s="119"/>
      <c r="M319" s="119"/>
      <c r="N319" s="119"/>
    </row>
    <row r="320" spans="2:14">
      <c r="B320" s="118"/>
      <c r="C320" s="118"/>
      <c r="D320" s="118"/>
      <c r="E320" s="118"/>
      <c r="F320" s="118"/>
      <c r="G320" s="118"/>
      <c r="H320" s="119"/>
      <c r="I320" s="119"/>
      <c r="J320" s="119"/>
      <c r="K320" s="119"/>
      <c r="L320" s="119"/>
      <c r="M320" s="119"/>
      <c r="N320" s="119"/>
    </row>
    <row r="321" spans="2:14">
      <c r="B321" s="118"/>
      <c r="C321" s="118"/>
      <c r="D321" s="118"/>
      <c r="E321" s="118"/>
      <c r="F321" s="118"/>
      <c r="G321" s="118"/>
      <c r="H321" s="119"/>
      <c r="I321" s="119"/>
      <c r="J321" s="119"/>
      <c r="K321" s="119"/>
      <c r="L321" s="119"/>
      <c r="M321" s="119"/>
      <c r="N321" s="119"/>
    </row>
    <row r="322" spans="2:14">
      <c r="B322" s="118"/>
      <c r="C322" s="118"/>
      <c r="D322" s="118"/>
      <c r="E322" s="118"/>
      <c r="F322" s="118"/>
      <c r="G322" s="118"/>
      <c r="H322" s="119"/>
      <c r="I322" s="119"/>
      <c r="J322" s="119"/>
      <c r="K322" s="119"/>
      <c r="L322" s="119"/>
      <c r="M322" s="119"/>
      <c r="N322" s="119"/>
    </row>
    <row r="323" spans="2:14">
      <c r="B323" s="118"/>
      <c r="C323" s="118"/>
      <c r="D323" s="118"/>
      <c r="E323" s="118"/>
      <c r="F323" s="118"/>
      <c r="G323" s="118"/>
      <c r="H323" s="119"/>
      <c r="I323" s="119"/>
      <c r="J323" s="119"/>
      <c r="K323" s="119"/>
      <c r="L323" s="119"/>
      <c r="M323" s="119"/>
      <c r="N323" s="119"/>
    </row>
    <row r="324" spans="2:14">
      <c r="B324" s="118"/>
      <c r="C324" s="118"/>
      <c r="D324" s="118"/>
      <c r="E324" s="118"/>
      <c r="F324" s="118"/>
      <c r="G324" s="118"/>
      <c r="H324" s="119"/>
      <c r="I324" s="119"/>
      <c r="J324" s="119"/>
      <c r="K324" s="119"/>
      <c r="L324" s="119"/>
      <c r="M324" s="119"/>
      <c r="N324" s="119"/>
    </row>
    <row r="325" spans="2:14">
      <c r="B325" s="118"/>
      <c r="C325" s="118"/>
      <c r="D325" s="118"/>
      <c r="E325" s="118"/>
      <c r="F325" s="118"/>
      <c r="G325" s="118"/>
      <c r="H325" s="119"/>
      <c r="I325" s="119"/>
      <c r="J325" s="119"/>
      <c r="K325" s="119"/>
      <c r="L325" s="119"/>
      <c r="M325" s="119"/>
      <c r="N325" s="119"/>
    </row>
    <row r="326" spans="2:14">
      <c r="B326" s="118"/>
      <c r="C326" s="118"/>
      <c r="D326" s="118"/>
      <c r="E326" s="118"/>
      <c r="F326" s="118"/>
      <c r="G326" s="118"/>
      <c r="H326" s="119"/>
      <c r="I326" s="119"/>
      <c r="J326" s="119"/>
      <c r="K326" s="119"/>
      <c r="L326" s="119"/>
      <c r="M326" s="119"/>
      <c r="N326" s="119"/>
    </row>
    <row r="327" spans="2:14">
      <c r="B327" s="118"/>
      <c r="C327" s="118"/>
      <c r="D327" s="118"/>
      <c r="E327" s="118"/>
      <c r="F327" s="118"/>
      <c r="G327" s="118"/>
      <c r="H327" s="119"/>
      <c r="I327" s="119"/>
      <c r="J327" s="119"/>
      <c r="K327" s="119"/>
      <c r="L327" s="119"/>
      <c r="M327" s="119"/>
      <c r="N327" s="119"/>
    </row>
    <row r="328" spans="2:14">
      <c r="B328" s="118"/>
      <c r="C328" s="118"/>
      <c r="D328" s="118"/>
      <c r="E328" s="118"/>
      <c r="F328" s="118"/>
      <c r="G328" s="118"/>
      <c r="H328" s="119"/>
      <c r="I328" s="119"/>
      <c r="J328" s="119"/>
      <c r="K328" s="119"/>
      <c r="L328" s="119"/>
      <c r="M328" s="119"/>
      <c r="N328" s="119"/>
    </row>
    <row r="329" spans="2:14">
      <c r="B329" s="118"/>
      <c r="C329" s="118"/>
      <c r="D329" s="118"/>
      <c r="E329" s="118"/>
      <c r="F329" s="118"/>
      <c r="G329" s="118"/>
      <c r="H329" s="119"/>
      <c r="I329" s="119"/>
      <c r="J329" s="119"/>
      <c r="K329" s="119"/>
      <c r="L329" s="119"/>
      <c r="M329" s="119"/>
      <c r="N329" s="119"/>
    </row>
    <row r="330" spans="2:14">
      <c r="B330" s="118"/>
      <c r="C330" s="118"/>
      <c r="D330" s="118"/>
      <c r="E330" s="118"/>
      <c r="F330" s="118"/>
      <c r="G330" s="118"/>
      <c r="H330" s="119"/>
      <c r="I330" s="119"/>
      <c r="J330" s="119"/>
      <c r="K330" s="119"/>
      <c r="L330" s="119"/>
      <c r="M330" s="119"/>
      <c r="N330" s="119"/>
    </row>
    <row r="331" spans="2:14">
      <c r="B331" s="118"/>
      <c r="C331" s="118"/>
      <c r="D331" s="118"/>
      <c r="E331" s="118"/>
      <c r="F331" s="118"/>
      <c r="G331" s="118"/>
      <c r="H331" s="119"/>
      <c r="I331" s="119"/>
      <c r="J331" s="119"/>
      <c r="K331" s="119"/>
      <c r="L331" s="119"/>
      <c r="M331" s="119"/>
      <c r="N331" s="119"/>
    </row>
    <row r="332" spans="2:14">
      <c r="B332" s="118"/>
      <c r="C332" s="118"/>
      <c r="D332" s="118"/>
      <c r="E332" s="118"/>
      <c r="F332" s="118"/>
      <c r="G332" s="118"/>
      <c r="H332" s="119"/>
      <c r="I332" s="119"/>
      <c r="J332" s="119"/>
      <c r="K332" s="119"/>
      <c r="L332" s="119"/>
      <c r="M332" s="119"/>
      <c r="N332" s="119"/>
    </row>
    <row r="333" spans="2:14">
      <c r="B333" s="118"/>
      <c r="C333" s="118"/>
      <c r="D333" s="118"/>
      <c r="E333" s="118"/>
      <c r="F333" s="118"/>
      <c r="G333" s="118"/>
      <c r="H333" s="119"/>
      <c r="I333" s="119"/>
      <c r="J333" s="119"/>
      <c r="K333" s="119"/>
      <c r="L333" s="119"/>
      <c r="M333" s="119"/>
      <c r="N333" s="119"/>
    </row>
    <row r="334" spans="2:14">
      <c r="B334" s="118"/>
      <c r="C334" s="118"/>
      <c r="D334" s="118"/>
      <c r="E334" s="118"/>
      <c r="F334" s="118"/>
      <c r="G334" s="118"/>
      <c r="H334" s="119"/>
      <c r="I334" s="119"/>
      <c r="J334" s="119"/>
      <c r="K334" s="119"/>
      <c r="L334" s="119"/>
      <c r="M334" s="119"/>
      <c r="N334" s="119"/>
    </row>
    <row r="335" spans="2:14">
      <c r="B335" s="118"/>
      <c r="C335" s="118"/>
      <c r="D335" s="118"/>
      <c r="E335" s="118"/>
      <c r="F335" s="118"/>
      <c r="G335" s="118"/>
      <c r="H335" s="119"/>
      <c r="I335" s="119"/>
      <c r="J335" s="119"/>
      <c r="K335" s="119"/>
      <c r="L335" s="119"/>
      <c r="M335" s="119"/>
      <c r="N335" s="119"/>
    </row>
    <row r="336" spans="2:14">
      <c r="B336" s="118"/>
      <c r="C336" s="118"/>
      <c r="D336" s="118"/>
      <c r="E336" s="118"/>
      <c r="F336" s="118"/>
      <c r="G336" s="118"/>
      <c r="H336" s="119"/>
      <c r="I336" s="119"/>
      <c r="J336" s="119"/>
      <c r="K336" s="119"/>
      <c r="L336" s="119"/>
      <c r="M336" s="119"/>
      <c r="N336" s="119"/>
    </row>
    <row r="337" spans="2:14">
      <c r="B337" s="118"/>
      <c r="C337" s="118"/>
      <c r="D337" s="118"/>
      <c r="E337" s="118"/>
      <c r="F337" s="118"/>
      <c r="G337" s="118"/>
      <c r="H337" s="119"/>
      <c r="I337" s="119"/>
      <c r="J337" s="119"/>
      <c r="K337" s="119"/>
      <c r="L337" s="119"/>
      <c r="M337" s="119"/>
      <c r="N337" s="119"/>
    </row>
    <row r="338" spans="2:14">
      <c r="B338" s="118"/>
      <c r="C338" s="118"/>
      <c r="D338" s="118"/>
      <c r="E338" s="118"/>
      <c r="F338" s="118"/>
      <c r="G338" s="118"/>
      <c r="H338" s="119"/>
      <c r="I338" s="119"/>
      <c r="J338" s="119"/>
      <c r="K338" s="119"/>
      <c r="L338" s="119"/>
      <c r="M338" s="119"/>
      <c r="N338" s="119"/>
    </row>
    <row r="339" spans="2:14">
      <c r="B339" s="118"/>
      <c r="C339" s="118"/>
      <c r="D339" s="118"/>
      <c r="E339" s="118"/>
      <c r="F339" s="118"/>
      <c r="G339" s="118"/>
      <c r="H339" s="119"/>
      <c r="I339" s="119"/>
      <c r="J339" s="119"/>
      <c r="K339" s="119"/>
      <c r="L339" s="119"/>
      <c r="M339" s="119"/>
      <c r="N339" s="119"/>
    </row>
    <row r="340" spans="2:14">
      <c r="B340" s="118"/>
      <c r="C340" s="118"/>
      <c r="D340" s="118"/>
      <c r="E340" s="118"/>
      <c r="F340" s="118"/>
      <c r="G340" s="118"/>
      <c r="H340" s="119"/>
      <c r="I340" s="119"/>
      <c r="J340" s="119"/>
      <c r="K340" s="119"/>
      <c r="L340" s="119"/>
      <c r="M340" s="119"/>
      <c r="N340" s="119"/>
    </row>
    <row r="341" spans="2:14">
      <c r="B341" s="118"/>
      <c r="C341" s="118"/>
      <c r="D341" s="118"/>
      <c r="E341" s="118"/>
      <c r="F341" s="118"/>
      <c r="G341" s="118"/>
      <c r="H341" s="119"/>
      <c r="I341" s="119"/>
      <c r="J341" s="119"/>
      <c r="K341" s="119"/>
      <c r="L341" s="119"/>
      <c r="M341" s="119"/>
      <c r="N341" s="119"/>
    </row>
    <row r="342" spans="2:14">
      <c r="B342" s="118"/>
      <c r="C342" s="118"/>
      <c r="D342" s="118"/>
      <c r="E342" s="118"/>
      <c r="F342" s="118"/>
      <c r="G342" s="118"/>
      <c r="H342" s="119"/>
      <c r="I342" s="119"/>
      <c r="J342" s="119"/>
      <c r="K342" s="119"/>
      <c r="L342" s="119"/>
      <c r="M342" s="119"/>
      <c r="N342" s="119"/>
    </row>
    <row r="343" spans="2:14">
      <c r="B343" s="118"/>
      <c r="C343" s="118"/>
      <c r="D343" s="118"/>
      <c r="E343" s="118"/>
      <c r="F343" s="118"/>
      <c r="G343" s="118"/>
      <c r="H343" s="119"/>
      <c r="I343" s="119"/>
      <c r="J343" s="119"/>
      <c r="K343" s="119"/>
      <c r="L343" s="119"/>
      <c r="M343" s="119"/>
      <c r="N343" s="119"/>
    </row>
    <row r="344" spans="2:14">
      <c r="B344" s="118"/>
      <c r="C344" s="118"/>
      <c r="D344" s="118"/>
      <c r="E344" s="118"/>
      <c r="F344" s="118"/>
      <c r="G344" s="118"/>
      <c r="H344" s="119"/>
      <c r="I344" s="119"/>
      <c r="J344" s="119"/>
      <c r="K344" s="119"/>
      <c r="L344" s="119"/>
      <c r="M344" s="119"/>
      <c r="N344" s="119"/>
    </row>
    <row r="345" spans="2:14">
      <c r="B345" s="118"/>
      <c r="C345" s="118"/>
      <c r="D345" s="118"/>
      <c r="E345" s="118"/>
      <c r="F345" s="118"/>
      <c r="G345" s="118"/>
      <c r="H345" s="119"/>
      <c r="I345" s="119"/>
      <c r="J345" s="119"/>
      <c r="K345" s="119"/>
      <c r="L345" s="119"/>
      <c r="M345" s="119"/>
      <c r="N345" s="119"/>
    </row>
    <row r="346" spans="2:14">
      <c r="B346" s="118"/>
      <c r="C346" s="118"/>
      <c r="D346" s="118"/>
      <c r="E346" s="118"/>
      <c r="F346" s="118"/>
      <c r="G346" s="118"/>
      <c r="H346" s="119"/>
      <c r="I346" s="119"/>
      <c r="J346" s="119"/>
      <c r="K346" s="119"/>
      <c r="L346" s="119"/>
      <c r="M346" s="119"/>
      <c r="N346" s="119"/>
    </row>
    <row r="347" spans="2:14">
      <c r="B347" s="118"/>
      <c r="C347" s="118"/>
      <c r="D347" s="118"/>
      <c r="E347" s="118"/>
      <c r="F347" s="118"/>
      <c r="G347" s="118"/>
      <c r="H347" s="119"/>
      <c r="I347" s="119"/>
      <c r="J347" s="119"/>
      <c r="K347" s="119"/>
      <c r="L347" s="119"/>
      <c r="M347" s="119"/>
      <c r="N347" s="119"/>
    </row>
    <row r="348" spans="2:14">
      <c r="B348" s="118"/>
      <c r="C348" s="118"/>
      <c r="D348" s="118"/>
      <c r="E348" s="118"/>
      <c r="F348" s="118"/>
      <c r="G348" s="118"/>
      <c r="H348" s="119"/>
      <c r="I348" s="119"/>
      <c r="J348" s="119"/>
      <c r="K348" s="119"/>
      <c r="L348" s="119"/>
      <c r="M348" s="119"/>
      <c r="N348" s="119"/>
    </row>
    <row r="349" spans="2:14">
      <c r="B349" s="118"/>
      <c r="C349" s="118"/>
      <c r="D349" s="118"/>
      <c r="E349" s="118"/>
      <c r="F349" s="118"/>
      <c r="G349" s="118"/>
      <c r="H349" s="119"/>
      <c r="I349" s="119"/>
      <c r="J349" s="119"/>
      <c r="K349" s="119"/>
      <c r="L349" s="119"/>
      <c r="M349" s="119"/>
      <c r="N349" s="119"/>
    </row>
    <row r="350" spans="2:14">
      <c r="B350" s="118"/>
      <c r="C350" s="118"/>
      <c r="D350" s="118"/>
      <c r="E350" s="118"/>
      <c r="F350" s="118"/>
      <c r="G350" s="118"/>
      <c r="H350" s="119"/>
      <c r="I350" s="119"/>
      <c r="J350" s="119"/>
      <c r="K350" s="119"/>
      <c r="L350" s="119"/>
      <c r="M350" s="119"/>
      <c r="N350" s="119"/>
    </row>
    <row r="351" spans="2:14">
      <c r="B351" s="118"/>
      <c r="C351" s="118"/>
      <c r="D351" s="118"/>
      <c r="E351" s="118"/>
      <c r="F351" s="118"/>
      <c r="G351" s="118"/>
      <c r="H351" s="119"/>
      <c r="I351" s="119"/>
      <c r="J351" s="119"/>
      <c r="K351" s="119"/>
      <c r="L351" s="119"/>
      <c r="M351" s="119"/>
      <c r="N351" s="119"/>
    </row>
    <row r="352" spans="2:14">
      <c r="B352" s="118"/>
      <c r="C352" s="118"/>
      <c r="D352" s="118"/>
      <c r="E352" s="118"/>
      <c r="F352" s="118"/>
      <c r="G352" s="118"/>
      <c r="H352" s="119"/>
      <c r="I352" s="119"/>
      <c r="J352" s="119"/>
      <c r="K352" s="119"/>
      <c r="L352" s="119"/>
      <c r="M352" s="119"/>
      <c r="N352" s="119"/>
    </row>
    <row r="353" spans="2:14">
      <c r="B353" s="118"/>
      <c r="C353" s="118"/>
      <c r="D353" s="118"/>
      <c r="E353" s="118"/>
      <c r="F353" s="118"/>
      <c r="G353" s="118"/>
      <c r="H353" s="119"/>
      <c r="I353" s="119"/>
      <c r="J353" s="119"/>
      <c r="K353" s="119"/>
      <c r="L353" s="119"/>
      <c r="M353" s="119"/>
      <c r="N353" s="119"/>
    </row>
    <row r="354" spans="2:14">
      <c r="B354" s="118"/>
      <c r="C354" s="118"/>
      <c r="D354" s="118"/>
      <c r="E354" s="118"/>
      <c r="F354" s="118"/>
      <c r="G354" s="118"/>
      <c r="H354" s="119"/>
      <c r="I354" s="119"/>
      <c r="J354" s="119"/>
      <c r="K354" s="119"/>
      <c r="L354" s="119"/>
      <c r="M354" s="119"/>
      <c r="N354" s="119"/>
    </row>
    <row r="355" spans="2:14">
      <c r="B355" s="118"/>
      <c r="C355" s="118"/>
      <c r="D355" s="118"/>
      <c r="E355" s="118"/>
      <c r="F355" s="118"/>
      <c r="G355" s="118"/>
      <c r="H355" s="119"/>
      <c r="I355" s="119"/>
      <c r="J355" s="119"/>
      <c r="K355" s="119"/>
      <c r="L355" s="119"/>
      <c r="M355" s="119"/>
      <c r="N355" s="119"/>
    </row>
    <row r="356" spans="2:14">
      <c r="B356" s="118"/>
      <c r="C356" s="118"/>
      <c r="D356" s="118"/>
      <c r="E356" s="118"/>
      <c r="F356" s="118"/>
      <c r="G356" s="118"/>
      <c r="H356" s="119"/>
      <c r="I356" s="119"/>
      <c r="J356" s="119"/>
      <c r="K356" s="119"/>
      <c r="L356" s="119"/>
      <c r="M356" s="119"/>
      <c r="N356" s="119"/>
    </row>
    <row r="357" spans="2:14">
      <c r="B357" s="118"/>
      <c r="C357" s="118"/>
      <c r="D357" s="118"/>
      <c r="E357" s="118"/>
      <c r="F357" s="118"/>
      <c r="G357" s="118"/>
      <c r="H357" s="119"/>
      <c r="I357" s="119"/>
      <c r="J357" s="119"/>
      <c r="K357" s="119"/>
      <c r="L357" s="119"/>
      <c r="M357" s="119"/>
      <c r="N357" s="119"/>
    </row>
    <row r="358" spans="2:14">
      <c r="B358" s="118"/>
      <c r="C358" s="118"/>
      <c r="D358" s="118"/>
      <c r="E358" s="118"/>
      <c r="F358" s="118"/>
      <c r="G358" s="118"/>
      <c r="H358" s="119"/>
      <c r="I358" s="119"/>
      <c r="J358" s="119"/>
      <c r="K358" s="119"/>
      <c r="L358" s="119"/>
      <c r="M358" s="119"/>
      <c r="N358" s="119"/>
    </row>
    <row r="359" spans="2:14">
      <c r="B359" s="118"/>
      <c r="C359" s="118"/>
      <c r="D359" s="118"/>
      <c r="E359" s="118"/>
      <c r="F359" s="118"/>
      <c r="G359" s="118"/>
      <c r="H359" s="119"/>
      <c r="I359" s="119"/>
      <c r="J359" s="119"/>
      <c r="K359" s="119"/>
      <c r="L359" s="119"/>
      <c r="M359" s="119"/>
      <c r="N359" s="119"/>
    </row>
    <row r="360" spans="2:14">
      <c r="B360" s="118"/>
      <c r="C360" s="118"/>
      <c r="D360" s="118"/>
      <c r="E360" s="118"/>
      <c r="F360" s="118"/>
      <c r="G360" s="118"/>
      <c r="H360" s="119"/>
      <c r="I360" s="119"/>
      <c r="J360" s="119"/>
      <c r="K360" s="119"/>
      <c r="L360" s="119"/>
      <c r="M360" s="119"/>
      <c r="N360" s="119"/>
    </row>
    <row r="361" spans="2:14">
      <c r="B361" s="118"/>
      <c r="C361" s="118"/>
      <c r="D361" s="118"/>
      <c r="E361" s="118"/>
      <c r="F361" s="118"/>
      <c r="G361" s="118"/>
      <c r="H361" s="119"/>
      <c r="I361" s="119"/>
      <c r="J361" s="119"/>
      <c r="K361" s="119"/>
      <c r="L361" s="119"/>
      <c r="M361" s="119"/>
      <c r="N361" s="119"/>
    </row>
    <row r="362" spans="2:14">
      <c r="B362" s="118"/>
      <c r="C362" s="118"/>
      <c r="D362" s="118"/>
      <c r="E362" s="118"/>
      <c r="F362" s="118"/>
      <c r="G362" s="118"/>
      <c r="H362" s="119"/>
      <c r="I362" s="119"/>
      <c r="J362" s="119"/>
      <c r="K362" s="119"/>
      <c r="L362" s="119"/>
      <c r="M362" s="119"/>
      <c r="N362" s="119"/>
    </row>
    <row r="363" spans="2:14">
      <c r="B363" s="118"/>
      <c r="C363" s="118"/>
      <c r="D363" s="118"/>
      <c r="E363" s="118"/>
      <c r="F363" s="118"/>
      <c r="G363" s="118"/>
      <c r="H363" s="119"/>
      <c r="I363" s="119"/>
      <c r="J363" s="119"/>
      <c r="K363" s="119"/>
      <c r="L363" s="119"/>
      <c r="M363" s="119"/>
      <c r="N363" s="119"/>
    </row>
    <row r="364" spans="2:14">
      <c r="B364" s="118"/>
      <c r="C364" s="118"/>
      <c r="D364" s="118"/>
      <c r="E364" s="118"/>
      <c r="F364" s="118"/>
      <c r="G364" s="118"/>
      <c r="H364" s="119"/>
      <c r="I364" s="119"/>
      <c r="J364" s="119"/>
      <c r="K364" s="119"/>
      <c r="L364" s="119"/>
      <c r="M364" s="119"/>
      <c r="N364" s="119"/>
    </row>
    <row r="365" spans="2:14">
      <c r="B365" s="118"/>
      <c r="C365" s="118"/>
      <c r="D365" s="118"/>
      <c r="E365" s="118"/>
      <c r="F365" s="118"/>
      <c r="G365" s="118"/>
      <c r="H365" s="119"/>
      <c r="I365" s="119"/>
      <c r="J365" s="119"/>
      <c r="K365" s="119"/>
      <c r="L365" s="119"/>
      <c r="M365" s="119"/>
      <c r="N365" s="119"/>
    </row>
    <row r="366" spans="2:14">
      <c r="B366" s="118"/>
      <c r="C366" s="118"/>
      <c r="D366" s="118"/>
      <c r="E366" s="118"/>
      <c r="F366" s="118"/>
      <c r="G366" s="118"/>
      <c r="H366" s="119"/>
      <c r="I366" s="119"/>
      <c r="J366" s="119"/>
      <c r="K366" s="119"/>
      <c r="L366" s="119"/>
      <c r="M366" s="119"/>
      <c r="N366" s="119"/>
    </row>
    <row r="367" spans="2:14">
      <c r="B367" s="118"/>
      <c r="C367" s="118"/>
      <c r="D367" s="118"/>
      <c r="E367" s="118"/>
      <c r="F367" s="118"/>
      <c r="G367" s="118"/>
      <c r="H367" s="119"/>
      <c r="I367" s="119"/>
      <c r="J367" s="119"/>
      <c r="K367" s="119"/>
      <c r="L367" s="119"/>
      <c r="M367" s="119"/>
      <c r="N367" s="119"/>
    </row>
    <row r="368" spans="2:14">
      <c r="B368" s="118"/>
      <c r="C368" s="118"/>
      <c r="D368" s="118"/>
      <c r="E368" s="118"/>
      <c r="F368" s="118"/>
      <c r="G368" s="118"/>
      <c r="H368" s="119"/>
      <c r="I368" s="119"/>
      <c r="J368" s="119"/>
      <c r="K368" s="119"/>
      <c r="L368" s="119"/>
      <c r="M368" s="119"/>
      <c r="N368" s="119"/>
    </row>
    <row r="369" spans="2:14">
      <c r="B369" s="118"/>
      <c r="C369" s="118"/>
      <c r="D369" s="118"/>
      <c r="E369" s="118"/>
      <c r="F369" s="118"/>
      <c r="G369" s="118"/>
      <c r="H369" s="119"/>
      <c r="I369" s="119"/>
      <c r="J369" s="119"/>
      <c r="K369" s="119"/>
      <c r="L369" s="119"/>
      <c r="M369" s="119"/>
      <c r="N369" s="119"/>
    </row>
    <row r="370" spans="2:14">
      <c r="B370" s="118"/>
      <c r="C370" s="118"/>
      <c r="D370" s="118"/>
      <c r="E370" s="118"/>
      <c r="F370" s="118"/>
      <c r="G370" s="118"/>
      <c r="H370" s="119"/>
      <c r="I370" s="119"/>
      <c r="J370" s="119"/>
      <c r="K370" s="119"/>
      <c r="L370" s="119"/>
      <c r="M370" s="119"/>
      <c r="N370" s="119"/>
    </row>
    <row r="371" spans="2:14">
      <c r="B371" s="118"/>
      <c r="C371" s="118"/>
      <c r="D371" s="118"/>
      <c r="E371" s="118"/>
      <c r="F371" s="118"/>
      <c r="G371" s="118"/>
      <c r="H371" s="119"/>
      <c r="I371" s="119"/>
      <c r="J371" s="119"/>
      <c r="K371" s="119"/>
      <c r="L371" s="119"/>
      <c r="M371" s="119"/>
      <c r="N371" s="119"/>
    </row>
    <row r="372" spans="2:14">
      <c r="B372" s="118"/>
      <c r="C372" s="118"/>
      <c r="D372" s="118"/>
      <c r="E372" s="118"/>
      <c r="F372" s="118"/>
      <c r="G372" s="118"/>
      <c r="H372" s="119"/>
      <c r="I372" s="119"/>
      <c r="J372" s="119"/>
      <c r="K372" s="119"/>
      <c r="L372" s="119"/>
      <c r="M372" s="119"/>
      <c r="N372" s="119"/>
    </row>
    <row r="373" spans="2:14">
      <c r="B373" s="118"/>
      <c r="C373" s="118"/>
      <c r="D373" s="118"/>
      <c r="E373" s="118"/>
      <c r="F373" s="118"/>
      <c r="G373" s="118"/>
      <c r="H373" s="119"/>
      <c r="I373" s="119"/>
      <c r="J373" s="119"/>
      <c r="K373" s="119"/>
      <c r="L373" s="119"/>
      <c r="M373" s="119"/>
      <c r="N373" s="119"/>
    </row>
    <row r="374" spans="2:14">
      <c r="B374" s="118"/>
      <c r="C374" s="118"/>
      <c r="D374" s="118"/>
      <c r="E374" s="118"/>
      <c r="F374" s="118"/>
      <c r="G374" s="118"/>
      <c r="H374" s="119"/>
      <c r="I374" s="119"/>
      <c r="J374" s="119"/>
      <c r="K374" s="119"/>
      <c r="L374" s="119"/>
      <c r="M374" s="119"/>
      <c r="N374" s="119"/>
    </row>
    <row r="375" spans="2:14">
      <c r="B375" s="118"/>
      <c r="C375" s="118"/>
      <c r="D375" s="118"/>
      <c r="E375" s="118"/>
      <c r="F375" s="118"/>
      <c r="G375" s="118"/>
      <c r="H375" s="119"/>
      <c r="I375" s="119"/>
      <c r="J375" s="119"/>
      <c r="K375" s="119"/>
      <c r="L375" s="119"/>
      <c r="M375" s="119"/>
      <c r="N375" s="119"/>
    </row>
    <row r="376" spans="2:14">
      <c r="B376" s="118"/>
      <c r="C376" s="118"/>
      <c r="D376" s="118"/>
      <c r="E376" s="118"/>
      <c r="F376" s="118"/>
      <c r="G376" s="118"/>
      <c r="H376" s="119"/>
      <c r="I376" s="119"/>
      <c r="J376" s="119"/>
      <c r="K376" s="119"/>
      <c r="L376" s="119"/>
      <c r="M376" s="119"/>
      <c r="N376" s="119"/>
    </row>
    <row r="377" spans="2:14">
      <c r="B377" s="118"/>
      <c r="C377" s="118"/>
      <c r="D377" s="118"/>
      <c r="E377" s="118"/>
      <c r="F377" s="118"/>
      <c r="G377" s="118"/>
      <c r="H377" s="119"/>
      <c r="I377" s="119"/>
      <c r="J377" s="119"/>
      <c r="K377" s="119"/>
      <c r="L377" s="119"/>
      <c r="M377" s="119"/>
      <c r="N377" s="119"/>
    </row>
    <row r="378" spans="2:14">
      <c r="B378" s="118"/>
      <c r="C378" s="118"/>
      <c r="D378" s="118"/>
      <c r="E378" s="118"/>
      <c r="F378" s="118"/>
      <c r="G378" s="118"/>
      <c r="H378" s="119"/>
      <c r="I378" s="119"/>
      <c r="J378" s="119"/>
      <c r="K378" s="119"/>
      <c r="L378" s="119"/>
      <c r="M378" s="119"/>
      <c r="N378" s="119"/>
    </row>
    <row r="379" spans="2:14">
      <c r="B379" s="118"/>
      <c r="C379" s="118"/>
      <c r="D379" s="118"/>
      <c r="E379" s="118"/>
      <c r="F379" s="118"/>
      <c r="G379" s="118"/>
      <c r="H379" s="119"/>
      <c r="I379" s="119"/>
      <c r="J379" s="119"/>
      <c r="K379" s="119"/>
      <c r="L379" s="119"/>
      <c r="M379" s="119"/>
      <c r="N379" s="119"/>
    </row>
    <row r="380" spans="2:14">
      <c r="B380" s="118"/>
      <c r="C380" s="118"/>
      <c r="D380" s="118"/>
      <c r="E380" s="118"/>
      <c r="F380" s="118"/>
      <c r="G380" s="118"/>
      <c r="H380" s="119"/>
      <c r="I380" s="119"/>
      <c r="J380" s="119"/>
      <c r="K380" s="119"/>
      <c r="L380" s="119"/>
      <c r="M380" s="119"/>
      <c r="N380" s="119"/>
    </row>
    <row r="381" spans="2:14">
      <c r="B381" s="118"/>
      <c r="C381" s="118"/>
      <c r="D381" s="118"/>
      <c r="E381" s="118"/>
      <c r="F381" s="118"/>
      <c r="G381" s="118"/>
      <c r="H381" s="119"/>
      <c r="I381" s="119"/>
      <c r="J381" s="119"/>
      <c r="K381" s="119"/>
      <c r="L381" s="119"/>
      <c r="M381" s="119"/>
      <c r="N381" s="119"/>
    </row>
    <row r="382" spans="2:14">
      <c r="B382" s="118"/>
      <c r="C382" s="118"/>
      <c r="D382" s="118"/>
      <c r="E382" s="118"/>
      <c r="F382" s="118"/>
      <c r="G382" s="118"/>
      <c r="H382" s="119"/>
      <c r="I382" s="119"/>
      <c r="J382" s="119"/>
      <c r="K382" s="119"/>
      <c r="L382" s="119"/>
      <c r="M382" s="119"/>
      <c r="N382" s="119"/>
    </row>
    <row r="383" spans="2:14">
      <c r="B383" s="118"/>
      <c r="C383" s="118"/>
      <c r="D383" s="118"/>
      <c r="E383" s="118"/>
      <c r="F383" s="118"/>
      <c r="G383" s="118"/>
      <c r="H383" s="119"/>
      <c r="I383" s="119"/>
      <c r="J383" s="119"/>
      <c r="K383" s="119"/>
      <c r="L383" s="119"/>
      <c r="M383" s="119"/>
      <c r="N383" s="119"/>
    </row>
    <row r="384" spans="2:14">
      <c r="B384" s="118"/>
      <c r="C384" s="118"/>
      <c r="D384" s="118"/>
      <c r="E384" s="118"/>
      <c r="F384" s="118"/>
      <c r="G384" s="118"/>
      <c r="H384" s="119"/>
      <c r="I384" s="119"/>
      <c r="J384" s="119"/>
      <c r="K384" s="119"/>
      <c r="L384" s="119"/>
      <c r="M384" s="119"/>
      <c r="N384" s="119"/>
    </row>
    <row r="385" spans="2:14">
      <c r="B385" s="118"/>
      <c r="C385" s="118"/>
      <c r="D385" s="118"/>
      <c r="E385" s="118"/>
      <c r="F385" s="118"/>
      <c r="G385" s="118"/>
      <c r="H385" s="119"/>
      <c r="I385" s="119"/>
      <c r="J385" s="119"/>
      <c r="K385" s="119"/>
      <c r="L385" s="119"/>
      <c r="M385" s="119"/>
      <c r="N385" s="119"/>
    </row>
    <row r="386" spans="2:14">
      <c r="B386" s="118"/>
      <c r="C386" s="118"/>
      <c r="D386" s="118"/>
      <c r="E386" s="118"/>
      <c r="F386" s="118"/>
      <c r="G386" s="118"/>
      <c r="H386" s="119"/>
      <c r="I386" s="119"/>
      <c r="J386" s="119"/>
      <c r="K386" s="119"/>
      <c r="L386" s="119"/>
      <c r="M386" s="119"/>
      <c r="N386" s="119"/>
    </row>
    <row r="387" spans="2:14">
      <c r="B387" s="118"/>
      <c r="C387" s="118"/>
      <c r="D387" s="118"/>
      <c r="E387" s="118"/>
      <c r="F387" s="118"/>
      <c r="G387" s="118"/>
      <c r="H387" s="119"/>
      <c r="I387" s="119"/>
      <c r="J387" s="119"/>
      <c r="K387" s="119"/>
      <c r="L387" s="119"/>
      <c r="M387" s="119"/>
      <c r="N387" s="119"/>
    </row>
    <row r="388" spans="2:14">
      <c r="B388" s="118"/>
      <c r="C388" s="118"/>
      <c r="D388" s="118"/>
      <c r="E388" s="118"/>
      <c r="F388" s="118"/>
      <c r="G388" s="118"/>
      <c r="H388" s="119"/>
      <c r="I388" s="119"/>
      <c r="J388" s="119"/>
      <c r="K388" s="119"/>
      <c r="L388" s="119"/>
      <c r="M388" s="119"/>
      <c r="N388" s="119"/>
    </row>
    <row r="389" spans="2:14">
      <c r="B389" s="118"/>
      <c r="C389" s="118"/>
      <c r="D389" s="118"/>
      <c r="E389" s="118"/>
      <c r="F389" s="118"/>
      <c r="G389" s="118"/>
      <c r="H389" s="119"/>
      <c r="I389" s="119"/>
      <c r="J389" s="119"/>
      <c r="K389" s="119"/>
      <c r="L389" s="119"/>
      <c r="M389" s="119"/>
      <c r="N389" s="119"/>
    </row>
    <row r="390" spans="2:14">
      <c r="B390" s="118"/>
      <c r="C390" s="118"/>
      <c r="D390" s="118"/>
      <c r="E390" s="118"/>
      <c r="F390" s="118"/>
      <c r="G390" s="118"/>
      <c r="H390" s="119"/>
      <c r="I390" s="119"/>
      <c r="J390" s="119"/>
      <c r="K390" s="119"/>
      <c r="L390" s="119"/>
      <c r="M390" s="119"/>
      <c r="N390" s="119"/>
    </row>
    <row r="391" spans="2:14">
      <c r="B391" s="118"/>
      <c r="C391" s="118"/>
      <c r="D391" s="118"/>
      <c r="E391" s="118"/>
      <c r="F391" s="118"/>
      <c r="G391" s="118"/>
      <c r="H391" s="119"/>
      <c r="I391" s="119"/>
      <c r="J391" s="119"/>
      <c r="K391" s="119"/>
      <c r="L391" s="119"/>
      <c r="M391" s="119"/>
      <c r="N391" s="119"/>
    </row>
    <row r="392" spans="2:14">
      <c r="B392" s="118"/>
      <c r="C392" s="118"/>
      <c r="D392" s="118"/>
      <c r="E392" s="118"/>
      <c r="F392" s="118"/>
      <c r="G392" s="118"/>
      <c r="H392" s="119"/>
      <c r="I392" s="119"/>
      <c r="J392" s="119"/>
      <c r="K392" s="119"/>
      <c r="L392" s="119"/>
      <c r="M392" s="119"/>
      <c r="N392" s="119"/>
    </row>
    <row r="393" spans="2:14">
      <c r="B393" s="118"/>
      <c r="C393" s="118"/>
      <c r="D393" s="118"/>
      <c r="E393" s="118"/>
      <c r="F393" s="118"/>
      <c r="G393" s="118"/>
      <c r="H393" s="119"/>
      <c r="I393" s="119"/>
      <c r="J393" s="119"/>
      <c r="K393" s="119"/>
      <c r="L393" s="119"/>
      <c r="M393" s="119"/>
      <c r="N393" s="119"/>
    </row>
    <row r="394" spans="2:14">
      <c r="B394" s="118"/>
      <c r="C394" s="118"/>
      <c r="D394" s="118"/>
      <c r="E394" s="118"/>
      <c r="F394" s="118"/>
      <c r="G394" s="118"/>
      <c r="H394" s="119"/>
      <c r="I394" s="119"/>
      <c r="J394" s="119"/>
      <c r="K394" s="119"/>
      <c r="L394" s="119"/>
      <c r="M394" s="119"/>
      <c r="N394" s="119"/>
    </row>
    <row r="395" spans="2:14">
      <c r="B395" s="118"/>
      <c r="C395" s="118"/>
      <c r="D395" s="118"/>
      <c r="E395" s="118"/>
      <c r="F395" s="118"/>
      <c r="G395" s="118"/>
      <c r="H395" s="119"/>
      <c r="I395" s="119"/>
      <c r="J395" s="119"/>
      <c r="K395" s="119"/>
      <c r="L395" s="119"/>
      <c r="M395" s="119"/>
      <c r="N395" s="119"/>
    </row>
    <row r="396" spans="2:14">
      <c r="B396" s="118"/>
      <c r="C396" s="118"/>
      <c r="D396" s="118"/>
      <c r="E396" s="118"/>
      <c r="F396" s="118"/>
      <c r="G396" s="118"/>
      <c r="H396" s="119"/>
      <c r="I396" s="119"/>
      <c r="J396" s="119"/>
      <c r="K396" s="119"/>
      <c r="L396" s="119"/>
      <c r="M396" s="119"/>
      <c r="N396" s="119"/>
    </row>
    <row r="397" spans="2:14">
      <c r="B397" s="118"/>
      <c r="C397" s="118"/>
      <c r="D397" s="118"/>
      <c r="E397" s="118"/>
      <c r="F397" s="118"/>
      <c r="G397" s="118"/>
      <c r="H397" s="119"/>
      <c r="I397" s="119"/>
      <c r="J397" s="119"/>
      <c r="K397" s="119"/>
      <c r="L397" s="119"/>
      <c r="M397" s="119"/>
      <c r="N397" s="119"/>
    </row>
    <row r="398" spans="2:14">
      <c r="B398" s="118"/>
      <c r="C398" s="118"/>
      <c r="D398" s="118"/>
      <c r="E398" s="118"/>
      <c r="F398" s="118"/>
      <c r="G398" s="118"/>
      <c r="H398" s="119"/>
      <c r="I398" s="119"/>
      <c r="J398" s="119"/>
      <c r="K398" s="119"/>
      <c r="L398" s="119"/>
      <c r="M398" s="119"/>
      <c r="N398" s="119"/>
    </row>
    <row r="399" spans="2:14">
      <c r="B399" s="118"/>
      <c r="C399" s="118"/>
      <c r="D399" s="118"/>
      <c r="E399" s="118"/>
      <c r="F399" s="118"/>
      <c r="G399" s="118"/>
      <c r="H399" s="119"/>
      <c r="I399" s="119"/>
      <c r="J399" s="119"/>
      <c r="K399" s="119"/>
      <c r="L399" s="119"/>
      <c r="M399" s="119"/>
      <c r="N399" s="119"/>
    </row>
    <row r="400" spans="2:14">
      <c r="B400" s="118"/>
      <c r="C400" s="118"/>
      <c r="D400" s="118"/>
      <c r="E400" s="118"/>
      <c r="F400" s="118"/>
      <c r="G400" s="118"/>
      <c r="H400" s="119"/>
      <c r="I400" s="119"/>
      <c r="J400" s="119"/>
      <c r="K400" s="119"/>
      <c r="L400" s="119"/>
      <c r="M400" s="119"/>
      <c r="N400" s="119"/>
    </row>
    <row r="401" spans="2:14">
      <c r="B401" s="118"/>
      <c r="C401" s="118"/>
      <c r="D401" s="118"/>
      <c r="E401" s="118"/>
      <c r="F401" s="118"/>
      <c r="G401" s="118"/>
      <c r="H401" s="119"/>
      <c r="I401" s="119"/>
      <c r="J401" s="119"/>
      <c r="K401" s="119"/>
      <c r="L401" s="119"/>
      <c r="M401" s="119"/>
      <c r="N401" s="119"/>
    </row>
    <row r="402" spans="2:14">
      <c r="B402" s="118"/>
      <c r="C402" s="118"/>
      <c r="D402" s="118"/>
      <c r="E402" s="118"/>
      <c r="F402" s="118"/>
      <c r="G402" s="118"/>
      <c r="H402" s="119"/>
      <c r="I402" s="119"/>
      <c r="J402" s="119"/>
      <c r="K402" s="119"/>
      <c r="L402" s="119"/>
      <c r="M402" s="119"/>
      <c r="N402" s="119"/>
    </row>
    <row r="403" spans="2:14">
      <c r="B403" s="118"/>
      <c r="C403" s="118"/>
      <c r="D403" s="118"/>
      <c r="E403" s="118"/>
      <c r="F403" s="118"/>
      <c r="G403" s="118"/>
      <c r="H403" s="119"/>
      <c r="I403" s="119"/>
      <c r="J403" s="119"/>
      <c r="K403" s="119"/>
      <c r="L403" s="119"/>
      <c r="M403" s="119"/>
      <c r="N403" s="119"/>
    </row>
    <row r="404" spans="2:14">
      <c r="B404" s="118"/>
      <c r="C404" s="118"/>
      <c r="D404" s="118"/>
      <c r="E404" s="118"/>
      <c r="F404" s="118"/>
      <c r="G404" s="118"/>
      <c r="H404" s="119"/>
      <c r="I404" s="119"/>
      <c r="J404" s="119"/>
      <c r="K404" s="119"/>
      <c r="L404" s="119"/>
      <c r="M404" s="119"/>
      <c r="N404" s="119"/>
    </row>
    <row r="405" spans="2:14">
      <c r="B405" s="118"/>
      <c r="C405" s="118"/>
      <c r="D405" s="118"/>
      <c r="E405" s="118"/>
      <c r="F405" s="118"/>
      <c r="G405" s="118"/>
      <c r="H405" s="119"/>
      <c r="I405" s="119"/>
      <c r="J405" s="119"/>
      <c r="K405" s="119"/>
      <c r="L405" s="119"/>
      <c r="M405" s="119"/>
      <c r="N405" s="119"/>
    </row>
    <row r="406" spans="2:14">
      <c r="B406" s="118"/>
      <c r="C406" s="118"/>
      <c r="D406" s="118"/>
      <c r="E406" s="118"/>
      <c r="F406" s="118"/>
      <c r="G406" s="118"/>
      <c r="H406" s="119"/>
      <c r="I406" s="119"/>
      <c r="J406" s="119"/>
      <c r="K406" s="119"/>
      <c r="L406" s="119"/>
      <c r="M406" s="119"/>
      <c r="N406" s="119"/>
    </row>
    <row r="407" spans="2:14">
      <c r="B407" s="118"/>
      <c r="C407" s="118"/>
      <c r="D407" s="118"/>
      <c r="E407" s="118"/>
      <c r="F407" s="118"/>
      <c r="G407" s="118"/>
      <c r="H407" s="119"/>
      <c r="I407" s="119"/>
      <c r="J407" s="119"/>
      <c r="K407" s="119"/>
      <c r="L407" s="119"/>
      <c r="M407" s="119"/>
      <c r="N407" s="119"/>
    </row>
    <row r="408" spans="2:14">
      <c r="B408" s="118"/>
      <c r="C408" s="118"/>
      <c r="D408" s="118"/>
      <c r="E408" s="118"/>
      <c r="F408" s="118"/>
      <c r="G408" s="118"/>
      <c r="H408" s="119"/>
      <c r="I408" s="119"/>
      <c r="J408" s="119"/>
      <c r="K408" s="119"/>
      <c r="L408" s="119"/>
      <c r="M408" s="119"/>
      <c r="N408" s="119"/>
    </row>
    <row r="409" spans="2:14">
      <c r="B409" s="118"/>
      <c r="C409" s="118"/>
      <c r="D409" s="118"/>
      <c r="E409" s="118"/>
      <c r="F409" s="118"/>
      <c r="G409" s="118"/>
      <c r="H409" s="119"/>
      <c r="I409" s="119"/>
      <c r="J409" s="119"/>
      <c r="K409" s="119"/>
      <c r="L409" s="119"/>
      <c r="M409" s="119"/>
      <c r="N409" s="119"/>
    </row>
    <row r="410" spans="2:14">
      <c r="B410" s="118"/>
      <c r="C410" s="118"/>
      <c r="D410" s="118"/>
      <c r="E410" s="118"/>
      <c r="F410" s="118"/>
      <c r="G410" s="118"/>
      <c r="H410" s="119"/>
      <c r="I410" s="119"/>
      <c r="J410" s="119"/>
      <c r="K410" s="119"/>
      <c r="L410" s="119"/>
      <c r="M410" s="119"/>
      <c r="N410" s="119"/>
    </row>
    <row r="411" spans="2:14">
      <c r="B411" s="118"/>
      <c r="C411" s="118"/>
      <c r="D411" s="118"/>
      <c r="E411" s="118"/>
      <c r="F411" s="118"/>
      <c r="G411" s="118"/>
      <c r="H411" s="119"/>
      <c r="I411" s="119"/>
      <c r="J411" s="119"/>
      <c r="K411" s="119"/>
      <c r="L411" s="119"/>
      <c r="M411" s="119"/>
      <c r="N411" s="119"/>
    </row>
    <row r="412" spans="2:14">
      <c r="B412" s="118"/>
      <c r="C412" s="118"/>
      <c r="D412" s="118"/>
      <c r="E412" s="118"/>
      <c r="F412" s="118"/>
      <c r="G412" s="118"/>
      <c r="H412" s="119"/>
      <c r="I412" s="119"/>
      <c r="J412" s="119"/>
      <c r="K412" s="119"/>
      <c r="L412" s="119"/>
      <c r="M412" s="119"/>
      <c r="N412" s="119"/>
    </row>
    <row r="413" spans="2:14">
      <c r="B413" s="118"/>
      <c r="C413" s="118"/>
      <c r="D413" s="118"/>
      <c r="E413" s="118"/>
      <c r="F413" s="118"/>
      <c r="G413" s="118"/>
      <c r="H413" s="119"/>
      <c r="I413" s="119"/>
      <c r="J413" s="119"/>
      <c r="K413" s="119"/>
      <c r="L413" s="119"/>
      <c r="M413" s="119"/>
      <c r="N413" s="119"/>
    </row>
    <row r="414" spans="2:14">
      <c r="B414" s="118"/>
      <c r="C414" s="118"/>
      <c r="D414" s="118"/>
      <c r="E414" s="118"/>
      <c r="F414" s="118"/>
      <c r="G414" s="118"/>
      <c r="H414" s="119"/>
      <c r="I414" s="119"/>
      <c r="J414" s="119"/>
      <c r="K414" s="119"/>
      <c r="L414" s="119"/>
      <c r="M414" s="119"/>
      <c r="N414" s="119"/>
    </row>
    <row r="415" spans="2:14">
      <c r="B415" s="118"/>
      <c r="C415" s="118"/>
      <c r="D415" s="118"/>
      <c r="E415" s="118"/>
      <c r="F415" s="118"/>
      <c r="G415" s="118"/>
      <c r="H415" s="119"/>
      <c r="I415" s="119"/>
      <c r="J415" s="119"/>
      <c r="K415" s="119"/>
      <c r="L415" s="119"/>
      <c r="M415" s="119"/>
      <c r="N415" s="119"/>
    </row>
    <row r="416" spans="2:14">
      <c r="B416" s="118"/>
      <c r="C416" s="118"/>
      <c r="D416" s="118"/>
      <c r="E416" s="118"/>
      <c r="F416" s="118"/>
      <c r="G416" s="118"/>
      <c r="H416" s="119"/>
      <c r="I416" s="119"/>
      <c r="J416" s="119"/>
      <c r="K416" s="119"/>
      <c r="L416" s="119"/>
      <c r="M416" s="119"/>
      <c r="N416" s="119"/>
    </row>
    <row r="417" spans="2:14">
      <c r="B417" s="118"/>
      <c r="C417" s="118"/>
      <c r="D417" s="118"/>
      <c r="E417" s="118"/>
      <c r="F417" s="118"/>
      <c r="G417" s="118"/>
      <c r="H417" s="119"/>
      <c r="I417" s="119"/>
      <c r="J417" s="119"/>
      <c r="K417" s="119"/>
      <c r="L417" s="119"/>
      <c r="M417" s="119"/>
      <c r="N417" s="119"/>
    </row>
    <row r="418" spans="2:14">
      <c r="B418" s="118"/>
      <c r="C418" s="118"/>
      <c r="D418" s="118"/>
      <c r="E418" s="118"/>
      <c r="F418" s="118"/>
      <c r="G418" s="118"/>
      <c r="H418" s="119"/>
      <c r="I418" s="119"/>
      <c r="J418" s="119"/>
      <c r="K418" s="119"/>
      <c r="L418" s="119"/>
      <c r="M418" s="119"/>
      <c r="N418" s="119"/>
    </row>
    <row r="419" spans="2:14">
      <c r="B419" s="118"/>
      <c r="C419" s="118"/>
      <c r="D419" s="118"/>
      <c r="E419" s="118"/>
      <c r="F419" s="118"/>
      <c r="G419" s="118"/>
      <c r="H419" s="119"/>
      <c r="I419" s="119"/>
      <c r="J419" s="119"/>
      <c r="K419" s="119"/>
      <c r="L419" s="119"/>
      <c r="M419" s="119"/>
      <c r="N419" s="119"/>
    </row>
    <row r="420" spans="2:14">
      <c r="B420" s="118"/>
      <c r="C420" s="118"/>
      <c r="D420" s="118"/>
      <c r="E420" s="118"/>
      <c r="F420" s="118"/>
      <c r="G420" s="118"/>
      <c r="H420" s="119"/>
      <c r="I420" s="119"/>
      <c r="J420" s="119"/>
      <c r="K420" s="119"/>
      <c r="L420" s="119"/>
      <c r="M420" s="119"/>
      <c r="N420" s="119"/>
    </row>
    <row r="421" spans="2:14">
      <c r="B421" s="118"/>
      <c r="C421" s="118"/>
      <c r="D421" s="118"/>
      <c r="E421" s="118"/>
      <c r="F421" s="118"/>
      <c r="G421" s="118"/>
      <c r="H421" s="119"/>
      <c r="I421" s="119"/>
      <c r="J421" s="119"/>
      <c r="K421" s="119"/>
      <c r="L421" s="119"/>
      <c r="M421" s="119"/>
      <c r="N421" s="119"/>
    </row>
    <row r="422" spans="2:14">
      <c r="B422" s="118"/>
      <c r="C422" s="118"/>
      <c r="D422" s="118"/>
      <c r="E422" s="118"/>
      <c r="F422" s="118"/>
      <c r="G422" s="118"/>
      <c r="H422" s="119"/>
      <c r="I422" s="119"/>
      <c r="J422" s="119"/>
      <c r="K422" s="119"/>
      <c r="L422" s="119"/>
      <c r="M422" s="119"/>
      <c r="N422" s="119"/>
    </row>
    <row r="423" spans="2:14">
      <c r="B423" s="118"/>
      <c r="C423" s="118"/>
      <c r="D423" s="118"/>
      <c r="E423" s="118"/>
      <c r="F423" s="118"/>
      <c r="G423" s="118"/>
      <c r="H423" s="119"/>
      <c r="I423" s="119"/>
      <c r="J423" s="119"/>
      <c r="K423" s="119"/>
      <c r="L423" s="119"/>
      <c r="M423" s="119"/>
      <c r="N423" s="119"/>
    </row>
    <row r="424" spans="2:14">
      <c r="B424" s="118"/>
      <c r="C424" s="118"/>
      <c r="D424" s="118"/>
      <c r="E424" s="118"/>
      <c r="F424" s="118"/>
      <c r="G424" s="118"/>
      <c r="H424" s="119"/>
      <c r="I424" s="119"/>
      <c r="J424" s="119"/>
      <c r="K424" s="119"/>
      <c r="L424" s="119"/>
      <c r="M424" s="119"/>
      <c r="N424" s="119"/>
    </row>
    <row r="425" spans="2:14">
      <c r="B425" s="118"/>
      <c r="C425" s="118"/>
      <c r="D425" s="118"/>
      <c r="E425" s="118"/>
      <c r="F425" s="118"/>
      <c r="G425" s="118"/>
      <c r="H425" s="119"/>
      <c r="I425" s="119"/>
      <c r="J425" s="119"/>
      <c r="K425" s="119"/>
      <c r="L425" s="119"/>
      <c r="M425" s="119"/>
      <c r="N425" s="119"/>
    </row>
    <row r="426" spans="2:14">
      <c r="B426" s="118"/>
      <c r="C426" s="118"/>
      <c r="D426" s="118"/>
      <c r="E426" s="118"/>
      <c r="F426" s="118"/>
      <c r="G426" s="118"/>
      <c r="H426" s="119"/>
      <c r="I426" s="119"/>
      <c r="J426" s="119"/>
      <c r="K426" s="119"/>
      <c r="L426" s="119"/>
      <c r="M426" s="119"/>
      <c r="N426" s="119"/>
    </row>
    <row r="427" spans="2:14">
      <c r="B427" s="118"/>
      <c r="C427" s="118"/>
      <c r="D427" s="118"/>
      <c r="E427" s="118"/>
      <c r="F427" s="118"/>
      <c r="G427" s="118"/>
      <c r="H427" s="119"/>
      <c r="I427" s="119"/>
      <c r="J427" s="119"/>
      <c r="K427" s="119"/>
      <c r="L427" s="119"/>
      <c r="M427" s="119"/>
      <c r="N427" s="119"/>
    </row>
    <row r="428" spans="2:14">
      <c r="B428" s="118"/>
      <c r="C428" s="118"/>
      <c r="D428" s="118"/>
      <c r="E428" s="118"/>
      <c r="F428" s="118"/>
      <c r="G428" s="118"/>
      <c r="H428" s="119"/>
      <c r="I428" s="119"/>
      <c r="J428" s="119"/>
      <c r="K428" s="119"/>
      <c r="L428" s="119"/>
      <c r="M428" s="119"/>
      <c r="N428" s="119"/>
    </row>
    <row r="429" spans="2:14">
      <c r="B429" s="118"/>
      <c r="C429" s="118"/>
      <c r="D429" s="118"/>
      <c r="E429" s="118"/>
      <c r="F429" s="118"/>
      <c r="G429" s="118"/>
      <c r="H429" s="119"/>
      <c r="I429" s="119"/>
      <c r="J429" s="119"/>
      <c r="K429" s="119"/>
      <c r="L429" s="119"/>
      <c r="M429" s="119"/>
      <c r="N429" s="119"/>
    </row>
    <row r="430" spans="2:14">
      <c r="B430" s="118"/>
      <c r="C430" s="118"/>
      <c r="D430" s="118"/>
      <c r="E430" s="118"/>
      <c r="F430" s="118"/>
      <c r="G430" s="118"/>
      <c r="H430" s="119"/>
      <c r="I430" s="119"/>
      <c r="J430" s="119"/>
      <c r="K430" s="119"/>
      <c r="L430" s="119"/>
      <c r="M430" s="119"/>
      <c r="N430" s="119"/>
    </row>
    <row r="431" spans="2:14">
      <c r="B431" s="118"/>
      <c r="C431" s="118"/>
      <c r="D431" s="118"/>
      <c r="E431" s="118"/>
      <c r="F431" s="118"/>
      <c r="G431" s="118"/>
      <c r="H431" s="119"/>
      <c r="I431" s="119"/>
      <c r="J431" s="119"/>
      <c r="K431" s="119"/>
      <c r="L431" s="119"/>
      <c r="M431" s="119"/>
      <c r="N431" s="119"/>
    </row>
    <row r="432" spans="2:14">
      <c r="B432" s="118"/>
      <c r="C432" s="118"/>
      <c r="D432" s="118"/>
      <c r="E432" s="118"/>
      <c r="F432" s="118"/>
      <c r="G432" s="118"/>
      <c r="H432" s="119"/>
      <c r="I432" s="119"/>
      <c r="J432" s="119"/>
      <c r="K432" s="119"/>
      <c r="L432" s="119"/>
      <c r="M432" s="119"/>
      <c r="N432" s="119"/>
    </row>
    <row r="433" spans="2:14">
      <c r="B433" s="118"/>
      <c r="C433" s="118"/>
      <c r="D433" s="118"/>
      <c r="E433" s="118"/>
      <c r="F433" s="118"/>
      <c r="G433" s="118"/>
      <c r="H433" s="119"/>
      <c r="I433" s="119"/>
      <c r="J433" s="119"/>
      <c r="K433" s="119"/>
      <c r="L433" s="119"/>
      <c r="M433" s="119"/>
      <c r="N433" s="119"/>
    </row>
    <row r="434" spans="2:14">
      <c r="B434" s="118"/>
      <c r="C434" s="118"/>
      <c r="D434" s="118"/>
      <c r="E434" s="118"/>
      <c r="F434" s="118"/>
      <c r="G434" s="118"/>
      <c r="H434" s="119"/>
      <c r="I434" s="119"/>
      <c r="J434" s="119"/>
      <c r="K434" s="119"/>
      <c r="L434" s="119"/>
      <c r="M434" s="119"/>
      <c r="N434" s="119"/>
    </row>
    <row r="435" spans="2:14">
      <c r="B435" s="118"/>
      <c r="C435" s="118"/>
      <c r="D435" s="118"/>
      <c r="E435" s="118"/>
      <c r="F435" s="118"/>
      <c r="G435" s="118"/>
      <c r="H435" s="119"/>
      <c r="I435" s="119"/>
      <c r="J435" s="119"/>
      <c r="K435" s="119"/>
      <c r="L435" s="119"/>
      <c r="M435" s="119"/>
      <c r="N435" s="119"/>
    </row>
    <row r="436" spans="2:14">
      <c r="B436" s="118"/>
      <c r="C436" s="118"/>
      <c r="D436" s="118"/>
      <c r="E436" s="118"/>
      <c r="F436" s="118"/>
      <c r="G436" s="118"/>
      <c r="H436" s="119"/>
      <c r="I436" s="119"/>
      <c r="J436" s="119"/>
      <c r="K436" s="119"/>
      <c r="L436" s="119"/>
      <c r="M436" s="119"/>
      <c r="N436" s="119"/>
    </row>
    <row r="437" spans="2:14">
      <c r="B437" s="118"/>
      <c r="C437" s="118"/>
      <c r="D437" s="118"/>
      <c r="E437" s="118"/>
      <c r="F437" s="118"/>
      <c r="G437" s="118"/>
      <c r="H437" s="119"/>
      <c r="I437" s="119"/>
      <c r="J437" s="119"/>
      <c r="K437" s="119"/>
      <c r="L437" s="119"/>
      <c r="M437" s="119"/>
      <c r="N437" s="119"/>
    </row>
    <row r="438" spans="2:14">
      <c r="B438" s="118"/>
      <c r="C438" s="118"/>
      <c r="D438" s="118"/>
      <c r="E438" s="118"/>
      <c r="F438" s="118"/>
      <c r="G438" s="118"/>
      <c r="H438" s="119"/>
      <c r="I438" s="119"/>
      <c r="J438" s="119"/>
      <c r="K438" s="119"/>
      <c r="L438" s="119"/>
      <c r="M438" s="119"/>
      <c r="N438" s="119"/>
    </row>
    <row r="439" spans="2:14">
      <c r="B439" s="118"/>
      <c r="C439" s="118"/>
      <c r="D439" s="118"/>
      <c r="E439" s="118"/>
      <c r="F439" s="118"/>
      <c r="G439" s="118"/>
      <c r="H439" s="119"/>
      <c r="I439" s="119"/>
      <c r="J439" s="119"/>
      <c r="K439" s="119"/>
      <c r="L439" s="119"/>
      <c r="M439" s="119"/>
      <c r="N439" s="119"/>
    </row>
    <row r="440" spans="2:14">
      <c r="B440" s="118"/>
      <c r="C440" s="118"/>
      <c r="D440" s="118"/>
      <c r="E440" s="118"/>
      <c r="F440" s="118"/>
      <c r="G440" s="118"/>
      <c r="H440" s="119"/>
      <c r="I440" s="119"/>
      <c r="J440" s="119"/>
      <c r="K440" s="119"/>
      <c r="L440" s="119"/>
      <c r="M440" s="119"/>
      <c r="N440" s="119"/>
    </row>
    <row r="441" spans="2:14">
      <c r="B441" s="118"/>
      <c r="C441" s="118"/>
      <c r="D441" s="118"/>
      <c r="E441" s="118"/>
      <c r="F441" s="118"/>
      <c r="G441" s="118"/>
      <c r="H441" s="119"/>
      <c r="I441" s="119"/>
      <c r="J441" s="119"/>
      <c r="K441" s="119"/>
      <c r="L441" s="119"/>
      <c r="M441" s="119"/>
      <c r="N441" s="119"/>
    </row>
    <row r="442" spans="2:14">
      <c r="B442" s="118"/>
      <c r="C442" s="118"/>
      <c r="D442" s="118"/>
      <c r="E442" s="118"/>
      <c r="F442" s="118"/>
      <c r="G442" s="118"/>
      <c r="H442" s="119"/>
      <c r="I442" s="119"/>
      <c r="J442" s="119"/>
      <c r="K442" s="119"/>
      <c r="L442" s="119"/>
      <c r="M442" s="119"/>
      <c r="N442" s="119"/>
    </row>
    <row r="443" spans="2:14">
      <c r="B443" s="118"/>
      <c r="C443" s="118"/>
      <c r="D443" s="118"/>
      <c r="E443" s="118"/>
      <c r="F443" s="118"/>
      <c r="G443" s="118"/>
      <c r="H443" s="119"/>
      <c r="I443" s="119"/>
      <c r="J443" s="119"/>
      <c r="K443" s="119"/>
      <c r="L443" s="119"/>
      <c r="M443" s="119"/>
      <c r="N443" s="119"/>
    </row>
    <row r="444" spans="2:14">
      <c r="B444" s="118"/>
      <c r="C444" s="118"/>
      <c r="D444" s="118"/>
      <c r="E444" s="118"/>
      <c r="F444" s="118"/>
      <c r="G444" s="118"/>
      <c r="H444" s="119"/>
      <c r="I444" s="119"/>
      <c r="J444" s="119"/>
      <c r="K444" s="119"/>
      <c r="L444" s="119"/>
      <c r="M444" s="119"/>
      <c r="N444" s="119"/>
    </row>
    <row r="445" spans="2:14">
      <c r="B445" s="118"/>
      <c r="C445" s="118"/>
      <c r="D445" s="118"/>
      <c r="E445" s="118"/>
      <c r="F445" s="118"/>
      <c r="G445" s="118"/>
      <c r="H445" s="119"/>
      <c r="I445" s="119"/>
      <c r="J445" s="119"/>
      <c r="K445" s="119"/>
      <c r="L445" s="119"/>
      <c r="M445" s="119"/>
      <c r="N445" s="119"/>
    </row>
    <row r="446" spans="2:14">
      <c r="B446" s="118"/>
      <c r="C446" s="118"/>
      <c r="D446" s="118"/>
      <c r="E446" s="118"/>
      <c r="F446" s="118"/>
      <c r="G446" s="118"/>
      <c r="H446" s="119"/>
      <c r="I446" s="119"/>
      <c r="J446" s="119"/>
      <c r="K446" s="119"/>
      <c r="L446" s="119"/>
      <c r="M446" s="119"/>
      <c r="N446" s="119"/>
    </row>
    <row r="447" spans="2:14">
      <c r="B447" s="118"/>
      <c r="C447" s="118"/>
      <c r="D447" s="118"/>
      <c r="E447" s="118"/>
      <c r="F447" s="118"/>
      <c r="G447" s="118"/>
      <c r="H447" s="119"/>
      <c r="I447" s="119"/>
      <c r="J447" s="119"/>
      <c r="K447" s="119"/>
      <c r="L447" s="119"/>
      <c r="M447" s="119"/>
      <c r="N447" s="119"/>
    </row>
    <row r="448" spans="2:14">
      <c r="B448" s="118"/>
      <c r="C448" s="118"/>
      <c r="D448" s="118"/>
      <c r="E448" s="118"/>
      <c r="F448" s="118"/>
      <c r="G448" s="118"/>
      <c r="H448" s="119"/>
      <c r="I448" s="119"/>
      <c r="J448" s="119"/>
      <c r="K448" s="119"/>
      <c r="L448" s="119"/>
      <c r="M448" s="119"/>
      <c r="N448" s="119"/>
    </row>
    <row r="449" spans="2:14">
      <c r="B449" s="118"/>
      <c r="C449" s="118"/>
      <c r="D449" s="118"/>
      <c r="E449" s="118"/>
      <c r="F449" s="118"/>
      <c r="G449" s="118"/>
      <c r="H449" s="119"/>
      <c r="I449" s="119"/>
      <c r="J449" s="119"/>
      <c r="K449" s="119"/>
      <c r="L449" s="119"/>
      <c r="M449" s="119"/>
      <c r="N449" s="119"/>
    </row>
    <row r="450" spans="2:14">
      <c r="B450" s="118"/>
      <c r="C450" s="118"/>
      <c r="D450" s="118"/>
      <c r="E450" s="118"/>
      <c r="F450" s="118"/>
      <c r="G450" s="118"/>
      <c r="H450" s="119"/>
      <c r="I450" s="119"/>
      <c r="J450" s="119"/>
      <c r="K450" s="119"/>
      <c r="L450" s="119"/>
      <c r="M450" s="119"/>
      <c r="N450" s="119"/>
    </row>
    <row r="451" spans="2:14">
      <c r="B451" s="118"/>
      <c r="C451" s="118"/>
      <c r="D451" s="118"/>
      <c r="E451" s="118"/>
      <c r="F451" s="118"/>
      <c r="G451" s="118"/>
      <c r="H451" s="119"/>
      <c r="I451" s="119"/>
      <c r="J451" s="119"/>
      <c r="K451" s="119"/>
      <c r="L451" s="119"/>
      <c r="M451" s="119"/>
      <c r="N451" s="119"/>
    </row>
    <row r="452" spans="2:14">
      <c r="B452" s="118"/>
      <c r="C452" s="118"/>
      <c r="D452" s="118"/>
      <c r="E452" s="118"/>
      <c r="F452" s="118"/>
      <c r="G452" s="118"/>
      <c r="H452" s="119"/>
      <c r="I452" s="119"/>
      <c r="J452" s="119"/>
      <c r="K452" s="119"/>
      <c r="L452" s="119"/>
      <c r="M452" s="119"/>
      <c r="N452" s="119"/>
    </row>
    <row r="453" spans="2:14">
      <c r="B453" s="118"/>
      <c r="C453" s="118"/>
      <c r="D453" s="118"/>
      <c r="E453" s="118"/>
      <c r="F453" s="118"/>
      <c r="G453" s="118"/>
      <c r="H453" s="119"/>
      <c r="I453" s="119"/>
      <c r="J453" s="119"/>
      <c r="K453" s="119"/>
      <c r="L453" s="119"/>
      <c r="M453" s="119"/>
      <c r="N453" s="119"/>
    </row>
    <row r="454" spans="2:14">
      <c r="B454" s="118"/>
      <c r="C454" s="118"/>
      <c r="D454" s="118"/>
      <c r="E454" s="118"/>
      <c r="F454" s="118"/>
      <c r="G454" s="118"/>
      <c r="H454" s="119"/>
      <c r="I454" s="119"/>
      <c r="J454" s="119"/>
      <c r="K454" s="119"/>
      <c r="L454" s="119"/>
      <c r="M454" s="119"/>
      <c r="N454" s="119"/>
    </row>
    <row r="455" spans="2:14">
      <c r="B455" s="118"/>
      <c r="C455" s="118"/>
      <c r="D455" s="118"/>
      <c r="E455" s="118"/>
      <c r="F455" s="118"/>
      <c r="G455" s="118"/>
      <c r="H455" s="119"/>
      <c r="I455" s="119"/>
      <c r="J455" s="119"/>
      <c r="K455" s="119"/>
      <c r="L455" s="119"/>
      <c r="M455" s="119"/>
      <c r="N455" s="119"/>
    </row>
    <row r="456" spans="2:14">
      <c r="B456" s="118"/>
      <c r="C456" s="118"/>
      <c r="D456" s="118"/>
      <c r="E456" s="118"/>
      <c r="F456" s="118"/>
      <c r="G456" s="118"/>
      <c r="H456" s="119"/>
      <c r="I456" s="119"/>
      <c r="J456" s="119"/>
      <c r="K456" s="119"/>
      <c r="L456" s="119"/>
      <c r="M456" s="119"/>
      <c r="N456" s="119"/>
    </row>
    <row r="457" spans="2:14">
      <c r="B457" s="118"/>
      <c r="C457" s="118"/>
      <c r="D457" s="118"/>
      <c r="E457" s="118"/>
      <c r="F457" s="118"/>
      <c r="G457" s="118"/>
      <c r="H457" s="119"/>
      <c r="I457" s="119"/>
      <c r="J457" s="119"/>
      <c r="K457" s="119"/>
      <c r="L457" s="119"/>
      <c r="M457" s="119"/>
      <c r="N457" s="119"/>
    </row>
    <row r="458" spans="2:14">
      <c r="B458" s="118"/>
      <c r="C458" s="118"/>
      <c r="D458" s="118"/>
      <c r="E458" s="118"/>
      <c r="F458" s="118"/>
      <c r="G458" s="118"/>
      <c r="H458" s="119"/>
      <c r="I458" s="119"/>
      <c r="J458" s="119"/>
      <c r="K458" s="119"/>
      <c r="L458" s="119"/>
      <c r="M458" s="119"/>
      <c r="N458" s="119"/>
    </row>
    <row r="459" spans="2:14">
      <c r="B459" s="118"/>
      <c r="C459" s="118"/>
      <c r="D459" s="118"/>
      <c r="E459" s="118"/>
      <c r="F459" s="118"/>
      <c r="G459" s="118"/>
      <c r="H459" s="119"/>
      <c r="I459" s="119"/>
      <c r="J459" s="119"/>
      <c r="K459" s="119"/>
      <c r="L459" s="119"/>
      <c r="M459" s="119"/>
      <c r="N459" s="119"/>
    </row>
    <row r="460" spans="2:14">
      <c r="B460" s="118"/>
      <c r="C460" s="118"/>
      <c r="D460" s="118"/>
      <c r="E460" s="118"/>
      <c r="F460" s="118"/>
      <c r="G460" s="118"/>
      <c r="H460" s="119"/>
      <c r="I460" s="119"/>
      <c r="J460" s="119"/>
      <c r="K460" s="119"/>
      <c r="L460" s="119"/>
      <c r="M460" s="119"/>
      <c r="N460" s="119"/>
    </row>
    <row r="461" spans="2:14">
      <c r="B461" s="118"/>
      <c r="C461" s="118"/>
      <c r="D461" s="118"/>
      <c r="E461" s="118"/>
      <c r="F461" s="118"/>
      <c r="G461" s="118"/>
      <c r="H461" s="119"/>
      <c r="I461" s="119"/>
      <c r="J461" s="119"/>
      <c r="K461" s="119"/>
      <c r="L461" s="119"/>
      <c r="M461" s="119"/>
      <c r="N461" s="119"/>
    </row>
    <row r="462" spans="2:14">
      <c r="B462" s="118"/>
      <c r="C462" s="118"/>
      <c r="D462" s="118"/>
      <c r="E462" s="118"/>
      <c r="F462" s="118"/>
      <c r="G462" s="118"/>
      <c r="H462" s="119"/>
      <c r="I462" s="119"/>
      <c r="J462" s="119"/>
      <c r="K462" s="119"/>
      <c r="L462" s="119"/>
      <c r="M462" s="119"/>
      <c r="N462" s="119"/>
    </row>
    <row r="463" spans="2:14">
      <c r="B463" s="118"/>
      <c r="C463" s="118"/>
      <c r="D463" s="118"/>
      <c r="E463" s="118"/>
      <c r="F463" s="118"/>
      <c r="G463" s="118"/>
      <c r="H463" s="119"/>
      <c r="I463" s="119"/>
      <c r="J463" s="119"/>
      <c r="K463" s="119"/>
      <c r="L463" s="119"/>
      <c r="M463" s="119"/>
      <c r="N463" s="119"/>
    </row>
    <row r="464" spans="2:14">
      <c r="B464" s="118"/>
      <c r="C464" s="118"/>
      <c r="D464" s="118"/>
      <c r="E464" s="118"/>
      <c r="F464" s="118"/>
      <c r="G464" s="118"/>
      <c r="H464" s="119"/>
      <c r="I464" s="119"/>
      <c r="J464" s="119"/>
      <c r="K464" s="119"/>
      <c r="L464" s="119"/>
      <c r="M464" s="119"/>
      <c r="N464" s="119"/>
    </row>
    <row r="465" spans="2:14">
      <c r="B465" s="118"/>
      <c r="C465" s="118"/>
      <c r="D465" s="118"/>
      <c r="E465" s="118"/>
      <c r="F465" s="118"/>
      <c r="G465" s="118"/>
      <c r="H465" s="119"/>
      <c r="I465" s="119"/>
      <c r="J465" s="119"/>
      <c r="K465" s="119"/>
      <c r="L465" s="119"/>
      <c r="M465" s="119"/>
      <c r="N465" s="119"/>
    </row>
    <row r="466" spans="2:14">
      <c r="B466" s="118"/>
      <c r="C466" s="118"/>
      <c r="D466" s="118"/>
      <c r="E466" s="118"/>
      <c r="F466" s="118"/>
      <c r="G466" s="118"/>
      <c r="H466" s="119"/>
      <c r="I466" s="119"/>
      <c r="J466" s="119"/>
      <c r="K466" s="119"/>
      <c r="L466" s="119"/>
      <c r="M466" s="119"/>
      <c r="N466" s="119"/>
    </row>
    <row r="467" spans="2:14">
      <c r="B467" s="118"/>
      <c r="C467" s="118"/>
      <c r="D467" s="118"/>
      <c r="E467" s="118"/>
      <c r="F467" s="118"/>
      <c r="G467" s="118"/>
      <c r="H467" s="119"/>
      <c r="I467" s="119"/>
      <c r="J467" s="119"/>
      <c r="K467" s="119"/>
      <c r="L467" s="119"/>
      <c r="M467" s="119"/>
      <c r="N467" s="119"/>
    </row>
    <row r="468" spans="2:14">
      <c r="B468" s="118"/>
      <c r="C468" s="118"/>
      <c r="D468" s="118"/>
      <c r="E468" s="118"/>
      <c r="F468" s="118"/>
      <c r="G468" s="118"/>
      <c r="H468" s="119"/>
      <c r="I468" s="119"/>
      <c r="J468" s="119"/>
      <c r="K468" s="119"/>
      <c r="L468" s="119"/>
      <c r="M468" s="119"/>
      <c r="N468" s="119"/>
    </row>
    <row r="469" spans="2:14">
      <c r="B469" s="118"/>
      <c r="C469" s="118"/>
      <c r="D469" s="118"/>
      <c r="E469" s="118"/>
      <c r="F469" s="118"/>
      <c r="G469" s="118"/>
      <c r="H469" s="119"/>
      <c r="I469" s="119"/>
      <c r="J469" s="119"/>
      <c r="K469" s="119"/>
      <c r="L469" s="119"/>
      <c r="M469" s="119"/>
      <c r="N469" s="119"/>
    </row>
    <row r="470" spans="2:14">
      <c r="B470" s="118"/>
      <c r="C470" s="118"/>
      <c r="D470" s="118"/>
      <c r="E470" s="118"/>
      <c r="F470" s="118"/>
      <c r="G470" s="118"/>
      <c r="H470" s="119"/>
      <c r="I470" s="119"/>
      <c r="J470" s="119"/>
      <c r="K470" s="119"/>
      <c r="L470" s="119"/>
      <c r="M470" s="119"/>
      <c r="N470" s="119"/>
    </row>
    <row r="471" spans="2:14">
      <c r="B471" s="118"/>
      <c r="C471" s="118"/>
      <c r="D471" s="118"/>
      <c r="E471" s="118"/>
      <c r="F471" s="118"/>
      <c r="G471" s="118"/>
      <c r="H471" s="119"/>
      <c r="I471" s="119"/>
      <c r="J471" s="119"/>
      <c r="K471" s="119"/>
      <c r="L471" s="119"/>
      <c r="M471" s="119"/>
      <c r="N471" s="119"/>
    </row>
    <row r="472" spans="2:14">
      <c r="B472" s="118"/>
      <c r="C472" s="118"/>
      <c r="D472" s="118"/>
      <c r="E472" s="118"/>
      <c r="F472" s="118"/>
      <c r="G472" s="118"/>
      <c r="H472" s="119"/>
      <c r="I472" s="119"/>
      <c r="J472" s="119"/>
      <c r="K472" s="119"/>
      <c r="L472" s="119"/>
      <c r="M472" s="119"/>
      <c r="N472" s="119"/>
    </row>
    <row r="473" spans="2:14">
      <c r="B473" s="118"/>
      <c r="C473" s="118"/>
      <c r="D473" s="118"/>
      <c r="E473" s="118"/>
      <c r="F473" s="118"/>
      <c r="G473" s="118"/>
      <c r="H473" s="119"/>
      <c r="I473" s="119"/>
      <c r="J473" s="119"/>
      <c r="K473" s="119"/>
      <c r="L473" s="119"/>
      <c r="M473" s="119"/>
      <c r="N473" s="119"/>
    </row>
    <row r="474" spans="2:14">
      <c r="B474" s="118"/>
      <c r="C474" s="118"/>
      <c r="D474" s="118"/>
      <c r="E474" s="118"/>
      <c r="F474" s="118"/>
      <c r="G474" s="118"/>
      <c r="H474" s="119"/>
      <c r="I474" s="119"/>
      <c r="J474" s="119"/>
      <c r="K474" s="119"/>
      <c r="L474" s="119"/>
      <c r="M474" s="119"/>
      <c r="N474" s="119"/>
    </row>
    <row r="475" spans="2:14">
      <c r="B475" s="118"/>
      <c r="C475" s="118"/>
      <c r="D475" s="118"/>
      <c r="E475" s="118"/>
      <c r="F475" s="118"/>
      <c r="G475" s="118"/>
      <c r="H475" s="119"/>
      <c r="I475" s="119"/>
      <c r="J475" s="119"/>
      <c r="K475" s="119"/>
      <c r="L475" s="119"/>
      <c r="M475" s="119"/>
      <c r="N475" s="119"/>
    </row>
    <row r="476" spans="2:14">
      <c r="B476" s="118"/>
      <c r="C476" s="118"/>
      <c r="D476" s="118"/>
      <c r="E476" s="118"/>
      <c r="F476" s="118"/>
      <c r="G476" s="118"/>
      <c r="H476" s="119"/>
      <c r="I476" s="119"/>
      <c r="J476" s="119"/>
      <c r="K476" s="119"/>
      <c r="L476" s="119"/>
      <c r="M476" s="119"/>
      <c r="N476" s="119"/>
    </row>
    <row r="477" spans="2:14">
      <c r="B477" s="118"/>
      <c r="C477" s="118"/>
      <c r="D477" s="118"/>
      <c r="E477" s="118"/>
      <c r="F477" s="118"/>
      <c r="G477" s="118"/>
      <c r="H477" s="119"/>
      <c r="I477" s="119"/>
      <c r="J477" s="119"/>
      <c r="K477" s="119"/>
      <c r="L477" s="119"/>
      <c r="M477" s="119"/>
      <c r="N477" s="119"/>
    </row>
    <row r="478" spans="2:14">
      <c r="B478" s="118"/>
      <c r="C478" s="118"/>
      <c r="D478" s="118"/>
      <c r="E478" s="118"/>
      <c r="F478" s="118"/>
      <c r="G478" s="118"/>
      <c r="H478" s="119"/>
      <c r="I478" s="119"/>
      <c r="J478" s="119"/>
      <c r="K478" s="119"/>
      <c r="L478" s="119"/>
      <c r="M478" s="119"/>
      <c r="N478" s="119"/>
    </row>
    <row r="479" spans="2:14">
      <c r="B479" s="118"/>
      <c r="C479" s="118"/>
      <c r="D479" s="118"/>
      <c r="E479" s="118"/>
      <c r="F479" s="118"/>
      <c r="G479" s="118"/>
      <c r="H479" s="119"/>
      <c r="I479" s="119"/>
      <c r="J479" s="119"/>
      <c r="K479" s="119"/>
      <c r="L479" s="119"/>
      <c r="M479" s="119"/>
      <c r="N479" s="119"/>
    </row>
    <row r="480" spans="2:14">
      <c r="B480" s="118"/>
      <c r="C480" s="118"/>
      <c r="D480" s="118"/>
      <c r="E480" s="118"/>
      <c r="F480" s="118"/>
      <c r="G480" s="118"/>
      <c r="H480" s="119"/>
      <c r="I480" s="119"/>
      <c r="J480" s="119"/>
      <c r="K480" s="119"/>
      <c r="L480" s="119"/>
      <c r="M480" s="119"/>
      <c r="N480" s="119"/>
    </row>
    <row r="481" spans="2:14">
      <c r="B481" s="118"/>
      <c r="C481" s="118"/>
      <c r="D481" s="118"/>
      <c r="E481" s="118"/>
      <c r="F481" s="118"/>
      <c r="G481" s="118"/>
      <c r="H481" s="119"/>
      <c r="I481" s="119"/>
      <c r="J481" s="119"/>
      <c r="K481" s="119"/>
      <c r="L481" s="119"/>
      <c r="M481" s="119"/>
      <c r="N481" s="119"/>
    </row>
    <row r="482" spans="2:14">
      <c r="B482" s="118"/>
      <c r="C482" s="118"/>
      <c r="D482" s="118"/>
      <c r="E482" s="118"/>
      <c r="F482" s="118"/>
      <c r="G482" s="118"/>
      <c r="H482" s="119"/>
      <c r="I482" s="119"/>
      <c r="J482" s="119"/>
      <c r="K482" s="119"/>
      <c r="L482" s="119"/>
      <c r="M482" s="119"/>
      <c r="N482" s="119"/>
    </row>
    <row r="483" spans="2:14">
      <c r="B483" s="118"/>
      <c r="C483" s="118"/>
      <c r="D483" s="118"/>
      <c r="E483" s="118"/>
      <c r="F483" s="118"/>
      <c r="G483" s="118"/>
      <c r="H483" s="119"/>
      <c r="I483" s="119"/>
      <c r="J483" s="119"/>
      <c r="K483" s="119"/>
      <c r="L483" s="119"/>
      <c r="M483" s="119"/>
      <c r="N483" s="119"/>
    </row>
    <row r="484" spans="2:14">
      <c r="B484" s="118"/>
      <c r="C484" s="118"/>
      <c r="D484" s="118"/>
      <c r="E484" s="118"/>
      <c r="F484" s="118"/>
      <c r="G484" s="118"/>
      <c r="H484" s="119"/>
      <c r="I484" s="119"/>
      <c r="J484" s="119"/>
      <c r="K484" s="119"/>
      <c r="L484" s="119"/>
      <c r="M484" s="119"/>
      <c r="N484" s="119"/>
    </row>
    <row r="485" spans="2:14">
      <c r="B485" s="118"/>
      <c r="C485" s="118"/>
      <c r="D485" s="118"/>
      <c r="E485" s="118"/>
      <c r="F485" s="118"/>
      <c r="G485" s="118"/>
      <c r="H485" s="119"/>
      <c r="I485" s="119"/>
      <c r="J485" s="119"/>
      <c r="K485" s="119"/>
      <c r="L485" s="119"/>
      <c r="M485" s="119"/>
      <c r="N485" s="119"/>
    </row>
    <row r="486" spans="2:14">
      <c r="B486" s="118"/>
      <c r="C486" s="118"/>
      <c r="D486" s="118"/>
      <c r="E486" s="118"/>
      <c r="F486" s="118"/>
      <c r="G486" s="118"/>
      <c r="H486" s="119"/>
      <c r="I486" s="119"/>
      <c r="J486" s="119"/>
      <c r="K486" s="119"/>
      <c r="L486" s="119"/>
      <c r="M486" s="119"/>
      <c r="N486" s="119"/>
    </row>
    <row r="487" spans="2:14">
      <c r="B487" s="118"/>
      <c r="C487" s="118"/>
      <c r="D487" s="118"/>
      <c r="E487" s="118"/>
      <c r="F487" s="118"/>
      <c r="G487" s="118"/>
      <c r="H487" s="119"/>
      <c r="I487" s="119"/>
      <c r="J487" s="119"/>
      <c r="K487" s="119"/>
      <c r="L487" s="119"/>
      <c r="M487" s="119"/>
      <c r="N487" s="119"/>
    </row>
    <row r="488" spans="2:14">
      <c r="B488" s="118"/>
      <c r="C488" s="118"/>
      <c r="D488" s="118"/>
      <c r="E488" s="118"/>
      <c r="F488" s="118"/>
      <c r="G488" s="118"/>
      <c r="H488" s="119"/>
      <c r="I488" s="119"/>
      <c r="J488" s="119"/>
      <c r="K488" s="119"/>
      <c r="L488" s="119"/>
      <c r="M488" s="119"/>
      <c r="N488" s="119"/>
    </row>
    <row r="489" spans="2:14">
      <c r="B489" s="118"/>
      <c r="C489" s="118"/>
      <c r="D489" s="118"/>
      <c r="E489" s="118"/>
      <c r="F489" s="118"/>
      <c r="G489" s="118"/>
      <c r="H489" s="119"/>
      <c r="I489" s="119"/>
      <c r="J489" s="119"/>
      <c r="K489" s="119"/>
      <c r="L489" s="119"/>
      <c r="M489" s="119"/>
      <c r="N489" s="119"/>
    </row>
    <row r="490" spans="2:14">
      <c r="B490" s="118"/>
      <c r="C490" s="118"/>
      <c r="D490" s="118"/>
      <c r="E490" s="118"/>
      <c r="F490" s="118"/>
      <c r="G490" s="118"/>
      <c r="H490" s="119"/>
      <c r="I490" s="119"/>
      <c r="J490" s="119"/>
      <c r="K490" s="119"/>
      <c r="L490" s="119"/>
      <c r="M490" s="119"/>
      <c r="N490" s="119"/>
    </row>
    <row r="491" spans="2:14">
      <c r="B491" s="118"/>
      <c r="C491" s="118"/>
      <c r="D491" s="118"/>
      <c r="E491" s="118"/>
      <c r="F491" s="118"/>
      <c r="G491" s="118"/>
      <c r="H491" s="119"/>
      <c r="I491" s="119"/>
      <c r="J491" s="119"/>
      <c r="K491" s="119"/>
      <c r="L491" s="119"/>
      <c r="M491" s="119"/>
      <c r="N491" s="119"/>
    </row>
    <row r="492" spans="2:14">
      <c r="B492" s="118"/>
      <c r="C492" s="118"/>
      <c r="D492" s="118"/>
      <c r="E492" s="118"/>
      <c r="F492" s="118"/>
      <c r="G492" s="118"/>
      <c r="H492" s="119"/>
      <c r="I492" s="119"/>
      <c r="J492" s="119"/>
      <c r="K492" s="119"/>
      <c r="L492" s="119"/>
      <c r="M492" s="119"/>
      <c r="N492" s="119"/>
    </row>
    <row r="493" spans="2:14">
      <c r="B493" s="118"/>
      <c r="C493" s="118"/>
      <c r="D493" s="118"/>
      <c r="E493" s="118"/>
      <c r="F493" s="118"/>
      <c r="G493" s="118"/>
      <c r="H493" s="119"/>
      <c r="I493" s="119"/>
      <c r="J493" s="119"/>
      <c r="K493" s="119"/>
      <c r="L493" s="119"/>
      <c r="M493" s="119"/>
      <c r="N493" s="119"/>
    </row>
    <row r="494" spans="2:14">
      <c r="B494" s="118"/>
      <c r="C494" s="118"/>
      <c r="D494" s="118"/>
      <c r="E494" s="118"/>
      <c r="F494" s="118"/>
      <c r="G494" s="118"/>
      <c r="H494" s="119"/>
      <c r="I494" s="119"/>
      <c r="J494" s="119"/>
      <c r="K494" s="119"/>
      <c r="L494" s="119"/>
      <c r="M494" s="119"/>
      <c r="N494" s="119"/>
    </row>
    <row r="495" spans="2:14">
      <c r="B495" s="118"/>
      <c r="C495" s="118"/>
      <c r="D495" s="118"/>
      <c r="E495" s="118"/>
      <c r="F495" s="118"/>
      <c r="G495" s="118"/>
      <c r="H495" s="119"/>
      <c r="I495" s="119"/>
      <c r="J495" s="119"/>
      <c r="K495" s="119"/>
      <c r="L495" s="119"/>
      <c r="M495" s="119"/>
      <c r="N495" s="119"/>
    </row>
    <row r="496" spans="2:14">
      <c r="B496" s="118"/>
      <c r="C496" s="118"/>
      <c r="D496" s="118"/>
      <c r="E496" s="118"/>
      <c r="F496" s="118"/>
      <c r="G496" s="118"/>
      <c r="H496" s="119"/>
      <c r="I496" s="119"/>
      <c r="J496" s="119"/>
      <c r="K496" s="119"/>
      <c r="L496" s="119"/>
      <c r="M496" s="119"/>
      <c r="N496" s="119"/>
    </row>
    <row r="497" spans="2:14">
      <c r="B497" s="118"/>
      <c r="C497" s="118"/>
      <c r="D497" s="118"/>
      <c r="E497" s="118"/>
      <c r="F497" s="118"/>
      <c r="G497" s="118"/>
      <c r="H497" s="119"/>
      <c r="I497" s="119"/>
      <c r="J497" s="119"/>
      <c r="K497" s="119"/>
      <c r="L497" s="119"/>
      <c r="M497" s="119"/>
      <c r="N497" s="119"/>
    </row>
    <row r="498" spans="2:14">
      <c r="B498" s="118"/>
      <c r="C498" s="118"/>
      <c r="D498" s="118"/>
      <c r="E498" s="118"/>
      <c r="F498" s="118"/>
      <c r="G498" s="118"/>
      <c r="H498" s="119"/>
      <c r="I498" s="119"/>
      <c r="J498" s="119"/>
      <c r="K498" s="119"/>
      <c r="L498" s="119"/>
      <c r="M498" s="119"/>
      <c r="N498" s="119"/>
    </row>
    <row r="499" spans="2:14">
      <c r="B499" s="118"/>
      <c r="C499" s="118"/>
      <c r="D499" s="118"/>
      <c r="E499" s="118"/>
      <c r="F499" s="118"/>
      <c r="G499" s="118"/>
      <c r="H499" s="119"/>
      <c r="I499" s="119"/>
      <c r="J499" s="119"/>
      <c r="K499" s="119"/>
      <c r="L499" s="119"/>
      <c r="M499" s="119"/>
      <c r="N499" s="119"/>
    </row>
    <row r="500" spans="2:14">
      <c r="B500" s="118"/>
      <c r="C500" s="118"/>
      <c r="D500" s="118"/>
      <c r="E500" s="118"/>
      <c r="F500" s="118"/>
      <c r="G500" s="118"/>
      <c r="H500" s="119"/>
      <c r="I500" s="119"/>
      <c r="J500" s="119"/>
      <c r="K500" s="119"/>
      <c r="L500" s="119"/>
      <c r="M500" s="119"/>
      <c r="N500" s="119"/>
    </row>
    <row r="501" spans="2:14">
      <c r="B501" s="118"/>
      <c r="C501" s="118"/>
      <c r="D501" s="118"/>
      <c r="E501" s="118"/>
      <c r="F501" s="118"/>
      <c r="G501" s="118"/>
      <c r="H501" s="119"/>
      <c r="I501" s="119"/>
      <c r="J501" s="119"/>
      <c r="K501" s="119"/>
      <c r="L501" s="119"/>
      <c r="M501" s="119"/>
      <c r="N501" s="119"/>
    </row>
    <row r="502" spans="2:14">
      <c r="B502" s="118"/>
      <c r="C502" s="118"/>
      <c r="D502" s="118"/>
      <c r="E502" s="118"/>
      <c r="F502" s="118"/>
      <c r="G502" s="118"/>
      <c r="H502" s="119"/>
      <c r="I502" s="119"/>
      <c r="J502" s="119"/>
      <c r="K502" s="119"/>
      <c r="L502" s="119"/>
      <c r="M502" s="119"/>
      <c r="N502" s="119"/>
    </row>
    <row r="503" spans="2:14">
      <c r="B503" s="118"/>
      <c r="C503" s="118"/>
      <c r="D503" s="118"/>
      <c r="E503" s="118"/>
      <c r="F503" s="118"/>
      <c r="G503" s="118"/>
      <c r="H503" s="119"/>
      <c r="I503" s="119"/>
      <c r="J503" s="119"/>
      <c r="K503" s="119"/>
      <c r="L503" s="119"/>
      <c r="M503" s="119"/>
      <c r="N503" s="119"/>
    </row>
    <row r="504" spans="2:14">
      <c r="B504" s="118"/>
      <c r="C504" s="118"/>
      <c r="D504" s="118"/>
      <c r="E504" s="118"/>
      <c r="F504" s="118"/>
      <c r="G504" s="118"/>
      <c r="H504" s="119"/>
      <c r="I504" s="119"/>
      <c r="J504" s="119"/>
      <c r="K504" s="119"/>
      <c r="L504" s="119"/>
      <c r="M504" s="119"/>
      <c r="N504" s="119"/>
    </row>
    <row r="505" spans="2:14">
      <c r="B505" s="118"/>
      <c r="C505" s="118"/>
      <c r="D505" s="118"/>
      <c r="E505" s="118"/>
      <c r="F505" s="118"/>
      <c r="G505" s="118"/>
      <c r="H505" s="119"/>
      <c r="I505" s="119"/>
      <c r="J505" s="119"/>
      <c r="K505" s="119"/>
      <c r="L505" s="119"/>
      <c r="M505" s="119"/>
      <c r="N505" s="119"/>
    </row>
    <row r="506" spans="2:14">
      <c r="B506" s="118"/>
      <c r="C506" s="118"/>
      <c r="D506" s="118"/>
      <c r="E506" s="118"/>
      <c r="F506" s="118"/>
      <c r="G506" s="118"/>
      <c r="H506" s="119"/>
      <c r="I506" s="119"/>
      <c r="J506" s="119"/>
      <c r="K506" s="119"/>
      <c r="L506" s="119"/>
      <c r="M506" s="119"/>
      <c r="N506" s="119"/>
    </row>
    <row r="507" spans="2:14">
      <c r="B507" s="118"/>
      <c r="C507" s="118"/>
      <c r="D507" s="118"/>
      <c r="E507" s="118"/>
      <c r="F507" s="118"/>
      <c r="G507" s="118"/>
      <c r="H507" s="119"/>
      <c r="I507" s="119"/>
      <c r="J507" s="119"/>
      <c r="K507" s="119"/>
      <c r="L507" s="119"/>
      <c r="M507" s="119"/>
      <c r="N507" s="119"/>
    </row>
    <row r="508" spans="2:14">
      <c r="B508" s="118"/>
      <c r="C508" s="118"/>
      <c r="D508" s="118"/>
      <c r="E508" s="118"/>
      <c r="F508" s="118"/>
      <c r="G508" s="118"/>
      <c r="H508" s="119"/>
      <c r="I508" s="119"/>
      <c r="J508" s="119"/>
      <c r="K508" s="119"/>
      <c r="L508" s="119"/>
      <c r="M508" s="119"/>
      <c r="N508" s="119"/>
    </row>
    <row r="509" spans="2:14">
      <c r="B509" s="118"/>
      <c r="C509" s="118"/>
      <c r="D509" s="118"/>
      <c r="E509" s="118"/>
      <c r="F509" s="118"/>
      <c r="G509" s="118"/>
      <c r="H509" s="119"/>
      <c r="I509" s="119"/>
      <c r="J509" s="119"/>
      <c r="K509" s="119"/>
      <c r="L509" s="119"/>
      <c r="M509" s="119"/>
      <c r="N509" s="119"/>
    </row>
    <row r="510" spans="2:14">
      <c r="B510" s="118"/>
      <c r="C510" s="118"/>
      <c r="D510" s="118"/>
      <c r="E510" s="118"/>
      <c r="F510" s="118"/>
      <c r="G510" s="118"/>
      <c r="H510" s="119"/>
      <c r="I510" s="119"/>
      <c r="J510" s="119"/>
      <c r="K510" s="119"/>
      <c r="L510" s="119"/>
      <c r="M510" s="119"/>
      <c r="N510" s="119"/>
    </row>
    <row r="511" spans="2:14">
      <c r="B511" s="118"/>
      <c r="C511" s="118"/>
      <c r="D511" s="118"/>
      <c r="E511" s="118"/>
      <c r="F511" s="118"/>
      <c r="G511" s="118"/>
      <c r="H511" s="119"/>
      <c r="I511" s="119"/>
      <c r="J511" s="119"/>
      <c r="K511" s="119"/>
      <c r="L511" s="119"/>
      <c r="M511" s="119"/>
      <c r="N511" s="119"/>
    </row>
    <row r="512" spans="2:14">
      <c r="B512" s="118"/>
      <c r="C512" s="118"/>
      <c r="D512" s="118"/>
      <c r="E512" s="118"/>
      <c r="F512" s="118"/>
      <c r="G512" s="118"/>
      <c r="H512" s="119"/>
      <c r="I512" s="119"/>
      <c r="J512" s="119"/>
      <c r="K512" s="119"/>
      <c r="L512" s="119"/>
      <c r="M512" s="119"/>
      <c r="N512" s="119"/>
    </row>
    <row r="513" spans="2:14">
      <c r="B513" s="118"/>
      <c r="C513" s="118"/>
      <c r="D513" s="118"/>
      <c r="E513" s="118"/>
      <c r="F513" s="118"/>
      <c r="G513" s="118"/>
      <c r="H513" s="119"/>
      <c r="I513" s="119"/>
      <c r="J513" s="119"/>
      <c r="K513" s="119"/>
      <c r="L513" s="119"/>
      <c r="M513" s="119"/>
      <c r="N513" s="119"/>
    </row>
    <row r="514" spans="2:14">
      <c r="B514" s="118"/>
      <c r="C514" s="118"/>
      <c r="D514" s="118"/>
      <c r="E514" s="118"/>
      <c r="F514" s="118"/>
      <c r="G514" s="118"/>
      <c r="H514" s="119"/>
      <c r="I514" s="119"/>
      <c r="J514" s="119"/>
      <c r="K514" s="119"/>
      <c r="L514" s="119"/>
      <c r="M514" s="119"/>
      <c r="N514" s="119"/>
    </row>
    <row r="515" spans="2:14">
      <c r="B515" s="118"/>
      <c r="C515" s="118"/>
      <c r="D515" s="118"/>
      <c r="E515" s="118"/>
      <c r="F515" s="118"/>
      <c r="G515" s="118"/>
      <c r="H515" s="119"/>
      <c r="I515" s="119"/>
      <c r="J515" s="119"/>
      <c r="K515" s="119"/>
      <c r="L515" s="119"/>
      <c r="M515" s="119"/>
      <c r="N515" s="119"/>
    </row>
    <row r="516" spans="2:14">
      <c r="B516" s="118"/>
      <c r="C516" s="118"/>
      <c r="D516" s="118"/>
      <c r="E516" s="118"/>
      <c r="F516" s="118"/>
      <c r="G516" s="118"/>
      <c r="H516" s="119"/>
      <c r="I516" s="119"/>
      <c r="J516" s="119"/>
      <c r="K516" s="119"/>
      <c r="L516" s="119"/>
      <c r="M516" s="119"/>
      <c r="N516" s="119"/>
    </row>
    <row r="517" spans="2:14">
      <c r="B517" s="118"/>
      <c r="C517" s="118"/>
      <c r="D517" s="118"/>
      <c r="E517" s="118"/>
      <c r="F517" s="118"/>
      <c r="G517" s="118"/>
      <c r="H517" s="119"/>
      <c r="I517" s="119"/>
      <c r="J517" s="119"/>
      <c r="K517" s="119"/>
      <c r="L517" s="119"/>
      <c r="M517" s="119"/>
      <c r="N517" s="119"/>
    </row>
    <row r="518" spans="2:14">
      <c r="B518" s="118"/>
      <c r="C518" s="118"/>
      <c r="D518" s="118"/>
      <c r="E518" s="118"/>
      <c r="F518" s="118"/>
      <c r="G518" s="118"/>
      <c r="H518" s="119"/>
      <c r="I518" s="119"/>
      <c r="J518" s="119"/>
      <c r="K518" s="119"/>
      <c r="L518" s="119"/>
      <c r="M518" s="119"/>
      <c r="N518" s="119"/>
    </row>
    <row r="519" spans="2:14">
      <c r="B519" s="118"/>
      <c r="C519" s="118"/>
      <c r="D519" s="118"/>
      <c r="E519" s="118"/>
      <c r="F519" s="118"/>
      <c r="G519" s="118"/>
      <c r="H519" s="119"/>
      <c r="I519" s="119"/>
      <c r="J519" s="119"/>
      <c r="K519" s="119"/>
      <c r="L519" s="119"/>
      <c r="M519" s="119"/>
      <c r="N519" s="119"/>
    </row>
    <row r="520" spans="2:14">
      <c r="B520" s="118"/>
      <c r="C520" s="118"/>
      <c r="D520" s="118"/>
      <c r="E520" s="118"/>
      <c r="F520" s="118"/>
      <c r="G520" s="118"/>
      <c r="H520" s="119"/>
      <c r="I520" s="119"/>
      <c r="J520" s="119"/>
      <c r="K520" s="119"/>
      <c r="L520" s="119"/>
      <c r="M520" s="119"/>
      <c r="N520" s="119"/>
    </row>
    <row r="521" spans="2:14">
      <c r="B521" s="118"/>
      <c r="C521" s="118"/>
      <c r="D521" s="118"/>
      <c r="E521" s="118"/>
      <c r="F521" s="118"/>
      <c r="G521" s="118"/>
      <c r="H521" s="119"/>
      <c r="I521" s="119"/>
      <c r="J521" s="119"/>
      <c r="K521" s="119"/>
      <c r="L521" s="119"/>
      <c r="M521" s="119"/>
      <c r="N521" s="119"/>
    </row>
    <row r="522" spans="2:14">
      <c r="B522" s="118"/>
      <c r="C522" s="118"/>
      <c r="D522" s="118"/>
      <c r="E522" s="118"/>
      <c r="F522" s="118"/>
      <c r="G522" s="118"/>
      <c r="H522" s="119"/>
      <c r="I522" s="119"/>
      <c r="J522" s="119"/>
      <c r="K522" s="119"/>
      <c r="L522" s="119"/>
      <c r="M522" s="119"/>
      <c r="N522" s="119"/>
    </row>
    <row r="523" spans="2:14">
      <c r="B523" s="118"/>
      <c r="C523" s="118"/>
      <c r="D523" s="118"/>
      <c r="E523" s="118"/>
      <c r="F523" s="118"/>
      <c r="G523" s="118"/>
      <c r="H523" s="119"/>
      <c r="I523" s="119"/>
      <c r="J523" s="119"/>
      <c r="K523" s="119"/>
      <c r="L523" s="119"/>
      <c r="M523" s="119"/>
      <c r="N523" s="119"/>
    </row>
    <row r="524" spans="2:14">
      <c r="B524" s="118"/>
      <c r="C524" s="118"/>
      <c r="D524" s="118"/>
      <c r="E524" s="118"/>
      <c r="F524" s="118"/>
      <c r="G524" s="118"/>
      <c r="H524" s="119"/>
      <c r="I524" s="119"/>
      <c r="J524" s="119"/>
      <c r="K524" s="119"/>
      <c r="L524" s="119"/>
      <c r="M524" s="119"/>
      <c r="N524" s="119"/>
    </row>
    <row r="525" spans="2:14">
      <c r="B525" s="118"/>
      <c r="C525" s="118"/>
      <c r="D525" s="118"/>
      <c r="E525" s="118"/>
      <c r="F525" s="118"/>
      <c r="G525" s="118"/>
      <c r="H525" s="119"/>
      <c r="I525" s="119"/>
      <c r="J525" s="119"/>
      <c r="K525" s="119"/>
      <c r="L525" s="119"/>
      <c r="M525" s="119"/>
      <c r="N525" s="119"/>
    </row>
    <row r="526" spans="2:14">
      <c r="B526" s="118"/>
      <c r="C526" s="118"/>
      <c r="D526" s="118"/>
      <c r="E526" s="118"/>
      <c r="F526" s="118"/>
      <c r="G526" s="118"/>
      <c r="H526" s="119"/>
      <c r="I526" s="119"/>
      <c r="J526" s="119"/>
      <c r="K526" s="119"/>
      <c r="L526" s="119"/>
      <c r="M526" s="119"/>
      <c r="N526" s="119"/>
    </row>
    <row r="527" spans="2:14">
      <c r="B527" s="118"/>
      <c r="C527" s="118"/>
      <c r="D527" s="118"/>
      <c r="E527" s="118"/>
      <c r="F527" s="118"/>
      <c r="G527" s="118"/>
      <c r="H527" s="119"/>
      <c r="I527" s="119"/>
      <c r="J527" s="119"/>
      <c r="K527" s="119"/>
      <c r="L527" s="119"/>
      <c r="M527" s="119"/>
      <c r="N527" s="119"/>
    </row>
    <row r="528" spans="2:14">
      <c r="B528" s="118"/>
      <c r="C528" s="118"/>
      <c r="D528" s="118"/>
      <c r="E528" s="118"/>
      <c r="F528" s="118"/>
      <c r="G528" s="118"/>
      <c r="H528" s="119"/>
      <c r="I528" s="119"/>
      <c r="J528" s="119"/>
      <c r="K528" s="119"/>
      <c r="L528" s="119"/>
      <c r="M528" s="119"/>
      <c r="N528" s="119"/>
    </row>
    <row r="529" spans="2:14">
      <c r="B529" s="118"/>
      <c r="C529" s="118"/>
      <c r="D529" s="118"/>
      <c r="E529" s="118"/>
      <c r="F529" s="118"/>
      <c r="G529" s="118"/>
      <c r="H529" s="119"/>
      <c r="I529" s="119"/>
      <c r="J529" s="119"/>
      <c r="K529" s="119"/>
      <c r="L529" s="119"/>
      <c r="M529" s="119"/>
      <c r="N529" s="119"/>
    </row>
    <row r="530" spans="2:14">
      <c r="B530" s="118"/>
      <c r="C530" s="118"/>
      <c r="D530" s="118"/>
      <c r="E530" s="118"/>
      <c r="F530" s="118"/>
      <c r="G530" s="118"/>
      <c r="H530" s="119"/>
      <c r="I530" s="119"/>
      <c r="J530" s="119"/>
      <c r="K530" s="119"/>
      <c r="L530" s="119"/>
      <c r="M530" s="119"/>
      <c r="N530" s="119"/>
    </row>
    <row r="531" spans="2:14">
      <c r="B531" s="118"/>
      <c r="C531" s="118"/>
      <c r="D531" s="118"/>
      <c r="E531" s="118"/>
      <c r="F531" s="118"/>
      <c r="G531" s="118"/>
      <c r="H531" s="119"/>
      <c r="I531" s="119"/>
      <c r="J531" s="119"/>
      <c r="K531" s="119"/>
      <c r="L531" s="119"/>
      <c r="M531" s="119"/>
      <c r="N531" s="119"/>
    </row>
    <row r="532" spans="2:14">
      <c r="B532" s="118"/>
      <c r="C532" s="118"/>
      <c r="D532" s="118"/>
      <c r="E532" s="118"/>
      <c r="F532" s="118"/>
      <c r="G532" s="118"/>
      <c r="H532" s="119"/>
      <c r="I532" s="119"/>
      <c r="J532" s="119"/>
      <c r="K532" s="119"/>
      <c r="L532" s="119"/>
      <c r="M532" s="119"/>
      <c r="N532" s="119"/>
    </row>
    <row r="533" spans="2:14">
      <c r="B533" s="118"/>
      <c r="C533" s="118"/>
      <c r="D533" s="118"/>
      <c r="E533" s="118"/>
      <c r="F533" s="118"/>
      <c r="G533" s="118"/>
      <c r="H533" s="119"/>
      <c r="I533" s="119"/>
      <c r="J533" s="119"/>
      <c r="K533" s="119"/>
      <c r="L533" s="119"/>
      <c r="M533" s="119"/>
      <c r="N533" s="119"/>
    </row>
    <row r="534" spans="2:14">
      <c r="B534" s="118"/>
      <c r="C534" s="118"/>
      <c r="D534" s="118"/>
      <c r="E534" s="118"/>
      <c r="F534" s="118"/>
      <c r="G534" s="118"/>
      <c r="H534" s="119"/>
      <c r="I534" s="119"/>
      <c r="J534" s="119"/>
      <c r="K534" s="119"/>
      <c r="L534" s="119"/>
      <c r="M534" s="119"/>
      <c r="N534" s="119"/>
    </row>
    <row r="535" spans="2:14">
      <c r="B535" s="118"/>
      <c r="C535" s="118"/>
      <c r="D535" s="118"/>
      <c r="E535" s="118"/>
      <c r="F535" s="118"/>
      <c r="G535" s="118"/>
      <c r="H535" s="119"/>
      <c r="I535" s="119"/>
      <c r="J535" s="119"/>
      <c r="K535" s="119"/>
      <c r="L535" s="119"/>
      <c r="M535" s="119"/>
      <c r="N535" s="119"/>
    </row>
    <row r="536" spans="2:14">
      <c r="B536" s="118"/>
      <c r="C536" s="118"/>
      <c r="D536" s="118"/>
      <c r="E536" s="118"/>
      <c r="F536" s="118"/>
      <c r="G536" s="118"/>
      <c r="H536" s="119"/>
      <c r="I536" s="119"/>
      <c r="J536" s="119"/>
      <c r="K536" s="119"/>
      <c r="L536" s="119"/>
      <c r="M536" s="119"/>
      <c r="N536" s="119"/>
    </row>
    <row r="537" spans="2:14">
      <c r="B537" s="118"/>
      <c r="C537" s="118"/>
      <c r="D537" s="118"/>
      <c r="E537" s="118"/>
      <c r="F537" s="118"/>
      <c r="G537" s="118"/>
      <c r="H537" s="119"/>
      <c r="I537" s="119"/>
      <c r="J537" s="119"/>
      <c r="K537" s="119"/>
      <c r="L537" s="119"/>
      <c r="M537" s="119"/>
      <c r="N537" s="119"/>
    </row>
    <row r="538" spans="2:14">
      <c r="B538" s="118"/>
      <c r="C538" s="118"/>
      <c r="D538" s="118"/>
      <c r="E538" s="118"/>
      <c r="F538" s="118"/>
      <c r="G538" s="118"/>
      <c r="H538" s="119"/>
      <c r="I538" s="119"/>
      <c r="J538" s="119"/>
      <c r="K538" s="119"/>
      <c r="L538" s="119"/>
      <c r="M538" s="119"/>
      <c r="N538" s="119"/>
    </row>
    <row r="539" spans="2:14">
      <c r="B539" s="118"/>
      <c r="C539" s="118"/>
      <c r="D539" s="118"/>
      <c r="E539" s="118"/>
      <c r="F539" s="118"/>
      <c r="G539" s="118"/>
      <c r="H539" s="119"/>
      <c r="I539" s="119"/>
      <c r="J539" s="119"/>
      <c r="K539" s="119"/>
      <c r="L539" s="119"/>
      <c r="M539" s="119"/>
      <c r="N539" s="119"/>
    </row>
    <row r="540" spans="2:14">
      <c r="B540" s="118"/>
      <c r="C540" s="118"/>
      <c r="D540" s="118"/>
      <c r="E540" s="118"/>
      <c r="F540" s="118"/>
      <c r="G540" s="118"/>
      <c r="H540" s="119"/>
      <c r="I540" s="119"/>
      <c r="J540" s="119"/>
      <c r="K540" s="119"/>
      <c r="L540" s="119"/>
      <c r="M540" s="119"/>
      <c r="N540" s="119"/>
    </row>
    <row r="541" spans="2:14">
      <c r="B541" s="118"/>
      <c r="C541" s="118"/>
      <c r="D541" s="118"/>
      <c r="E541" s="118"/>
      <c r="F541" s="118"/>
      <c r="G541" s="118"/>
      <c r="H541" s="119"/>
      <c r="I541" s="119"/>
      <c r="J541" s="119"/>
      <c r="K541" s="119"/>
      <c r="L541" s="119"/>
      <c r="M541" s="119"/>
      <c r="N541" s="119"/>
    </row>
    <row r="542" spans="2:14">
      <c r="B542" s="118"/>
      <c r="C542" s="118"/>
      <c r="D542" s="118"/>
      <c r="E542" s="118"/>
      <c r="F542" s="118"/>
      <c r="G542" s="118"/>
      <c r="H542" s="119"/>
      <c r="I542" s="119"/>
      <c r="J542" s="119"/>
      <c r="K542" s="119"/>
      <c r="L542" s="119"/>
      <c r="M542" s="119"/>
      <c r="N542" s="119"/>
    </row>
    <row r="543" spans="2:14">
      <c r="B543" s="118"/>
      <c r="C543" s="118"/>
      <c r="D543" s="118"/>
      <c r="E543" s="118"/>
      <c r="F543" s="118"/>
      <c r="G543" s="118"/>
      <c r="H543" s="119"/>
      <c r="I543" s="119"/>
      <c r="J543" s="119"/>
      <c r="K543" s="119"/>
      <c r="L543" s="119"/>
      <c r="M543" s="119"/>
      <c r="N543" s="119"/>
    </row>
    <row r="544" spans="2:14">
      <c r="B544" s="118"/>
      <c r="C544" s="118"/>
      <c r="D544" s="118"/>
      <c r="E544" s="118"/>
      <c r="F544" s="118"/>
      <c r="G544" s="118"/>
      <c r="H544" s="119"/>
      <c r="I544" s="119"/>
      <c r="J544" s="119"/>
      <c r="K544" s="119"/>
      <c r="L544" s="119"/>
      <c r="M544" s="119"/>
      <c r="N544" s="119"/>
    </row>
    <row r="545" spans="2:14">
      <c r="B545" s="118"/>
      <c r="C545" s="118"/>
      <c r="D545" s="118"/>
      <c r="E545" s="118"/>
      <c r="F545" s="118"/>
      <c r="G545" s="118"/>
      <c r="H545" s="119"/>
      <c r="I545" s="119"/>
      <c r="J545" s="119"/>
      <c r="K545" s="119"/>
      <c r="L545" s="119"/>
      <c r="M545" s="119"/>
      <c r="N545" s="119"/>
    </row>
    <row r="546" spans="2:14">
      <c r="B546" s="118"/>
      <c r="C546" s="118"/>
      <c r="D546" s="118"/>
      <c r="E546" s="118"/>
      <c r="F546" s="118"/>
      <c r="G546" s="118"/>
      <c r="H546" s="119"/>
      <c r="I546" s="119"/>
      <c r="J546" s="119"/>
      <c r="K546" s="119"/>
      <c r="L546" s="119"/>
      <c r="M546" s="119"/>
      <c r="N546" s="119"/>
    </row>
    <row r="547" spans="2:14">
      <c r="B547" s="118"/>
      <c r="C547" s="118"/>
      <c r="D547" s="118"/>
      <c r="E547" s="118"/>
      <c r="F547" s="118"/>
      <c r="G547" s="118"/>
      <c r="H547" s="119"/>
      <c r="I547" s="119"/>
      <c r="J547" s="119"/>
      <c r="K547" s="119"/>
      <c r="L547" s="119"/>
      <c r="M547" s="119"/>
      <c r="N547" s="119"/>
    </row>
    <row r="548" spans="2:14">
      <c r="B548" s="118"/>
      <c r="C548" s="118"/>
      <c r="D548" s="118"/>
      <c r="E548" s="118"/>
      <c r="F548" s="118"/>
      <c r="G548" s="118"/>
      <c r="H548" s="119"/>
      <c r="I548" s="119"/>
      <c r="J548" s="119"/>
      <c r="K548" s="119"/>
      <c r="L548" s="119"/>
      <c r="M548" s="119"/>
      <c r="N548" s="119"/>
    </row>
    <row r="549" spans="2:14">
      <c r="B549" s="118"/>
      <c r="C549" s="118"/>
      <c r="D549" s="118"/>
      <c r="E549" s="118"/>
      <c r="F549" s="118"/>
      <c r="G549" s="118"/>
      <c r="H549" s="119"/>
      <c r="I549" s="119"/>
      <c r="J549" s="119"/>
      <c r="K549" s="119"/>
      <c r="L549" s="119"/>
      <c r="M549" s="119"/>
      <c r="N549" s="119"/>
    </row>
    <row r="550" spans="2:14">
      <c r="B550" s="118"/>
      <c r="C550" s="118"/>
      <c r="D550" s="118"/>
      <c r="E550" s="118"/>
      <c r="F550" s="118"/>
      <c r="G550" s="118"/>
      <c r="H550" s="119"/>
      <c r="I550" s="119"/>
      <c r="J550" s="119"/>
      <c r="K550" s="119"/>
      <c r="L550" s="119"/>
      <c r="M550" s="119"/>
      <c r="N550" s="119"/>
    </row>
    <row r="551" spans="2:14">
      <c r="B551" s="118"/>
      <c r="C551" s="118"/>
      <c r="D551" s="118"/>
      <c r="E551" s="118"/>
      <c r="F551" s="118"/>
      <c r="G551" s="118"/>
      <c r="H551" s="119"/>
      <c r="I551" s="119"/>
      <c r="J551" s="119"/>
      <c r="K551" s="119"/>
      <c r="L551" s="119"/>
      <c r="M551" s="119"/>
      <c r="N551" s="119"/>
    </row>
    <row r="552" spans="2:14">
      <c r="B552" s="118"/>
      <c r="C552" s="118"/>
      <c r="D552" s="118"/>
      <c r="E552" s="118"/>
      <c r="F552" s="118"/>
      <c r="G552" s="118"/>
      <c r="H552" s="119"/>
      <c r="I552" s="119"/>
      <c r="J552" s="119"/>
      <c r="K552" s="119"/>
      <c r="L552" s="119"/>
      <c r="M552" s="119"/>
      <c r="N552" s="119"/>
    </row>
    <row r="553" spans="2:14">
      <c r="B553" s="118"/>
      <c r="C553" s="118"/>
      <c r="D553" s="118"/>
      <c r="E553" s="118"/>
      <c r="F553" s="118"/>
      <c r="G553" s="118"/>
      <c r="H553" s="119"/>
      <c r="I553" s="119"/>
      <c r="J553" s="119"/>
      <c r="K553" s="119"/>
      <c r="L553" s="119"/>
      <c r="M553" s="119"/>
      <c r="N553" s="119"/>
    </row>
    <row r="554" spans="2:14">
      <c r="B554" s="118"/>
      <c r="C554" s="118"/>
      <c r="D554" s="118"/>
      <c r="E554" s="118"/>
      <c r="F554" s="118"/>
      <c r="G554" s="118"/>
      <c r="H554" s="119"/>
      <c r="I554" s="119"/>
      <c r="J554" s="119"/>
      <c r="K554" s="119"/>
      <c r="L554" s="119"/>
      <c r="M554" s="119"/>
      <c r="N554" s="119"/>
    </row>
    <row r="555" spans="2:14">
      <c r="B555" s="118"/>
      <c r="C555" s="118"/>
      <c r="D555" s="118"/>
      <c r="E555" s="118"/>
      <c r="F555" s="118"/>
      <c r="G555" s="118"/>
      <c r="H555" s="119"/>
      <c r="I555" s="119"/>
      <c r="J555" s="119"/>
      <c r="K555" s="119"/>
      <c r="L555" s="119"/>
      <c r="M555" s="119"/>
      <c r="N555" s="119"/>
    </row>
    <row r="556" spans="2:14">
      <c r="B556" s="118"/>
      <c r="C556" s="118"/>
      <c r="D556" s="118"/>
      <c r="E556" s="118"/>
      <c r="F556" s="118"/>
      <c r="G556" s="118"/>
      <c r="H556" s="119"/>
      <c r="I556" s="119"/>
      <c r="J556" s="119"/>
      <c r="K556" s="119"/>
      <c r="L556" s="119"/>
      <c r="M556" s="119"/>
      <c r="N556" s="119"/>
    </row>
    <row r="557" spans="2:14">
      <c r="B557" s="118"/>
      <c r="C557" s="118"/>
      <c r="D557" s="118"/>
      <c r="E557" s="118"/>
      <c r="F557" s="118"/>
      <c r="G557" s="118"/>
      <c r="H557" s="119"/>
      <c r="I557" s="119"/>
      <c r="J557" s="119"/>
      <c r="K557" s="119"/>
      <c r="L557" s="119"/>
      <c r="M557" s="119"/>
      <c r="N557" s="119"/>
    </row>
    <row r="558" spans="2:14">
      <c r="B558" s="118"/>
      <c r="C558" s="118"/>
      <c r="D558" s="118"/>
      <c r="E558" s="118"/>
      <c r="F558" s="118"/>
      <c r="G558" s="118"/>
      <c r="H558" s="119"/>
      <c r="I558" s="119"/>
      <c r="J558" s="119"/>
      <c r="K558" s="119"/>
      <c r="L558" s="119"/>
      <c r="M558" s="119"/>
      <c r="N558" s="119"/>
    </row>
    <row r="559" spans="2:14">
      <c r="B559" s="118"/>
      <c r="C559" s="118"/>
      <c r="D559" s="118"/>
      <c r="E559" s="118"/>
      <c r="F559" s="118"/>
      <c r="G559" s="118"/>
      <c r="H559" s="119"/>
      <c r="I559" s="119"/>
      <c r="J559" s="119"/>
      <c r="K559" s="119"/>
      <c r="L559" s="119"/>
      <c r="M559" s="119"/>
      <c r="N559" s="119"/>
    </row>
    <row r="560" spans="2:14">
      <c r="B560" s="118"/>
      <c r="C560" s="118"/>
      <c r="D560" s="118"/>
      <c r="E560" s="118"/>
      <c r="F560" s="118"/>
      <c r="G560" s="118"/>
      <c r="H560" s="119"/>
      <c r="I560" s="119"/>
      <c r="J560" s="119"/>
      <c r="K560" s="119"/>
      <c r="L560" s="119"/>
      <c r="M560" s="119"/>
      <c r="N560" s="119"/>
    </row>
    <row r="561" spans="2:14">
      <c r="B561" s="118"/>
      <c r="C561" s="118"/>
      <c r="D561" s="118"/>
      <c r="E561" s="118"/>
      <c r="F561" s="118"/>
      <c r="G561" s="118"/>
      <c r="H561" s="119"/>
      <c r="I561" s="119"/>
      <c r="J561" s="119"/>
      <c r="K561" s="119"/>
      <c r="L561" s="119"/>
      <c r="M561" s="119"/>
      <c r="N561" s="119"/>
    </row>
    <row r="562" spans="2:14">
      <c r="B562" s="118"/>
      <c r="C562" s="118"/>
      <c r="D562" s="118"/>
      <c r="E562" s="118"/>
      <c r="F562" s="118"/>
      <c r="G562" s="118"/>
      <c r="H562" s="119"/>
      <c r="I562" s="119"/>
      <c r="J562" s="119"/>
      <c r="K562" s="119"/>
      <c r="L562" s="119"/>
      <c r="M562" s="119"/>
      <c r="N562" s="119"/>
    </row>
    <row r="563" spans="2:14">
      <c r="B563" s="118"/>
      <c r="C563" s="118"/>
      <c r="D563" s="118"/>
      <c r="E563" s="118"/>
      <c r="F563" s="118"/>
      <c r="G563" s="118"/>
      <c r="H563" s="119"/>
      <c r="I563" s="119"/>
      <c r="J563" s="119"/>
      <c r="K563" s="119"/>
      <c r="L563" s="119"/>
      <c r="M563" s="119"/>
      <c r="N563" s="119"/>
    </row>
    <row r="564" spans="2:14">
      <c r="B564" s="118"/>
      <c r="C564" s="118"/>
      <c r="D564" s="118"/>
      <c r="E564" s="118"/>
      <c r="F564" s="118"/>
      <c r="G564" s="118"/>
      <c r="H564" s="119"/>
      <c r="I564" s="119"/>
      <c r="J564" s="119"/>
      <c r="K564" s="119"/>
      <c r="L564" s="119"/>
      <c r="M564" s="119"/>
      <c r="N564" s="119"/>
    </row>
    <row r="565" spans="2:14">
      <c r="B565" s="118"/>
      <c r="C565" s="118"/>
      <c r="D565" s="118"/>
      <c r="E565" s="118"/>
      <c r="F565" s="118"/>
      <c r="G565" s="118"/>
      <c r="H565" s="119"/>
      <c r="I565" s="119"/>
      <c r="J565" s="119"/>
      <c r="K565" s="119"/>
      <c r="L565" s="119"/>
      <c r="M565" s="119"/>
      <c r="N565" s="119"/>
    </row>
    <row r="566" spans="2:14">
      <c r="B566" s="118"/>
      <c r="C566" s="118"/>
      <c r="D566" s="118"/>
      <c r="E566" s="118"/>
      <c r="F566" s="118"/>
      <c r="G566" s="118"/>
      <c r="H566" s="119"/>
      <c r="I566" s="119"/>
      <c r="J566" s="119"/>
      <c r="K566" s="119"/>
      <c r="L566" s="119"/>
      <c r="M566" s="119"/>
      <c r="N566" s="119"/>
    </row>
    <row r="567" spans="2:14">
      <c r="B567" s="118"/>
      <c r="C567" s="118"/>
      <c r="D567" s="118"/>
      <c r="E567" s="118"/>
      <c r="F567" s="118"/>
      <c r="G567" s="118"/>
      <c r="H567" s="119"/>
      <c r="I567" s="119"/>
      <c r="J567" s="119"/>
      <c r="K567" s="119"/>
      <c r="L567" s="119"/>
      <c r="M567" s="119"/>
      <c r="N567" s="119"/>
    </row>
    <row r="568" spans="2:14">
      <c r="B568" s="118"/>
      <c r="C568" s="118"/>
      <c r="D568" s="118"/>
      <c r="E568" s="118"/>
      <c r="F568" s="118"/>
      <c r="G568" s="118"/>
      <c r="H568" s="119"/>
      <c r="I568" s="119"/>
      <c r="J568" s="119"/>
      <c r="K568" s="119"/>
      <c r="L568" s="119"/>
      <c r="M568" s="119"/>
      <c r="N568" s="119"/>
    </row>
    <row r="569" spans="2:14">
      <c r="B569" s="118"/>
      <c r="C569" s="118"/>
      <c r="D569" s="118"/>
      <c r="E569" s="118"/>
      <c r="F569" s="118"/>
      <c r="G569" s="118"/>
      <c r="H569" s="119"/>
      <c r="I569" s="119"/>
      <c r="J569" s="119"/>
      <c r="K569" s="119"/>
      <c r="L569" s="119"/>
      <c r="M569" s="119"/>
      <c r="N569" s="119"/>
    </row>
    <row r="570" spans="2:14">
      <c r="B570" s="118"/>
      <c r="C570" s="118"/>
      <c r="D570" s="118"/>
      <c r="E570" s="118"/>
      <c r="F570" s="118"/>
      <c r="G570" s="118"/>
      <c r="H570" s="119"/>
      <c r="I570" s="119"/>
      <c r="J570" s="119"/>
      <c r="K570" s="119"/>
      <c r="L570" s="119"/>
      <c r="M570" s="119"/>
      <c r="N570" s="119"/>
    </row>
    <row r="571" spans="2:14">
      <c r="B571" s="118"/>
      <c r="C571" s="118"/>
      <c r="D571" s="118"/>
      <c r="E571" s="118"/>
      <c r="F571" s="118"/>
      <c r="G571" s="118"/>
      <c r="H571" s="119"/>
      <c r="I571" s="119"/>
      <c r="J571" s="119"/>
      <c r="K571" s="119"/>
      <c r="L571" s="119"/>
      <c r="M571" s="119"/>
      <c r="N571" s="119"/>
    </row>
    <row r="572" spans="2:14">
      <c r="B572" s="118"/>
      <c r="C572" s="118"/>
      <c r="D572" s="118"/>
      <c r="E572" s="118"/>
      <c r="F572" s="118"/>
      <c r="G572" s="118"/>
      <c r="H572" s="119"/>
      <c r="I572" s="119"/>
      <c r="J572" s="119"/>
      <c r="K572" s="119"/>
      <c r="L572" s="119"/>
      <c r="M572" s="119"/>
      <c r="N572" s="119"/>
    </row>
    <row r="573" spans="2:14">
      <c r="B573" s="118"/>
      <c r="C573" s="118"/>
      <c r="D573" s="118"/>
      <c r="E573" s="118"/>
      <c r="F573" s="118"/>
      <c r="G573" s="118"/>
      <c r="H573" s="119"/>
      <c r="I573" s="119"/>
      <c r="J573" s="119"/>
      <c r="K573" s="119"/>
      <c r="L573" s="119"/>
      <c r="M573" s="119"/>
      <c r="N573" s="119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3 B8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41.855468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9.570312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143</v>
      </c>
      <c r="C1" s="67" t="s" vm="1">
        <v>223</v>
      </c>
    </row>
    <row r="2" spans="2:15">
      <c r="B2" s="46" t="s">
        <v>142</v>
      </c>
      <c r="C2" s="67" t="s">
        <v>224</v>
      </c>
    </row>
    <row r="3" spans="2:15">
      <c r="B3" s="46" t="s">
        <v>144</v>
      </c>
      <c r="C3" s="67" t="s">
        <v>225</v>
      </c>
    </row>
    <row r="4" spans="2:15">
      <c r="B4" s="46" t="s">
        <v>145</v>
      </c>
      <c r="C4" s="67">
        <v>2207</v>
      </c>
    </row>
    <row r="6" spans="2:15" ht="26.25" customHeight="1">
      <c r="B6" s="147" t="s">
        <v>170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2:15" ht="26.25" customHeight="1">
      <c r="B7" s="147" t="s">
        <v>90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</row>
    <row r="8" spans="2:15" s="3" customFormat="1" ht="78.75">
      <c r="B8" s="21" t="s">
        <v>112</v>
      </c>
      <c r="C8" s="29" t="s">
        <v>44</v>
      </c>
      <c r="D8" s="29" t="s">
        <v>116</v>
      </c>
      <c r="E8" s="29" t="s">
        <v>114</v>
      </c>
      <c r="F8" s="29" t="s">
        <v>63</v>
      </c>
      <c r="G8" s="29" t="s">
        <v>14</v>
      </c>
      <c r="H8" s="29" t="s">
        <v>64</v>
      </c>
      <c r="I8" s="29" t="s">
        <v>100</v>
      </c>
      <c r="J8" s="29" t="s">
        <v>200</v>
      </c>
      <c r="K8" s="29" t="s">
        <v>199</v>
      </c>
      <c r="L8" s="29" t="s">
        <v>60</v>
      </c>
      <c r="M8" s="29" t="s">
        <v>57</v>
      </c>
      <c r="N8" s="29" t="s">
        <v>146</v>
      </c>
      <c r="O8" s="19" t="s">
        <v>148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207</v>
      </c>
      <c r="K9" s="31"/>
      <c r="L9" s="31" t="s">
        <v>203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1215.9759028450003</v>
      </c>
      <c r="M11" s="69"/>
      <c r="N11" s="77">
        <f>IFERROR(L11/$L$11,0)</f>
        <v>1</v>
      </c>
      <c r="O11" s="77">
        <f>L11/'סכום נכסי הקרן'!$C$42</f>
        <v>3.6845629072469635E-4</v>
      </c>
    </row>
    <row r="12" spans="2:15" s="4" customFormat="1" ht="18" customHeight="1">
      <c r="B12" s="92" t="s">
        <v>193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1215.9759028449998</v>
      </c>
      <c r="M12" s="69"/>
      <c r="N12" s="77">
        <f t="shared" ref="N12:N15" si="0">IFERROR(L12/$L$11,0)</f>
        <v>0.99999999999999967</v>
      </c>
      <c r="O12" s="77">
        <f>L12/'סכום נכסי הקרן'!$C$42</f>
        <v>3.6845629072469624E-4</v>
      </c>
    </row>
    <row r="13" spans="2:15">
      <c r="B13" s="86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1215.9759028449998</v>
      </c>
      <c r="M13" s="71"/>
      <c r="N13" s="80">
        <f t="shared" si="0"/>
        <v>0.99999999999999967</v>
      </c>
      <c r="O13" s="80">
        <f>L13/'סכום נכסי הקרן'!$C$42</f>
        <v>3.6845629072469624E-4</v>
      </c>
    </row>
    <row r="14" spans="2:15">
      <c r="B14" s="75" t="s">
        <v>1384</v>
      </c>
      <c r="C14" s="69" t="s">
        <v>1385</v>
      </c>
      <c r="D14" s="82" t="s">
        <v>121</v>
      </c>
      <c r="E14" s="69"/>
      <c r="F14" s="82" t="s">
        <v>1256</v>
      </c>
      <c r="G14" s="69" t="s">
        <v>486</v>
      </c>
      <c r="H14" s="69"/>
      <c r="I14" s="82" t="s">
        <v>129</v>
      </c>
      <c r="J14" s="76">
        <v>8517.537580000002</v>
      </c>
      <c r="K14" s="78">
        <v>1469.4</v>
      </c>
      <c r="L14" s="76">
        <v>452.44146044699983</v>
      </c>
      <c r="M14" s="77">
        <v>1.3624386904816743E-5</v>
      </c>
      <c r="N14" s="77">
        <f t="shared" si="0"/>
        <v>0.37208094287759275</v>
      </c>
      <c r="O14" s="77">
        <f>L14/'סכום נכסי הקרן'!$C$42</f>
        <v>1.3709556406202547E-4</v>
      </c>
    </row>
    <row r="15" spans="2:15">
      <c r="B15" s="75" t="s">
        <v>1386</v>
      </c>
      <c r="C15" s="69" t="s">
        <v>1387</v>
      </c>
      <c r="D15" s="82" t="s">
        <v>121</v>
      </c>
      <c r="E15" s="69"/>
      <c r="F15" s="82" t="s">
        <v>1256</v>
      </c>
      <c r="G15" s="69" t="s">
        <v>486</v>
      </c>
      <c r="H15" s="69"/>
      <c r="I15" s="82" t="s">
        <v>129</v>
      </c>
      <c r="J15" s="76">
        <v>1739.7390679999999</v>
      </c>
      <c r="K15" s="78">
        <v>12140.49</v>
      </c>
      <c r="L15" s="76">
        <v>763.53444239800012</v>
      </c>
      <c r="M15" s="77">
        <v>1.7163515376044722E-5</v>
      </c>
      <c r="N15" s="77">
        <f t="shared" si="0"/>
        <v>0.62791905712240692</v>
      </c>
      <c r="O15" s="77">
        <f>L15/'סכום נכסי הקרן'!$C$42</f>
        <v>2.313607266626708E-4</v>
      </c>
    </row>
    <row r="16" spans="2:15">
      <c r="B16" s="72"/>
      <c r="C16" s="69"/>
      <c r="D16" s="69"/>
      <c r="E16" s="69"/>
      <c r="F16" s="69"/>
      <c r="G16" s="69"/>
      <c r="H16" s="69"/>
      <c r="I16" s="69"/>
      <c r="J16" s="76"/>
      <c r="K16" s="78"/>
      <c r="L16" s="69"/>
      <c r="M16" s="69"/>
      <c r="N16" s="77"/>
      <c r="O16" s="69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126" t="s">
        <v>215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126" t="s">
        <v>109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26" t="s">
        <v>198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26" t="s">
        <v>206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2:15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2:15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2:15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2:15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15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2:15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2:15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2:15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2:15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>
      <c r="B325" s="127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>
      <c r="B326" s="127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>
      <c r="B327" s="12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>
      <c r="B328" s="118"/>
      <c r="C328" s="118"/>
      <c r="D328" s="118"/>
      <c r="E328" s="118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>
      <c r="B329" s="118"/>
      <c r="C329" s="118"/>
      <c r="D329" s="118"/>
      <c r="E329" s="118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>
      <c r="B330" s="118"/>
      <c r="C330" s="118"/>
      <c r="D330" s="118"/>
      <c r="E330" s="118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>
      <c r="B331" s="118"/>
      <c r="C331" s="118"/>
      <c r="D331" s="118"/>
      <c r="E331" s="118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2:15">
      <c r="B332" s="118"/>
      <c r="C332" s="118"/>
      <c r="D332" s="118"/>
      <c r="E332" s="118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2:15">
      <c r="B333" s="118"/>
      <c r="C333" s="118"/>
      <c r="D333" s="118"/>
      <c r="E333" s="118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2:15">
      <c r="B334" s="118"/>
      <c r="C334" s="118"/>
      <c r="D334" s="118"/>
      <c r="E334" s="118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15">
      <c r="B335" s="118"/>
      <c r="C335" s="118"/>
      <c r="D335" s="118"/>
      <c r="E335" s="118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2:15">
      <c r="B336" s="118"/>
      <c r="C336" s="118"/>
      <c r="D336" s="118"/>
      <c r="E336" s="118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2:15">
      <c r="B337" s="118"/>
      <c r="C337" s="118"/>
      <c r="D337" s="118"/>
      <c r="E337" s="118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2:15">
      <c r="B338" s="118"/>
      <c r="C338" s="118"/>
      <c r="D338" s="118"/>
      <c r="E338" s="118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2:15">
      <c r="B339" s="118"/>
      <c r="C339" s="118"/>
      <c r="D339" s="118"/>
      <c r="E339" s="118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2:15">
      <c r="B340" s="118"/>
      <c r="C340" s="118"/>
      <c r="D340" s="118"/>
      <c r="E340" s="118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2:15">
      <c r="B341" s="118"/>
      <c r="C341" s="118"/>
      <c r="D341" s="118"/>
      <c r="E341" s="118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2:15">
      <c r="B342" s="118"/>
      <c r="C342" s="118"/>
      <c r="D342" s="118"/>
      <c r="E342" s="118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2:15">
      <c r="B343" s="118"/>
      <c r="C343" s="118"/>
      <c r="D343" s="118"/>
      <c r="E343" s="118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2:15">
      <c r="B344" s="118"/>
      <c r="C344" s="118"/>
      <c r="D344" s="118"/>
      <c r="E344" s="118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2:15">
      <c r="B345" s="118"/>
      <c r="C345" s="118"/>
      <c r="D345" s="118"/>
      <c r="E345" s="118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2:15">
      <c r="B346" s="118"/>
      <c r="C346" s="118"/>
      <c r="D346" s="118"/>
      <c r="E346" s="118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2:15">
      <c r="B347" s="118"/>
      <c r="C347" s="118"/>
      <c r="D347" s="118"/>
      <c r="E347" s="118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2:15">
      <c r="B348" s="118"/>
      <c r="C348" s="118"/>
      <c r="D348" s="118"/>
      <c r="E348" s="118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2:15">
      <c r="B349" s="118"/>
      <c r="C349" s="118"/>
      <c r="D349" s="118"/>
      <c r="E349" s="118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2:15">
      <c r="B350" s="118"/>
      <c r="C350" s="118"/>
      <c r="D350" s="118"/>
      <c r="E350" s="118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2:15">
      <c r="B351" s="118"/>
      <c r="C351" s="118"/>
      <c r="D351" s="118"/>
      <c r="E351" s="118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2:15">
      <c r="B352" s="118"/>
      <c r="C352" s="118"/>
      <c r="D352" s="118"/>
      <c r="E352" s="118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2:15">
      <c r="B353" s="118"/>
      <c r="C353" s="118"/>
      <c r="D353" s="118"/>
      <c r="E353" s="118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2:15">
      <c r="B354" s="118"/>
      <c r="C354" s="118"/>
      <c r="D354" s="118"/>
      <c r="E354" s="118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2:15">
      <c r="B355" s="118"/>
      <c r="C355" s="118"/>
      <c r="D355" s="118"/>
      <c r="E355" s="118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2:15">
      <c r="B356" s="118"/>
      <c r="C356" s="118"/>
      <c r="D356" s="118"/>
      <c r="E356" s="118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2:15">
      <c r="B357" s="118"/>
      <c r="C357" s="118"/>
      <c r="D357" s="118"/>
      <c r="E357" s="118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2:15">
      <c r="B358" s="118"/>
      <c r="C358" s="118"/>
      <c r="D358" s="118"/>
      <c r="E358" s="118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2:15">
      <c r="B359" s="118"/>
      <c r="C359" s="118"/>
      <c r="D359" s="118"/>
      <c r="E359" s="118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2:15">
      <c r="B360" s="118"/>
      <c r="C360" s="118"/>
      <c r="D360" s="118"/>
      <c r="E360" s="118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2:15">
      <c r="B361" s="118"/>
      <c r="C361" s="118"/>
      <c r="D361" s="118"/>
      <c r="E361" s="118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2:15">
      <c r="B362" s="118"/>
      <c r="C362" s="118"/>
      <c r="D362" s="118"/>
      <c r="E362" s="118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</row>
    <row r="363" spans="2:15">
      <c r="B363" s="118"/>
      <c r="C363" s="118"/>
      <c r="D363" s="118"/>
      <c r="E363" s="118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</row>
    <row r="364" spans="2:15">
      <c r="B364" s="118"/>
      <c r="C364" s="118"/>
      <c r="D364" s="118"/>
      <c r="E364" s="118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</row>
    <row r="365" spans="2:15">
      <c r="B365" s="118"/>
      <c r="C365" s="118"/>
      <c r="D365" s="118"/>
      <c r="E365" s="118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</row>
    <row r="366" spans="2:15">
      <c r="B366" s="118"/>
      <c r="C366" s="118"/>
      <c r="D366" s="118"/>
      <c r="E366" s="118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</row>
    <row r="367" spans="2:15">
      <c r="B367" s="118"/>
      <c r="C367" s="118"/>
      <c r="D367" s="118"/>
      <c r="E367" s="118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</row>
    <row r="368" spans="2:15">
      <c r="B368" s="118"/>
      <c r="C368" s="118"/>
      <c r="D368" s="118"/>
      <c r="E368" s="118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</row>
    <row r="369" spans="2:15">
      <c r="B369" s="118"/>
      <c r="C369" s="118"/>
      <c r="D369" s="118"/>
      <c r="E369" s="118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</row>
    <row r="370" spans="2:15">
      <c r="B370" s="118"/>
      <c r="C370" s="118"/>
      <c r="D370" s="118"/>
      <c r="E370" s="118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</row>
    <row r="371" spans="2:15">
      <c r="B371" s="118"/>
      <c r="C371" s="118"/>
      <c r="D371" s="118"/>
      <c r="E371" s="118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</row>
    <row r="372" spans="2:15">
      <c r="B372" s="118"/>
      <c r="C372" s="118"/>
      <c r="D372" s="118"/>
      <c r="E372" s="118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</row>
    <row r="373" spans="2:15">
      <c r="B373" s="118"/>
      <c r="C373" s="118"/>
      <c r="D373" s="118"/>
      <c r="E373" s="118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</row>
    <row r="374" spans="2:15">
      <c r="B374" s="118"/>
      <c r="C374" s="118"/>
      <c r="D374" s="118"/>
      <c r="E374" s="118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</row>
    <row r="375" spans="2:15">
      <c r="B375" s="118"/>
      <c r="C375" s="118"/>
      <c r="D375" s="118"/>
      <c r="E375" s="118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</row>
    <row r="376" spans="2:15">
      <c r="B376" s="118"/>
      <c r="C376" s="118"/>
      <c r="D376" s="118"/>
      <c r="E376" s="118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</row>
    <row r="377" spans="2:15">
      <c r="B377" s="118"/>
      <c r="C377" s="118"/>
      <c r="D377" s="118"/>
      <c r="E377" s="118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</row>
    <row r="378" spans="2:15">
      <c r="B378" s="118"/>
      <c r="C378" s="118"/>
      <c r="D378" s="118"/>
      <c r="E378" s="118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</row>
    <row r="379" spans="2:15">
      <c r="B379" s="118"/>
      <c r="C379" s="118"/>
      <c r="D379" s="118"/>
      <c r="E379" s="118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</row>
    <row r="380" spans="2:15">
      <c r="B380" s="118"/>
      <c r="C380" s="118"/>
      <c r="D380" s="118"/>
      <c r="E380" s="118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</row>
    <row r="381" spans="2:15">
      <c r="B381" s="118"/>
      <c r="C381" s="118"/>
      <c r="D381" s="118"/>
      <c r="E381" s="118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</row>
    <row r="382" spans="2:15">
      <c r="B382" s="118"/>
      <c r="C382" s="118"/>
      <c r="D382" s="118"/>
      <c r="E382" s="118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</row>
    <row r="383" spans="2:15">
      <c r="B383" s="118"/>
      <c r="C383" s="118"/>
      <c r="D383" s="118"/>
      <c r="E383" s="118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</row>
    <row r="384" spans="2:15">
      <c r="B384" s="118"/>
      <c r="C384" s="118"/>
      <c r="D384" s="118"/>
      <c r="E384" s="118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</row>
    <row r="385" spans="2:15">
      <c r="B385" s="118"/>
      <c r="C385" s="118"/>
      <c r="D385" s="118"/>
      <c r="E385" s="118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</row>
    <row r="386" spans="2:15">
      <c r="B386" s="118"/>
      <c r="C386" s="118"/>
      <c r="D386" s="118"/>
      <c r="E386" s="118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</row>
    <row r="387" spans="2:15">
      <c r="B387" s="118"/>
      <c r="C387" s="118"/>
      <c r="D387" s="118"/>
      <c r="E387" s="118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</row>
    <row r="388" spans="2:15">
      <c r="B388" s="118"/>
      <c r="C388" s="118"/>
      <c r="D388" s="118"/>
      <c r="E388" s="118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</row>
    <row r="389" spans="2:15">
      <c r="B389" s="118"/>
      <c r="C389" s="118"/>
      <c r="D389" s="118"/>
      <c r="E389" s="118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</row>
    <row r="390" spans="2:15">
      <c r="B390" s="118"/>
      <c r="C390" s="118"/>
      <c r="D390" s="118"/>
      <c r="E390" s="118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</row>
    <row r="391" spans="2:15">
      <c r="B391" s="118"/>
      <c r="C391" s="118"/>
      <c r="D391" s="118"/>
      <c r="E391" s="118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</row>
    <row r="392" spans="2:15">
      <c r="B392" s="118"/>
      <c r="C392" s="118"/>
      <c r="D392" s="118"/>
      <c r="E392" s="118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</row>
    <row r="393" spans="2:15">
      <c r="B393" s="118"/>
      <c r="C393" s="118"/>
      <c r="D393" s="118"/>
      <c r="E393" s="118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</row>
    <row r="394" spans="2:15">
      <c r="B394" s="118"/>
      <c r="C394" s="118"/>
      <c r="D394" s="118"/>
      <c r="E394" s="118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</row>
    <row r="395" spans="2:15">
      <c r="B395" s="118"/>
      <c r="C395" s="118"/>
      <c r="D395" s="118"/>
      <c r="E395" s="118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</row>
    <row r="396" spans="2:15">
      <c r="B396" s="118"/>
      <c r="C396" s="118"/>
      <c r="D396" s="118"/>
      <c r="E396" s="118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</row>
    <row r="397" spans="2:15">
      <c r="B397" s="118"/>
      <c r="C397" s="118"/>
      <c r="D397" s="118"/>
      <c r="E397" s="118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</row>
    <row r="398" spans="2:15">
      <c r="B398" s="118"/>
      <c r="C398" s="118"/>
      <c r="D398" s="118"/>
      <c r="E398" s="118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</row>
    <row r="399" spans="2:15">
      <c r="B399" s="118"/>
      <c r="C399" s="118"/>
      <c r="D399" s="118"/>
      <c r="E399" s="118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</row>
    <row r="400" spans="2:15">
      <c r="B400" s="118"/>
      <c r="C400" s="118"/>
      <c r="D400" s="118"/>
      <c r="E400" s="118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</row>
    <row r="401" spans="2:15">
      <c r="B401" s="118"/>
      <c r="C401" s="118"/>
      <c r="D401" s="118"/>
      <c r="E401" s="118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</row>
    <row r="402" spans="2:15">
      <c r="B402" s="118"/>
      <c r="C402" s="118"/>
      <c r="D402" s="118"/>
      <c r="E402" s="118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</row>
    <row r="403" spans="2:15">
      <c r="B403" s="118"/>
      <c r="C403" s="118"/>
      <c r="D403" s="118"/>
      <c r="E403" s="118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</row>
    <row r="404" spans="2:15">
      <c r="B404" s="118"/>
      <c r="C404" s="118"/>
      <c r="D404" s="118"/>
      <c r="E404" s="118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</row>
    <row r="405" spans="2:15">
      <c r="B405" s="118"/>
      <c r="C405" s="118"/>
      <c r="D405" s="118"/>
      <c r="E405" s="118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</row>
    <row r="406" spans="2:15">
      <c r="B406" s="118"/>
      <c r="C406" s="118"/>
      <c r="D406" s="118"/>
      <c r="E406" s="118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</row>
    <row r="407" spans="2:15">
      <c r="B407" s="118"/>
      <c r="C407" s="118"/>
      <c r="D407" s="118"/>
      <c r="E407" s="118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</row>
    <row r="408" spans="2:15">
      <c r="B408" s="118"/>
      <c r="C408" s="118"/>
      <c r="D408" s="118"/>
      <c r="E408" s="118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</row>
    <row r="409" spans="2:15">
      <c r="B409" s="118"/>
      <c r="C409" s="118"/>
      <c r="D409" s="118"/>
      <c r="E409" s="118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</row>
    <row r="410" spans="2:15">
      <c r="B410" s="118"/>
      <c r="C410" s="118"/>
      <c r="D410" s="118"/>
      <c r="E410" s="118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</row>
    <row r="411" spans="2:15">
      <c r="B411" s="118"/>
      <c r="C411" s="118"/>
      <c r="D411" s="118"/>
      <c r="E411" s="118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</row>
    <row r="412" spans="2:15">
      <c r="B412" s="118"/>
      <c r="C412" s="118"/>
      <c r="D412" s="118"/>
      <c r="E412" s="118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</row>
    <row r="413" spans="2:15">
      <c r="B413" s="118"/>
      <c r="C413" s="118"/>
      <c r="D413" s="118"/>
      <c r="E413" s="118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</row>
    <row r="414" spans="2:15">
      <c r="B414" s="118"/>
      <c r="C414" s="118"/>
      <c r="D414" s="118"/>
      <c r="E414" s="118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</row>
    <row r="415" spans="2:15">
      <c r="B415" s="118"/>
      <c r="C415" s="118"/>
      <c r="D415" s="118"/>
      <c r="E415" s="118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</row>
    <row r="416" spans="2:15">
      <c r="B416" s="118"/>
      <c r="C416" s="118"/>
      <c r="D416" s="118"/>
      <c r="E416" s="118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</row>
    <row r="417" spans="2:15">
      <c r="B417" s="118"/>
      <c r="C417" s="118"/>
      <c r="D417" s="118"/>
      <c r="E417" s="118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</row>
    <row r="418" spans="2:15">
      <c r="B418" s="118"/>
      <c r="C418" s="118"/>
      <c r="D418" s="118"/>
      <c r="E418" s="118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</row>
    <row r="419" spans="2:15">
      <c r="B419" s="118"/>
      <c r="C419" s="118"/>
      <c r="D419" s="118"/>
      <c r="E419" s="118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</row>
    <row r="420" spans="2:15">
      <c r="B420" s="118"/>
      <c r="C420" s="118"/>
      <c r="D420" s="118"/>
      <c r="E420" s="118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</row>
    <row r="421" spans="2:15">
      <c r="B421" s="118"/>
      <c r="C421" s="118"/>
      <c r="D421" s="118"/>
      <c r="E421" s="118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</row>
    <row r="422" spans="2:15">
      <c r="B422" s="118"/>
      <c r="C422" s="118"/>
      <c r="D422" s="118"/>
      <c r="E422" s="118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</row>
    <row r="423" spans="2:15">
      <c r="B423" s="118"/>
      <c r="C423" s="118"/>
      <c r="D423" s="118"/>
      <c r="E423" s="118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</row>
    <row r="424" spans="2:15">
      <c r="B424" s="118"/>
      <c r="C424" s="118"/>
      <c r="D424" s="118"/>
      <c r="E424" s="118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</row>
    <row r="425" spans="2:15">
      <c r="B425" s="118"/>
      <c r="C425" s="118"/>
      <c r="D425" s="118"/>
      <c r="E425" s="118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</row>
    <row r="426" spans="2:15">
      <c r="B426" s="118"/>
      <c r="C426" s="118"/>
      <c r="D426" s="118"/>
      <c r="E426" s="118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</row>
    <row r="427" spans="2:15">
      <c r="B427" s="118"/>
      <c r="C427" s="118"/>
      <c r="D427" s="118"/>
      <c r="E427" s="118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</row>
    <row r="428" spans="2:15">
      <c r="B428" s="118"/>
      <c r="C428" s="118"/>
      <c r="D428" s="118"/>
      <c r="E428" s="118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</row>
    <row r="429" spans="2:15">
      <c r="B429" s="118"/>
      <c r="C429" s="118"/>
      <c r="D429" s="118"/>
      <c r="E429" s="118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</row>
    <row r="430" spans="2:15">
      <c r="B430" s="118"/>
      <c r="C430" s="118"/>
      <c r="D430" s="118"/>
      <c r="E430" s="118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</row>
    <row r="431" spans="2:15">
      <c r="B431" s="118"/>
      <c r="C431" s="118"/>
      <c r="D431" s="118"/>
      <c r="E431" s="118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</row>
    <row r="432" spans="2:15">
      <c r="B432" s="118"/>
      <c r="C432" s="118"/>
      <c r="D432" s="118"/>
      <c r="E432" s="118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</row>
    <row r="433" spans="2:15">
      <c r="B433" s="118"/>
      <c r="C433" s="118"/>
      <c r="D433" s="118"/>
      <c r="E433" s="118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</row>
    <row r="434" spans="2:15">
      <c r="B434" s="118"/>
      <c r="C434" s="118"/>
      <c r="D434" s="118"/>
      <c r="E434" s="118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</row>
    <row r="435" spans="2:15">
      <c r="B435" s="118"/>
      <c r="C435" s="118"/>
      <c r="D435" s="118"/>
      <c r="E435" s="118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</row>
    <row r="436" spans="2:15">
      <c r="B436" s="118"/>
      <c r="C436" s="118"/>
      <c r="D436" s="118"/>
      <c r="E436" s="118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</row>
    <row r="437" spans="2:15">
      <c r="B437" s="118"/>
      <c r="C437" s="118"/>
      <c r="D437" s="118"/>
      <c r="E437" s="118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</row>
    <row r="438" spans="2:15">
      <c r="B438" s="118"/>
      <c r="C438" s="118"/>
      <c r="D438" s="118"/>
      <c r="E438" s="118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</row>
    <row r="439" spans="2:15">
      <c r="B439" s="118"/>
      <c r="C439" s="118"/>
      <c r="D439" s="118"/>
      <c r="E439" s="118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</row>
    <row r="440" spans="2:15">
      <c r="B440" s="118"/>
      <c r="C440" s="118"/>
      <c r="D440" s="118"/>
      <c r="E440" s="118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</row>
    <row r="441" spans="2:15">
      <c r="B441" s="118"/>
      <c r="C441" s="118"/>
      <c r="D441" s="118"/>
      <c r="E441" s="118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</row>
    <row r="442" spans="2:15">
      <c r="B442" s="118"/>
      <c r="C442" s="118"/>
      <c r="D442" s="118"/>
      <c r="E442" s="118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</row>
    <row r="443" spans="2:15">
      <c r="B443" s="118"/>
      <c r="C443" s="118"/>
      <c r="D443" s="118"/>
      <c r="E443" s="118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</row>
    <row r="444" spans="2:15">
      <c r="B444" s="118"/>
      <c r="C444" s="118"/>
      <c r="D444" s="118"/>
      <c r="E444" s="118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</row>
    <row r="445" spans="2:15">
      <c r="B445" s="118"/>
      <c r="C445" s="118"/>
      <c r="D445" s="118"/>
      <c r="E445" s="118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</row>
    <row r="446" spans="2:15">
      <c r="B446" s="118"/>
      <c r="C446" s="118"/>
      <c r="D446" s="118"/>
      <c r="E446" s="118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</row>
    <row r="447" spans="2:15">
      <c r="B447" s="118"/>
      <c r="C447" s="118"/>
      <c r="D447" s="118"/>
      <c r="E447" s="118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</row>
    <row r="448" spans="2:15">
      <c r="B448" s="118"/>
      <c r="C448" s="118"/>
      <c r="D448" s="118"/>
      <c r="E448" s="118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</row>
    <row r="449" spans="2:15">
      <c r="B449" s="118"/>
      <c r="C449" s="118"/>
      <c r="D449" s="118"/>
      <c r="E449" s="118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</row>
    <row r="450" spans="2:15">
      <c r="B450" s="118"/>
      <c r="C450" s="118"/>
      <c r="D450" s="118"/>
      <c r="E450" s="118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</row>
    <row r="451" spans="2:15">
      <c r="B451" s="118"/>
      <c r="C451" s="118"/>
      <c r="D451" s="118"/>
      <c r="E451" s="118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</row>
    <row r="452" spans="2:15">
      <c r="B452" s="118"/>
      <c r="C452" s="118"/>
      <c r="D452" s="118"/>
      <c r="E452" s="118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</row>
    <row r="453" spans="2:15">
      <c r="B453" s="118"/>
      <c r="C453" s="118"/>
      <c r="D453" s="118"/>
      <c r="E453" s="118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</row>
    <row r="454" spans="2:15">
      <c r="B454" s="118"/>
      <c r="C454" s="118"/>
      <c r="D454" s="118"/>
      <c r="E454" s="118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</row>
    <row r="455" spans="2:15">
      <c r="B455" s="118"/>
      <c r="C455" s="118"/>
      <c r="D455" s="118"/>
      <c r="E455" s="118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</row>
    <row r="456" spans="2:15">
      <c r="B456" s="118"/>
      <c r="C456" s="118"/>
      <c r="D456" s="118"/>
      <c r="E456" s="118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</row>
    <row r="457" spans="2:15">
      <c r="B457" s="118"/>
      <c r="C457" s="118"/>
      <c r="D457" s="118"/>
      <c r="E457" s="118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</row>
    <row r="458" spans="2:15">
      <c r="B458" s="118"/>
      <c r="C458" s="118"/>
      <c r="D458" s="118"/>
      <c r="E458" s="118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</row>
    <row r="459" spans="2:15">
      <c r="B459" s="118"/>
      <c r="C459" s="118"/>
      <c r="D459" s="118"/>
      <c r="E459" s="118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</row>
    <row r="460" spans="2:15">
      <c r="B460" s="118"/>
      <c r="C460" s="118"/>
      <c r="D460" s="118"/>
      <c r="E460" s="118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</row>
    <row r="461" spans="2:15">
      <c r="B461" s="118"/>
      <c r="C461" s="118"/>
      <c r="D461" s="118"/>
      <c r="E461" s="118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</row>
    <row r="462" spans="2:15">
      <c r="B462" s="118"/>
      <c r="C462" s="118"/>
      <c r="D462" s="118"/>
      <c r="E462" s="118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</row>
    <row r="463" spans="2:15">
      <c r="B463" s="118"/>
      <c r="C463" s="118"/>
      <c r="D463" s="118"/>
      <c r="E463" s="118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</row>
    <row r="464" spans="2:15">
      <c r="B464" s="118"/>
      <c r="C464" s="118"/>
      <c r="D464" s="118"/>
      <c r="E464" s="118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</row>
    <row r="465" spans="2:15">
      <c r="B465" s="118"/>
      <c r="C465" s="118"/>
      <c r="D465" s="118"/>
      <c r="E465" s="118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</row>
    <row r="466" spans="2:15">
      <c r="B466" s="118"/>
      <c r="C466" s="118"/>
      <c r="D466" s="118"/>
      <c r="E466" s="118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</row>
    <row r="467" spans="2:15">
      <c r="B467" s="118"/>
      <c r="C467" s="118"/>
      <c r="D467" s="118"/>
      <c r="E467" s="118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</row>
    <row r="468" spans="2:15">
      <c r="B468" s="118"/>
      <c r="C468" s="118"/>
      <c r="D468" s="118"/>
      <c r="E468" s="118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</row>
    <row r="469" spans="2:15">
      <c r="B469" s="118"/>
      <c r="C469" s="118"/>
      <c r="D469" s="118"/>
      <c r="E469" s="118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</row>
    <row r="470" spans="2:15">
      <c r="B470" s="118"/>
      <c r="C470" s="118"/>
      <c r="D470" s="118"/>
      <c r="E470" s="118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</row>
    <row r="471" spans="2:15">
      <c r="B471" s="118"/>
      <c r="C471" s="118"/>
      <c r="D471" s="118"/>
      <c r="E471" s="118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</row>
    <row r="472" spans="2:15">
      <c r="B472" s="118"/>
      <c r="C472" s="118"/>
      <c r="D472" s="118"/>
      <c r="E472" s="118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</row>
    <row r="473" spans="2:15">
      <c r="B473" s="118"/>
      <c r="C473" s="118"/>
      <c r="D473" s="118"/>
      <c r="E473" s="118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</row>
    <row r="474" spans="2:15">
      <c r="B474" s="118"/>
      <c r="C474" s="118"/>
      <c r="D474" s="118"/>
      <c r="E474" s="118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</row>
    <row r="475" spans="2:15">
      <c r="B475" s="118"/>
      <c r="C475" s="118"/>
      <c r="D475" s="118"/>
      <c r="E475" s="118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</row>
    <row r="476" spans="2:15">
      <c r="B476" s="118"/>
      <c r="C476" s="118"/>
      <c r="D476" s="118"/>
      <c r="E476" s="118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</row>
    <row r="477" spans="2:15">
      <c r="B477" s="118"/>
      <c r="C477" s="118"/>
      <c r="D477" s="118"/>
      <c r="E477" s="118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</row>
    <row r="478" spans="2:15">
      <c r="B478" s="118"/>
      <c r="C478" s="118"/>
      <c r="D478" s="118"/>
      <c r="E478" s="118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</row>
    <row r="479" spans="2:15">
      <c r="B479" s="118"/>
      <c r="C479" s="118"/>
      <c r="D479" s="118"/>
      <c r="E479" s="118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</row>
    <row r="480" spans="2:15">
      <c r="B480" s="118"/>
      <c r="C480" s="118"/>
      <c r="D480" s="118"/>
      <c r="E480" s="118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</row>
    <row r="481" spans="2:15">
      <c r="B481" s="118"/>
      <c r="C481" s="118"/>
      <c r="D481" s="118"/>
      <c r="E481" s="118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</row>
    <row r="482" spans="2:15">
      <c r="B482" s="118"/>
      <c r="C482" s="118"/>
      <c r="D482" s="118"/>
      <c r="E482" s="118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</row>
    <row r="483" spans="2:15">
      <c r="B483" s="118"/>
      <c r="C483" s="118"/>
      <c r="D483" s="118"/>
      <c r="E483" s="118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</row>
    <row r="484" spans="2:15">
      <c r="B484" s="118"/>
      <c r="C484" s="118"/>
      <c r="D484" s="118"/>
      <c r="E484" s="118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</row>
    <row r="485" spans="2:15">
      <c r="B485" s="118"/>
      <c r="C485" s="118"/>
      <c r="D485" s="118"/>
      <c r="E485" s="118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</row>
    <row r="486" spans="2:15">
      <c r="B486" s="118"/>
      <c r="C486" s="118"/>
      <c r="D486" s="118"/>
      <c r="E486" s="118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</row>
    <row r="487" spans="2:15">
      <c r="B487" s="118"/>
      <c r="C487" s="118"/>
      <c r="D487" s="118"/>
      <c r="E487" s="118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</row>
    <row r="488" spans="2:15">
      <c r="B488" s="118"/>
      <c r="C488" s="118"/>
      <c r="D488" s="118"/>
      <c r="E488" s="118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</row>
    <row r="489" spans="2:15">
      <c r="B489" s="118"/>
      <c r="C489" s="118"/>
      <c r="D489" s="118"/>
      <c r="E489" s="118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</row>
    <row r="490" spans="2:15">
      <c r="B490" s="118"/>
      <c r="C490" s="118"/>
      <c r="D490" s="118"/>
      <c r="E490" s="118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</row>
    <row r="491" spans="2:15">
      <c r="B491" s="118"/>
      <c r="C491" s="118"/>
      <c r="D491" s="118"/>
      <c r="E491" s="118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</row>
    <row r="492" spans="2:15">
      <c r="B492" s="118"/>
      <c r="C492" s="118"/>
      <c r="D492" s="118"/>
      <c r="E492" s="118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</row>
    <row r="493" spans="2:15">
      <c r="B493" s="118"/>
      <c r="C493" s="118"/>
      <c r="D493" s="118"/>
      <c r="E493" s="118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</row>
    <row r="494" spans="2:15">
      <c r="B494" s="118"/>
      <c r="C494" s="118"/>
      <c r="D494" s="118"/>
      <c r="E494" s="118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</row>
    <row r="495" spans="2:15">
      <c r="B495" s="118"/>
      <c r="C495" s="118"/>
      <c r="D495" s="118"/>
      <c r="E495" s="118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</row>
    <row r="496" spans="2:15">
      <c r="B496" s="118"/>
      <c r="C496" s="118"/>
      <c r="D496" s="118"/>
      <c r="E496" s="118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</row>
    <row r="497" spans="2:15">
      <c r="B497" s="118"/>
      <c r="C497" s="118"/>
      <c r="D497" s="118"/>
      <c r="E497" s="118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</row>
    <row r="498" spans="2:15">
      <c r="B498" s="118"/>
      <c r="C498" s="118"/>
      <c r="D498" s="118"/>
      <c r="E498" s="118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</row>
    <row r="499" spans="2:15">
      <c r="B499" s="118"/>
      <c r="C499" s="118"/>
      <c r="D499" s="118"/>
      <c r="E499" s="118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</row>
    <row r="500" spans="2:15">
      <c r="B500" s="118"/>
      <c r="C500" s="118"/>
      <c r="D500" s="118"/>
      <c r="E500" s="118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</row>
    <row r="501" spans="2:15">
      <c r="B501" s="118"/>
      <c r="C501" s="118"/>
      <c r="D501" s="118"/>
      <c r="E501" s="118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</row>
    <row r="502" spans="2:15">
      <c r="B502" s="118"/>
      <c r="C502" s="118"/>
      <c r="D502" s="118"/>
      <c r="E502" s="118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</row>
    <row r="503" spans="2:15">
      <c r="B503" s="118"/>
      <c r="C503" s="118"/>
      <c r="D503" s="118"/>
      <c r="E503" s="118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</row>
    <row r="504" spans="2:15">
      <c r="B504" s="118"/>
      <c r="C504" s="118"/>
      <c r="D504" s="118"/>
      <c r="E504" s="118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</row>
    <row r="505" spans="2:15">
      <c r="B505" s="118"/>
      <c r="C505" s="118"/>
      <c r="D505" s="118"/>
      <c r="E505" s="118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</row>
    <row r="506" spans="2:15">
      <c r="B506" s="118"/>
      <c r="C506" s="118"/>
      <c r="D506" s="118"/>
      <c r="E506" s="118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</row>
    <row r="507" spans="2:15">
      <c r="B507" s="118"/>
      <c r="C507" s="118"/>
      <c r="D507" s="118"/>
      <c r="E507" s="118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</row>
    <row r="508" spans="2:15">
      <c r="B508" s="118"/>
      <c r="C508" s="118"/>
      <c r="D508" s="118"/>
      <c r="E508" s="118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</row>
    <row r="509" spans="2:15">
      <c r="B509" s="118"/>
      <c r="C509" s="118"/>
      <c r="D509" s="118"/>
      <c r="E509" s="118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</row>
    <row r="510" spans="2:15">
      <c r="B510" s="118"/>
      <c r="C510" s="118"/>
      <c r="D510" s="118"/>
      <c r="E510" s="118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</row>
    <row r="511" spans="2:15">
      <c r="B511" s="118"/>
      <c r="C511" s="118"/>
      <c r="D511" s="118"/>
      <c r="E511" s="118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</row>
    <row r="512" spans="2:15">
      <c r="B512" s="118"/>
      <c r="C512" s="118"/>
      <c r="D512" s="118"/>
      <c r="E512" s="118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</row>
    <row r="513" spans="2:15">
      <c r="B513" s="118"/>
      <c r="C513" s="118"/>
      <c r="D513" s="118"/>
      <c r="E513" s="118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</row>
    <row r="514" spans="2:15">
      <c r="B514" s="118"/>
      <c r="C514" s="118"/>
      <c r="D514" s="118"/>
      <c r="E514" s="118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</row>
    <row r="515" spans="2:15">
      <c r="B515" s="118"/>
      <c r="C515" s="118"/>
      <c r="D515" s="118"/>
      <c r="E515" s="118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</row>
    <row r="516" spans="2:15">
      <c r="B516" s="118"/>
      <c r="C516" s="118"/>
      <c r="D516" s="118"/>
      <c r="E516" s="11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</row>
    <row r="517" spans="2:15">
      <c r="B517" s="118"/>
      <c r="C517" s="118"/>
      <c r="D517" s="118"/>
      <c r="E517" s="118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</row>
    <row r="518" spans="2:15">
      <c r="B518" s="118"/>
      <c r="C518" s="118"/>
      <c r="D518" s="118"/>
      <c r="E518" s="118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</row>
    <row r="519" spans="2:15">
      <c r="B519" s="118"/>
      <c r="C519" s="118"/>
      <c r="D519" s="118"/>
      <c r="E519" s="118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</row>
    <row r="520" spans="2:15">
      <c r="B520" s="118"/>
      <c r="C520" s="118"/>
      <c r="D520" s="118"/>
      <c r="E520" s="118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</row>
    <row r="521" spans="2:15">
      <c r="B521" s="118"/>
      <c r="C521" s="118"/>
      <c r="D521" s="118"/>
      <c r="E521" s="118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</row>
    <row r="522" spans="2:15">
      <c r="B522" s="118"/>
      <c r="C522" s="118"/>
      <c r="D522" s="118"/>
      <c r="E522" s="118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</row>
    <row r="523" spans="2:15">
      <c r="B523" s="118"/>
      <c r="C523" s="118"/>
      <c r="D523" s="118"/>
      <c r="E523" s="118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</row>
    <row r="524" spans="2:15">
      <c r="B524" s="118"/>
      <c r="C524" s="118"/>
      <c r="D524" s="118"/>
      <c r="E524" s="11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</row>
    <row r="525" spans="2:15">
      <c r="B525" s="118"/>
      <c r="C525" s="118"/>
      <c r="D525" s="118"/>
      <c r="E525" s="118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8 B2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5.57031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143</v>
      </c>
      <c r="C1" s="67" t="s" vm="1">
        <v>223</v>
      </c>
    </row>
    <row r="2" spans="2:12">
      <c r="B2" s="46" t="s">
        <v>142</v>
      </c>
      <c r="C2" s="67" t="s">
        <v>224</v>
      </c>
    </row>
    <row r="3" spans="2:12">
      <c r="B3" s="46" t="s">
        <v>144</v>
      </c>
      <c r="C3" s="67" t="s">
        <v>225</v>
      </c>
    </row>
    <row r="4" spans="2:12">
      <c r="B4" s="46" t="s">
        <v>145</v>
      </c>
      <c r="C4" s="67">
        <v>2207</v>
      </c>
    </row>
    <row r="6" spans="2:12" ht="26.25" customHeight="1">
      <c r="B6" s="147" t="s">
        <v>170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12" ht="26.25" customHeight="1">
      <c r="B7" s="147" t="s">
        <v>91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</row>
    <row r="8" spans="2:12" s="3" customFormat="1" ht="78.75">
      <c r="B8" s="21" t="s">
        <v>113</v>
      </c>
      <c r="C8" s="29" t="s">
        <v>44</v>
      </c>
      <c r="D8" s="29" t="s">
        <v>116</v>
      </c>
      <c r="E8" s="29" t="s">
        <v>63</v>
      </c>
      <c r="F8" s="29" t="s">
        <v>100</v>
      </c>
      <c r="G8" s="29" t="s">
        <v>200</v>
      </c>
      <c r="H8" s="29" t="s">
        <v>199</v>
      </c>
      <c r="I8" s="29" t="s">
        <v>60</v>
      </c>
      <c r="J8" s="29" t="s">
        <v>57</v>
      </c>
      <c r="K8" s="29" t="s">
        <v>146</v>
      </c>
      <c r="L8" s="65" t="s">
        <v>148</v>
      </c>
    </row>
    <row r="9" spans="2:12" s="3" customFormat="1" ht="25.5">
      <c r="B9" s="14"/>
      <c r="C9" s="15"/>
      <c r="D9" s="15"/>
      <c r="E9" s="15"/>
      <c r="F9" s="15"/>
      <c r="G9" s="15" t="s">
        <v>207</v>
      </c>
      <c r="H9" s="15"/>
      <c r="I9" s="15" t="s">
        <v>203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47</v>
      </c>
      <c r="C11" s="69"/>
      <c r="D11" s="69"/>
      <c r="E11" s="69"/>
      <c r="F11" s="69"/>
      <c r="G11" s="76"/>
      <c r="H11" s="78"/>
      <c r="I11" s="76">
        <v>3.9900168699999998</v>
      </c>
      <c r="J11" s="69"/>
      <c r="K11" s="77">
        <f>IFERROR(I11/$I$11,0)</f>
        <v>1</v>
      </c>
      <c r="L11" s="77">
        <f>I11/'סכום נכסי הקרן'!$C$42</f>
        <v>1.2090262746239321E-6</v>
      </c>
    </row>
    <row r="12" spans="2:12" s="4" customFormat="1" ht="18" customHeight="1">
      <c r="B12" s="92" t="s">
        <v>24</v>
      </c>
      <c r="C12" s="69"/>
      <c r="D12" s="69"/>
      <c r="E12" s="69"/>
      <c r="F12" s="69"/>
      <c r="G12" s="76"/>
      <c r="H12" s="78"/>
      <c r="I12" s="76">
        <v>3.7802711710000003</v>
      </c>
      <c r="J12" s="69"/>
      <c r="K12" s="77">
        <f t="shared" ref="K12:K21" si="0">IFERROR(I12/$I$11,0)</f>
        <v>0.94743237789869306</v>
      </c>
      <c r="L12" s="77">
        <f>I12/'סכום נכסי הקרן'!$C$42</f>
        <v>1.1454706383089503E-6</v>
      </c>
    </row>
    <row r="13" spans="2:12">
      <c r="B13" s="86" t="s">
        <v>1388</v>
      </c>
      <c r="C13" s="71"/>
      <c r="D13" s="71"/>
      <c r="E13" s="71"/>
      <c r="F13" s="71"/>
      <c r="G13" s="79"/>
      <c r="H13" s="81"/>
      <c r="I13" s="79">
        <v>3.7802711710000003</v>
      </c>
      <c r="J13" s="71"/>
      <c r="K13" s="80">
        <f t="shared" si="0"/>
        <v>0.94743237789869306</v>
      </c>
      <c r="L13" s="80">
        <f>I13/'סכום נכסי הקרן'!$C$42</f>
        <v>1.1454706383089503E-6</v>
      </c>
    </row>
    <row r="14" spans="2:12">
      <c r="B14" s="75" t="s">
        <v>1389</v>
      </c>
      <c r="C14" s="69" t="s">
        <v>1390</v>
      </c>
      <c r="D14" s="82" t="s">
        <v>117</v>
      </c>
      <c r="E14" s="82" t="s">
        <v>428</v>
      </c>
      <c r="F14" s="82" t="s">
        <v>130</v>
      </c>
      <c r="G14" s="76">
        <v>172.952955</v>
      </c>
      <c r="H14" s="78">
        <v>1696</v>
      </c>
      <c r="I14" s="76">
        <v>2.9332821170000005</v>
      </c>
      <c r="J14" s="77">
        <v>8.6476477500000006E-5</v>
      </c>
      <c r="K14" s="77">
        <f t="shared" si="0"/>
        <v>0.73515531702501313</v>
      </c>
      <c r="L14" s="77">
        <f>I14/'סכום נכסי הקרן'!$C$42</f>
        <v>8.8882209421272731E-7</v>
      </c>
    </row>
    <row r="15" spans="2:12">
      <c r="B15" s="75" t="s">
        <v>1391</v>
      </c>
      <c r="C15" s="69" t="s">
        <v>1392</v>
      </c>
      <c r="D15" s="82" t="s">
        <v>117</v>
      </c>
      <c r="E15" s="82" t="s">
        <v>154</v>
      </c>
      <c r="F15" s="82" t="s">
        <v>130</v>
      </c>
      <c r="G15" s="76">
        <v>2182.5015749999998</v>
      </c>
      <c r="H15" s="78">
        <v>9.1</v>
      </c>
      <c r="I15" s="76">
        <v>0.198607643</v>
      </c>
      <c r="J15" s="77">
        <v>1.455452434314962E-4</v>
      </c>
      <c r="K15" s="77">
        <f t="shared" si="0"/>
        <v>4.9776141172054748E-2</v>
      </c>
      <c r="L15" s="77">
        <f>I15/'סכום נכסי הקרן'!$C$42</f>
        <v>6.0180662526404275E-8</v>
      </c>
    </row>
    <row r="16" spans="2:12">
      <c r="B16" s="75" t="s">
        <v>1393</v>
      </c>
      <c r="C16" s="69" t="s">
        <v>1394</v>
      </c>
      <c r="D16" s="82" t="s">
        <v>117</v>
      </c>
      <c r="E16" s="82" t="s">
        <v>428</v>
      </c>
      <c r="F16" s="82" t="s">
        <v>130</v>
      </c>
      <c r="G16" s="76">
        <v>1345.18965</v>
      </c>
      <c r="H16" s="78">
        <v>48.2</v>
      </c>
      <c r="I16" s="76">
        <v>0.64838141099999991</v>
      </c>
      <c r="J16" s="77">
        <v>1.098114E-4</v>
      </c>
      <c r="K16" s="77">
        <f t="shared" si="0"/>
        <v>0.1625009197016252</v>
      </c>
      <c r="L16" s="77">
        <f>I16/'סכום נכסי הקרן'!$C$42</f>
        <v>1.9646788156981863E-7</v>
      </c>
    </row>
    <row r="17" spans="2:12">
      <c r="B17" s="72"/>
      <c r="C17" s="69"/>
      <c r="D17" s="69"/>
      <c r="E17" s="69"/>
      <c r="F17" s="69"/>
      <c r="G17" s="76"/>
      <c r="H17" s="78"/>
      <c r="I17" s="69"/>
      <c r="J17" s="69"/>
      <c r="K17" s="77"/>
      <c r="L17" s="69"/>
    </row>
    <row r="18" spans="2:12">
      <c r="B18" s="92" t="s">
        <v>39</v>
      </c>
      <c r="C18" s="69"/>
      <c r="D18" s="69"/>
      <c r="E18" s="69"/>
      <c r="F18" s="69"/>
      <c r="G18" s="76"/>
      <c r="H18" s="78"/>
      <c r="I18" s="76">
        <v>0.20974569899999998</v>
      </c>
      <c r="J18" s="69"/>
      <c r="K18" s="77">
        <f t="shared" si="0"/>
        <v>5.2567622101307054E-2</v>
      </c>
      <c r="L18" s="77">
        <f>I18/'סכום נכסי הקרן'!$C$42</f>
        <v>6.355563631498194E-8</v>
      </c>
    </row>
    <row r="19" spans="2:12">
      <c r="B19" s="86" t="s">
        <v>1395</v>
      </c>
      <c r="C19" s="71"/>
      <c r="D19" s="71"/>
      <c r="E19" s="71"/>
      <c r="F19" s="71"/>
      <c r="G19" s="79"/>
      <c r="H19" s="81"/>
      <c r="I19" s="79">
        <v>0.20974569899999998</v>
      </c>
      <c r="J19" s="71"/>
      <c r="K19" s="80">
        <f t="shared" si="0"/>
        <v>5.2567622101307054E-2</v>
      </c>
      <c r="L19" s="80">
        <f>I19/'סכום נכסי הקרן'!$C$42</f>
        <v>6.355563631498194E-8</v>
      </c>
    </row>
    <row r="20" spans="2:12">
      <c r="B20" s="75" t="s">
        <v>1396</v>
      </c>
      <c r="C20" s="69" t="s">
        <v>1397</v>
      </c>
      <c r="D20" s="82" t="s">
        <v>1102</v>
      </c>
      <c r="E20" s="82" t="s">
        <v>1204</v>
      </c>
      <c r="F20" s="82" t="s">
        <v>129</v>
      </c>
      <c r="G20" s="76">
        <v>329.43419999999998</v>
      </c>
      <c r="H20" s="78">
        <v>14.97</v>
      </c>
      <c r="I20" s="76">
        <v>0.17827842399999999</v>
      </c>
      <c r="J20" s="77">
        <v>9.8632994011976042E-6</v>
      </c>
      <c r="K20" s="77">
        <f t="shared" si="0"/>
        <v>4.4681120358270564E-2</v>
      </c>
      <c r="L20" s="77">
        <f>I20/'סכום נכסי הקרן'!$C$42</f>
        <v>5.4020648492783385E-8</v>
      </c>
    </row>
    <row r="21" spans="2:12">
      <c r="B21" s="75" t="s">
        <v>1398</v>
      </c>
      <c r="C21" s="69" t="s">
        <v>1399</v>
      </c>
      <c r="D21" s="82" t="s">
        <v>1120</v>
      </c>
      <c r="E21" s="82" t="s">
        <v>1134</v>
      </c>
      <c r="F21" s="82" t="s">
        <v>129</v>
      </c>
      <c r="G21" s="76">
        <v>87.046399000000008</v>
      </c>
      <c r="H21" s="78">
        <v>10</v>
      </c>
      <c r="I21" s="76">
        <v>3.1467275000000003E-2</v>
      </c>
      <c r="J21" s="77">
        <v>3.440569130434783E-6</v>
      </c>
      <c r="K21" s="77">
        <f t="shared" si="0"/>
        <v>7.8865017430364906E-3</v>
      </c>
      <c r="L21" s="77">
        <f>I21/'סכום נכסי הקרן'!$C$42</f>
        <v>9.5349878221985549E-9</v>
      </c>
    </row>
    <row r="22" spans="2:12">
      <c r="B22" s="72"/>
      <c r="C22" s="69"/>
      <c r="D22" s="69"/>
      <c r="E22" s="69"/>
      <c r="F22" s="69"/>
      <c r="G22" s="76"/>
      <c r="H22" s="78"/>
      <c r="I22" s="69"/>
      <c r="J22" s="69"/>
      <c r="K22" s="77"/>
      <c r="L22" s="69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26" t="s">
        <v>215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26" t="s">
        <v>109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26" t="s">
        <v>198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26" t="s">
        <v>206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a46656d4-8850-49b3-aebd-68bd05f7f43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